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800" windowWidth="20550" windowHeight="4845"/>
  </bookViews>
  <sheets>
    <sheet name="Plan 2014(COM)" sheetId="12" r:id="rId1"/>
    <sheet name="販売機器月別投資" sheetId="1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'Plan 2014(COM)'!$A$4:$Z$43</definedName>
    <definedName name="_Key1" localSheetId="0" hidden="1">#REF!</definedName>
    <definedName name="_Key1" hidden="1">#REF!</definedName>
    <definedName name="_Key2" localSheetId="0" hidden="1">[1]平成10年決算!#REF!</definedName>
    <definedName name="_Key2" hidden="1">[1]平成10年決算!#REF!</definedName>
    <definedName name="_Order1" hidden="1">0</definedName>
    <definedName name="_Order2" hidden="1">0</definedName>
    <definedName name="_Sort" localSheetId="0" hidden="1">#REF!</definedName>
    <definedName name="_Sort" hidden="1">#REF!</definedName>
    <definedName name="a" localSheetId="0" hidden="1">[1]平成10年決算!#REF!</definedName>
    <definedName name="a" hidden="1">[1]平成10年決算!#REF!</definedName>
    <definedName name="aaa" hidden="1">[2]A!$C$158:$C$165</definedName>
    <definedName name="AS2DocOpenMode" hidden="1">"AS2DocumentEdit"</definedName>
    <definedName name="CC" localSheetId="0" hidden="1">#REF!</definedName>
    <definedName name="CC" hidden="1">#REF!</definedName>
    <definedName name="CCC" localSheetId="0" hidden="1">#REF!</definedName>
    <definedName name="CCC" hidden="1">#REF!</definedName>
    <definedName name="fa" localSheetId="0" hidden="1">#REF!</definedName>
    <definedName name="fa" hidden="1">#REF!</definedName>
    <definedName name="ｈｈｈ" localSheetId="0" hidden="1">{#N/A,#N/A,FALSE,"Sheet1 (2)"}</definedName>
    <definedName name="ｈｈｈ" hidden="1">{#N/A,#N/A,FALSE,"Sheet1 (2)"}</definedName>
    <definedName name="joij" localSheetId="0" hidden="1">#REF!</definedName>
    <definedName name="joij" hidden="1">#REF!</definedName>
    <definedName name="kkd" localSheetId="0" hidden="1">#REF!</definedName>
    <definedName name="kkd" hidden="1">#REF!</definedName>
    <definedName name="knvloi" localSheetId="0" hidden="1">#REF!</definedName>
    <definedName name="knvloi" hidden="1">#REF!</definedName>
    <definedName name="ＬＪ" localSheetId="0" hidden="1">#REF!</definedName>
    <definedName name="ＬＪ" hidden="1">#REF!</definedName>
    <definedName name="lkoi" localSheetId="0" hidden="1">#REF!</definedName>
    <definedName name="lkoi" hidden="1">#REF!</definedName>
    <definedName name="LKSAJDF" localSheetId="0" hidden="1">#REF!</definedName>
    <definedName name="LKSAJDF" hidden="1">#REF!</definedName>
    <definedName name="oinbe" localSheetId="0" hidden="1">#REF!</definedName>
    <definedName name="oinbe" hidden="1">#REF!</definedName>
    <definedName name="_xlnm.Print_Area" localSheetId="0">'Plan 2014(COM)'!$A$5:$Z$47</definedName>
    <definedName name="_xlnm.Print_Titles" localSheetId="0">'Plan 2014(COM)'!$1:$4</definedName>
    <definedName name="PV" localSheetId="0" hidden="1">{#N/A,#N/A,FALSE,"Sheet1 (2)"}</definedName>
    <definedName name="PV" hidden="1">{#N/A,#N/A,FALSE,"Sheet1 (2)"}</definedName>
    <definedName name="QW" localSheetId="0" hidden="1">#REF!</definedName>
    <definedName name="QW" hidden="1">#REF!</definedName>
    <definedName name="SAPBEXrevision" hidden="1">0</definedName>
    <definedName name="SAPBEXsysID" hidden="1">"PJB"</definedName>
    <definedName name="SAPBEXwbID" hidden="1">"4ESAKQKOL552LXU81VUUG4RUT"</definedName>
    <definedName name="Sort2" localSheetId="0" hidden="1">[1]平成10年決算!#REF!</definedName>
    <definedName name="Sort2" hidden="1">[1]平成10年決算!#REF!</definedName>
    <definedName name="wrn.test." localSheetId="0" hidden="1">{#N/A,#N/A,FALSE,"Sheet1 (2)"}</definedName>
    <definedName name="wrn.test." hidden="1">{#N/A,#N/A,FALSE,"Sheet1 (2)"}</definedName>
    <definedName name="xxx" localSheetId="0" hidden="1">{#N/A,#N/A,FALSE,"Sheet1 (2)"}</definedName>
    <definedName name="xxx" hidden="1">{#N/A,#N/A,FALSE,"Sheet1 (2)"}</definedName>
    <definedName name="ああ" localSheetId="0" hidden="1">{#N/A,#N/A,FALSE,"Sheet1 (2)"}</definedName>
    <definedName name="ああ" hidden="1">{#N/A,#N/A,FALSE,"Sheet1 (2)"}</definedName>
    <definedName name="ﾄｰﾙ" hidden="1">[2]A!$C$158:$C$165</definedName>
    <definedName name="ボトラーへの資料" localSheetId="0" hidden="1">{#N/A,#N/A,FALSE,"Sheet1 (2)"}</definedName>
    <definedName name="ボトラーへの資料" hidden="1">{#N/A,#N/A,FALSE,"Sheet1 (2)"}</definedName>
    <definedName name="重複" hidden="1">[2]A!$D$158:$D$165</definedName>
  </definedNames>
  <calcPr calcId="125725"/>
</workbook>
</file>

<file path=xl/calcChain.xml><?xml version="1.0" encoding="utf-8"?>
<calcChain xmlns="http://schemas.openxmlformats.org/spreadsheetml/2006/main">
  <c r="Q143" i="13"/>
  <c r="Q144" s="1"/>
  <c r="P143"/>
  <c r="P144" s="1"/>
  <c r="O143"/>
  <c r="O144" s="1"/>
  <c r="N143"/>
  <c r="N144" s="1"/>
  <c r="M143"/>
  <c r="M144" s="1"/>
  <c r="L143"/>
  <c r="L144" s="1"/>
  <c r="K143"/>
  <c r="K144" s="1"/>
  <c r="J143"/>
  <c r="J144" s="1"/>
  <c r="I143"/>
  <c r="I144" s="1"/>
  <c r="H143"/>
  <c r="H144" s="1"/>
  <c r="G143"/>
  <c r="G144" s="1"/>
  <c r="F143"/>
  <c r="F144" s="1"/>
  <c r="Q142"/>
  <c r="P142"/>
  <c r="O142"/>
  <c r="N142"/>
  <c r="M142"/>
  <c r="L142"/>
  <c r="K142"/>
  <c r="J142"/>
  <c r="I142"/>
  <c r="H142"/>
  <c r="G142"/>
  <c r="F142"/>
  <c r="R142" s="1"/>
  <c r="Q123"/>
  <c r="Q124" s="1"/>
  <c r="P123"/>
  <c r="P124" s="1"/>
  <c r="O123"/>
  <c r="O124" s="1"/>
  <c r="N123"/>
  <c r="N124" s="1"/>
  <c r="M123"/>
  <c r="M124" s="1"/>
  <c r="L123"/>
  <c r="L124" s="1"/>
  <c r="K123"/>
  <c r="K124" s="1"/>
  <c r="J123"/>
  <c r="J124" s="1"/>
  <c r="I123"/>
  <c r="I124" s="1"/>
  <c r="H123"/>
  <c r="H124" s="1"/>
  <c r="G123"/>
  <c r="G124" s="1"/>
  <c r="F123"/>
  <c r="F124" s="1"/>
  <c r="Q122"/>
  <c r="P122"/>
  <c r="O122"/>
  <c r="N122"/>
  <c r="M122"/>
  <c r="L122"/>
  <c r="K122"/>
  <c r="J122"/>
  <c r="I122"/>
  <c r="H122"/>
  <c r="G122"/>
  <c r="F122"/>
  <c r="R122" s="1"/>
  <c r="Q103"/>
  <c r="Q104" s="1"/>
  <c r="P103"/>
  <c r="P104" s="1"/>
  <c r="O103"/>
  <c r="O104" s="1"/>
  <c r="N103"/>
  <c r="N104" s="1"/>
  <c r="M103"/>
  <c r="M104" s="1"/>
  <c r="L103"/>
  <c r="L104" s="1"/>
  <c r="K103"/>
  <c r="K104" s="1"/>
  <c r="J103"/>
  <c r="J104" s="1"/>
  <c r="I103"/>
  <c r="I104" s="1"/>
  <c r="H103"/>
  <c r="H104" s="1"/>
  <c r="G103"/>
  <c r="G104" s="1"/>
  <c r="F103"/>
  <c r="F104" s="1"/>
  <c r="Q102"/>
  <c r="P102"/>
  <c r="O102"/>
  <c r="N102"/>
  <c r="M102"/>
  <c r="L102"/>
  <c r="K102"/>
  <c r="J102"/>
  <c r="I102"/>
  <c r="H102"/>
  <c r="G102"/>
  <c r="F102"/>
  <c r="R102" s="1"/>
  <c r="Q83"/>
  <c r="Q84" s="1"/>
  <c r="P83"/>
  <c r="P84" s="1"/>
  <c r="O83"/>
  <c r="O84" s="1"/>
  <c r="N83"/>
  <c r="N84" s="1"/>
  <c r="M83"/>
  <c r="M84" s="1"/>
  <c r="L83"/>
  <c r="L84" s="1"/>
  <c r="K83"/>
  <c r="K84" s="1"/>
  <c r="J83"/>
  <c r="J84" s="1"/>
  <c r="I83"/>
  <c r="I84" s="1"/>
  <c r="H83"/>
  <c r="H84" s="1"/>
  <c r="G83"/>
  <c r="G84" s="1"/>
  <c r="F83"/>
  <c r="R83" s="1"/>
  <c r="Q82"/>
  <c r="P82"/>
  <c r="O82"/>
  <c r="N82"/>
  <c r="M82"/>
  <c r="L82"/>
  <c r="K82"/>
  <c r="J82"/>
  <c r="I82"/>
  <c r="H82"/>
  <c r="G82"/>
  <c r="F82"/>
  <c r="R82" s="1"/>
  <c r="Q63"/>
  <c r="Q64" s="1"/>
  <c r="P63"/>
  <c r="P64" s="1"/>
  <c r="O63"/>
  <c r="O64" s="1"/>
  <c r="N63"/>
  <c r="N64" s="1"/>
  <c r="M63"/>
  <c r="M64" s="1"/>
  <c r="L63"/>
  <c r="L64" s="1"/>
  <c r="K63"/>
  <c r="K64" s="1"/>
  <c r="J63"/>
  <c r="J64" s="1"/>
  <c r="I63"/>
  <c r="I64" s="1"/>
  <c r="H63"/>
  <c r="H64" s="1"/>
  <c r="G63"/>
  <c r="G64" s="1"/>
  <c r="F63"/>
  <c r="F64" s="1"/>
  <c r="Q62"/>
  <c r="P62"/>
  <c r="O62"/>
  <c r="N62"/>
  <c r="M62"/>
  <c r="L62"/>
  <c r="K62"/>
  <c r="J62"/>
  <c r="I62"/>
  <c r="H62"/>
  <c r="G62"/>
  <c r="F62"/>
  <c r="R62" s="1"/>
  <c r="R140"/>
  <c r="R141" s="1"/>
  <c r="R139"/>
  <c r="R137"/>
  <c r="R136"/>
  <c r="R138" s="1"/>
  <c r="R135"/>
  <c r="R134"/>
  <c r="R133"/>
  <c r="R132"/>
  <c r="R131"/>
  <c r="R130"/>
  <c r="R128"/>
  <c r="R127"/>
  <c r="R120"/>
  <c r="R121" s="1"/>
  <c r="R119"/>
  <c r="R117"/>
  <c r="R116"/>
  <c r="R118" s="1"/>
  <c r="R115"/>
  <c r="R114"/>
  <c r="R113"/>
  <c r="R112"/>
  <c r="R111"/>
  <c r="R110"/>
  <c r="R108"/>
  <c r="R107"/>
  <c r="R100"/>
  <c r="R101" s="1"/>
  <c r="R99"/>
  <c r="R97"/>
  <c r="R96"/>
  <c r="R98" s="1"/>
  <c r="R95"/>
  <c r="R94"/>
  <c r="R93"/>
  <c r="R92"/>
  <c r="R91"/>
  <c r="R90"/>
  <c r="R88"/>
  <c r="R87"/>
  <c r="R80"/>
  <c r="R81" s="1"/>
  <c r="R79"/>
  <c r="R77"/>
  <c r="R76"/>
  <c r="R78" s="1"/>
  <c r="R75"/>
  <c r="R74"/>
  <c r="R73"/>
  <c r="R72"/>
  <c r="R71"/>
  <c r="R70"/>
  <c r="R68"/>
  <c r="R67"/>
  <c r="R60"/>
  <c r="R61" s="1"/>
  <c r="R59"/>
  <c r="R57"/>
  <c r="R58" s="1"/>
  <c r="R56"/>
  <c r="R54"/>
  <c r="R53"/>
  <c r="R55" s="1"/>
  <c r="R51"/>
  <c r="R52" s="1"/>
  <c r="R50"/>
  <c r="R48"/>
  <c r="R47"/>
  <c r="F5"/>
  <c r="J5"/>
  <c r="G8"/>
  <c r="H8"/>
  <c r="O8"/>
  <c r="P8"/>
  <c r="F18"/>
  <c r="M18"/>
  <c r="N18"/>
  <c r="F26"/>
  <c r="G26"/>
  <c r="H26"/>
  <c r="H5" s="1"/>
  <c r="I26"/>
  <c r="I5" s="1"/>
  <c r="J26"/>
  <c r="K26"/>
  <c r="L26"/>
  <c r="L5" s="1"/>
  <c r="M26"/>
  <c r="M5" s="1"/>
  <c r="N26"/>
  <c r="N5" s="1"/>
  <c r="O26"/>
  <c r="P26"/>
  <c r="P5" s="1"/>
  <c r="Q26"/>
  <c r="Q5" s="1"/>
  <c r="X26"/>
  <c r="Y26"/>
  <c r="AJ26" s="1"/>
  <c r="Z26"/>
  <c r="AA26"/>
  <c r="AB26"/>
  <c r="AC26"/>
  <c r="AD26"/>
  <c r="AE26"/>
  <c r="AF26"/>
  <c r="AG26"/>
  <c r="O5" s="1"/>
  <c r="AH26"/>
  <c r="AI26"/>
  <c r="F27"/>
  <c r="F28" s="1"/>
  <c r="G27"/>
  <c r="G28" s="1"/>
  <c r="H27"/>
  <c r="H6" s="1"/>
  <c r="I27"/>
  <c r="J27"/>
  <c r="J28" s="1"/>
  <c r="K27"/>
  <c r="K28" s="1"/>
  <c r="L27"/>
  <c r="L6" s="1"/>
  <c r="M27"/>
  <c r="M28" s="1"/>
  <c r="N27"/>
  <c r="N28" s="1"/>
  <c r="O27"/>
  <c r="O28" s="1"/>
  <c r="P27"/>
  <c r="P6" s="1"/>
  <c r="Q27"/>
  <c r="X27"/>
  <c r="X28" s="1"/>
  <c r="Y27"/>
  <c r="Z27"/>
  <c r="AA27"/>
  <c r="AA28" s="1"/>
  <c r="AB27"/>
  <c r="AB28" s="1"/>
  <c r="AC27"/>
  <c r="AD27"/>
  <c r="AE27"/>
  <c r="AE28" s="1"/>
  <c r="AF27"/>
  <c r="AF28" s="1"/>
  <c r="AG27"/>
  <c r="AH27"/>
  <c r="AI27"/>
  <c r="AI28" s="1"/>
  <c r="H28"/>
  <c r="I28"/>
  <c r="P28"/>
  <c r="Q28"/>
  <c r="Y28"/>
  <c r="Z28"/>
  <c r="AC28"/>
  <c r="AD28"/>
  <c r="AG28"/>
  <c r="AH28"/>
  <c r="F29"/>
  <c r="F8" s="1"/>
  <c r="G29"/>
  <c r="H29"/>
  <c r="I29"/>
  <c r="I8" s="1"/>
  <c r="J29"/>
  <c r="J8" s="1"/>
  <c r="K29"/>
  <c r="L29"/>
  <c r="L8" s="1"/>
  <c r="M29"/>
  <c r="M8" s="1"/>
  <c r="N29"/>
  <c r="N8" s="1"/>
  <c r="O29"/>
  <c r="P29"/>
  <c r="Q29"/>
  <c r="Q8" s="1"/>
  <c r="X29"/>
  <c r="X41" s="1"/>
  <c r="Y29"/>
  <c r="Z29"/>
  <c r="AA29"/>
  <c r="AJ29" s="1"/>
  <c r="AB29"/>
  <c r="AB41" s="1"/>
  <c r="AC29"/>
  <c r="AD29"/>
  <c r="AE29"/>
  <c r="AE41" s="1"/>
  <c r="AF29"/>
  <c r="AF41" s="1"/>
  <c r="AG29"/>
  <c r="AH29"/>
  <c r="AI29"/>
  <c r="AI41" s="1"/>
  <c r="F30"/>
  <c r="F9" s="1"/>
  <c r="F10" s="1"/>
  <c r="G30"/>
  <c r="H30"/>
  <c r="H9" s="1"/>
  <c r="I30"/>
  <c r="I9" s="1"/>
  <c r="I10" s="1"/>
  <c r="J30"/>
  <c r="J9" s="1"/>
  <c r="J10" s="1"/>
  <c r="K30"/>
  <c r="K31" s="1"/>
  <c r="L30"/>
  <c r="L9" s="1"/>
  <c r="M30"/>
  <c r="M9" s="1"/>
  <c r="M10" s="1"/>
  <c r="N30"/>
  <c r="N42" s="1"/>
  <c r="O30"/>
  <c r="P30"/>
  <c r="P9" s="1"/>
  <c r="Q30"/>
  <c r="Q9" s="1"/>
  <c r="Q10" s="1"/>
  <c r="X30"/>
  <c r="Y30"/>
  <c r="AJ30" s="1"/>
  <c r="Z30"/>
  <c r="Z31" s="1"/>
  <c r="AA30"/>
  <c r="AB30"/>
  <c r="AC30"/>
  <c r="AC31" s="1"/>
  <c r="AD30"/>
  <c r="AD31" s="1"/>
  <c r="AE30"/>
  <c r="AF30"/>
  <c r="AG30"/>
  <c r="AG31" s="1"/>
  <c r="AH30"/>
  <c r="AH31" s="1"/>
  <c r="AI30"/>
  <c r="F31"/>
  <c r="G31"/>
  <c r="N31"/>
  <c r="O31"/>
  <c r="X31"/>
  <c r="AA31"/>
  <c r="AB31"/>
  <c r="AE31"/>
  <c r="AF31"/>
  <c r="AI31"/>
  <c r="F32"/>
  <c r="F11" s="1"/>
  <c r="G32"/>
  <c r="G11" s="1"/>
  <c r="H32"/>
  <c r="H11" s="1"/>
  <c r="I32"/>
  <c r="J32"/>
  <c r="J11" s="1"/>
  <c r="K32"/>
  <c r="K11" s="1"/>
  <c r="L32"/>
  <c r="L11" s="1"/>
  <c r="M32"/>
  <c r="N32"/>
  <c r="N11" s="1"/>
  <c r="O32"/>
  <c r="O11" s="1"/>
  <c r="P32"/>
  <c r="P11" s="1"/>
  <c r="Q32"/>
  <c r="F33"/>
  <c r="F12" s="1"/>
  <c r="G33"/>
  <c r="H33"/>
  <c r="H34" s="1"/>
  <c r="I33"/>
  <c r="I12" s="1"/>
  <c r="J33"/>
  <c r="J12" s="1"/>
  <c r="J13" s="1"/>
  <c r="K33"/>
  <c r="L33"/>
  <c r="L34" s="1"/>
  <c r="M33"/>
  <c r="M12" s="1"/>
  <c r="N33"/>
  <c r="N12" s="1"/>
  <c r="N13" s="1"/>
  <c r="O33"/>
  <c r="O34" s="1"/>
  <c r="P33"/>
  <c r="P34" s="1"/>
  <c r="Q33"/>
  <c r="Q12" s="1"/>
  <c r="F34"/>
  <c r="F35"/>
  <c r="G35"/>
  <c r="G14" s="1"/>
  <c r="H35"/>
  <c r="H14" s="1"/>
  <c r="I35"/>
  <c r="J35"/>
  <c r="K35"/>
  <c r="K14" s="1"/>
  <c r="L35"/>
  <c r="L14" s="1"/>
  <c r="M35"/>
  <c r="N35"/>
  <c r="O35"/>
  <c r="O14" s="1"/>
  <c r="P35"/>
  <c r="P14" s="1"/>
  <c r="Q35"/>
  <c r="F36"/>
  <c r="F15" s="1"/>
  <c r="G36"/>
  <c r="G15" s="1"/>
  <c r="G16" s="1"/>
  <c r="H36"/>
  <c r="H37" s="1"/>
  <c r="I36"/>
  <c r="I37" s="1"/>
  <c r="J36"/>
  <c r="J15" s="1"/>
  <c r="K36"/>
  <c r="K15" s="1"/>
  <c r="K16" s="1"/>
  <c r="L36"/>
  <c r="L15" s="1"/>
  <c r="L16" s="1"/>
  <c r="M36"/>
  <c r="M37" s="1"/>
  <c r="N36"/>
  <c r="N15" s="1"/>
  <c r="O36"/>
  <c r="O15" s="1"/>
  <c r="O16" s="1"/>
  <c r="P36"/>
  <c r="P37" s="1"/>
  <c r="Q36"/>
  <c r="Q37" s="1"/>
  <c r="K37"/>
  <c r="F38"/>
  <c r="F17" s="1"/>
  <c r="G38"/>
  <c r="G17" s="1"/>
  <c r="H38"/>
  <c r="H17" s="1"/>
  <c r="I38"/>
  <c r="I17" s="1"/>
  <c r="J38"/>
  <c r="J17" s="1"/>
  <c r="K38"/>
  <c r="K17" s="1"/>
  <c r="L38"/>
  <c r="L17" s="1"/>
  <c r="M38"/>
  <c r="M17" s="1"/>
  <c r="N38"/>
  <c r="N17" s="1"/>
  <c r="O38"/>
  <c r="O17" s="1"/>
  <c r="P38"/>
  <c r="P17" s="1"/>
  <c r="Q38"/>
  <c r="Q17" s="1"/>
  <c r="X38"/>
  <c r="Y38"/>
  <c r="Z38"/>
  <c r="AA38"/>
  <c r="AJ38" s="1"/>
  <c r="AB38"/>
  <c r="AC38"/>
  <c r="AD38"/>
  <c r="AE38"/>
  <c r="AF38"/>
  <c r="AG38"/>
  <c r="AH38"/>
  <c r="AI38"/>
  <c r="F39"/>
  <c r="G39"/>
  <c r="G18" s="1"/>
  <c r="H39"/>
  <c r="H18" s="1"/>
  <c r="I39"/>
  <c r="J39"/>
  <c r="J18" s="1"/>
  <c r="K39"/>
  <c r="K18" s="1"/>
  <c r="L39"/>
  <c r="L18" s="1"/>
  <c r="M39"/>
  <c r="N39"/>
  <c r="O39"/>
  <c r="O18" s="1"/>
  <c r="P39"/>
  <c r="P18" s="1"/>
  <c r="Q39"/>
  <c r="X39"/>
  <c r="Y39"/>
  <c r="AJ39" s="1"/>
  <c r="Z39"/>
  <c r="Z40" s="1"/>
  <c r="AA39"/>
  <c r="AB39"/>
  <c r="AC39"/>
  <c r="AC40" s="1"/>
  <c r="AD39"/>
  <c r="AD40" s="1"/>
  <c r="AE39"/>
  <c r="AF39"/>
  <c r="AG39"/>
  <c r="AG40" s="1"/>
  <c r="AH39"/>
  <c r="AH40" s="1"/>
  <c r="AI39"/>
  <c r="G40"/>
  <c r="J40"/>
  <c r="O40"/>
  <c r="X40"/>
  <c r="AA40"/>
  <c r="AB40"/>
  <c r="AE40"/>
  <c r="AF40"/>
  <c r="AI40"/>
  <c r="L41"/>
  <c r="Y41"/>
  <c r="Z41"/>
  <c r="AC41"/>
  <c r="AD41"/>
  <c r="AG41"/>
  <c r="AH41"/>
  <c r="F42"/>
  <c r="X42"/>
  <c r="X43" s="1"/>
  <c r="AA42"/>
  <c r="AB42"/>
  <c r="AE42"/>
  <c r="AE43" s="1"/>
  <c r="AF42"/>
  <c r="AF43" s="1"/>
  <c r="AI42"/>
  <c r="AJ47"/>
  <c r="AJ48"/>
  <c r="X49"/>
  <c r="Y49"/>
  <c r="Z49"/>
  <c r="AA49"/>
  <c r="AB49"/>
  <c r="AC49"/>
  <c r="AD49"/>
  <c r="AE49"/>
  <c r="AF49"/>
  <c r="AG49"/>
  <c r="AH49"/>
  <c r="AI49"/>
  <c r="AJ49"/>
  <c r="AJ50"/>
  <c r="AJ51"/>
  <c r="AJ52" s="1"/>
  <c r="X52"/>
  <c r="Y52"/>
  <c r="Z52"/>
  <c r="AA52"/>
  <c r="AB52"/>
  <c r="AC52"/>
  <c r="AD52"/>
  <c r="AE52"/>
  <c r="AF52"/>
  <c r="AG52"/>
  <c r="AH52"/>
  <c r="AI52"/>
  <c r="AJ53"/>
  <c r="AJ55" s="1"/>
  <c r="AJ54"/>
  <c r="AJ56"/>
  <c r="AJ57"/>
  <c r="AJ58" s="1"/>
  <c r="AJ59"/>
  <c r="AJ60"/>
  <c r="X61"/>
  <c r="Y61"/>
  <c r="Z61"/>
  <c r="AA61"/>
  <c r="AB61"/>
  <c r="AC61"/>
  <c r="AD61"/>
  <c r="AE61"/>
  <c r="AF61"/>
  <c r="AG61"/>
  <c r="AH61"/>
  <c r="AI61"/>
  <c r="AJ61"/>
  <c r="X62"/>
  <c r="Y62"/>
  <c r="AJ62" s="1"/>
  <c r="Z62"/>
  <c r="AA62"/>
  <c r="AB62"/>
  <c r="AC62"/>
  <c r="AD62"/>
  <c r="AE62"/>
  <c r="AF62"/>
  <c r="AG62"/>
  <c r="AH62"/>
  <c r="AI62"/>
  <c r="X63"/>
  <c r="X64" s="1"/>
  <c r="Y63"/>
  <c r="Z63"/>
  <c r="AA63"/>
  <c r="AJ63" s="1"/>
  <c r="AJ64" s="1"/>
  <c r="AB63"/>
  <c r="AB64" s="1"/>
  <c r="AC63"/>
  <c r="AD63"/>
  <c r="AE63"/>
  <c r="AE64" s="1"/>
  <c r="AF63"/>
  <c r="AF64" s="1"/>
  <c r="AG63"/>
  <c r="AH63"/>
  <c r="AI63"/>
  <c r="AI64" s="1"/>
  <c r="Y64"/>
  <c r="Z64"/>
  <c r="AC64"/>
  <c r="AD64"/>
  <c r="AG64"/>
  <c r="AH64"/>
  <c r="AJ67"/>
  <c r="AJ68"/>
  <c r="X69"/>
  <c r="Y69"/>
  <c r="Z69"/>
  <c r="AA69"/>
  <c r="AB69"/>
  <c r="AC69"/>
  <c r="AD69"/>
  <c r="AE69"/>
  <c r="AF69"/>
  <c r="AG69"/>
  <c r="AH69"/>
  <c r="AI69"/>
  <c r="AJ69"/>
  <c r="AJ70"/>
  <c r="AJ71"/>
  <c r="AJ72" s="1"/>
  <c r="X72"/>
  <c r="Y72"/>
  <c r="Z72"/>
  <c r="AA72"/>
  <c r="AB72"/>
  <c r="AC72"/>
  <c r="AD72"/>
  <c r="AE72"/>
  <c r="AF72"/>
  <c r="AG72"/>
  <c r="AH72"/>
  <c r="AI72"/>
  <c r="AJ73"/>
  <c r="AJ74"/>
  <c r="AJ75"/>
  <c r="AJ76"/>
  <c r="AJ77"/>
  <c r="AJ78" s="1"/>
  <c r="AJ79"/>
  <c r="AJ80"/>
  <c r="X81"/>
  <c r="Y81"/>
  <c r="Z81"/>
  <c r="AA81"/>
  <c r="AB81"/>
  <c r="AC81"/>
  <c r="AD81"/>
  <c r="AE81"/>
  <c r="AF81"/>
  <c r="AG81"/>
  <c r="AH81"/>
  <c r="AI81"/>
  <c r="AJ81"/>
  <c r="X82"/>
  <c r="Y82"/>
  <c r="AJ82" s="1"/>
  <c r="Z82"/>
  <c r="AA82"/>
  <c r="AB82"/>
  <c r="AC82"/>
  <c r="AD82"/>
  <c r="AE82"/>
  <c r="AF82"/>
  <c r="AG82"/>
  <c r="AH82"/>
  <c r="AI82"/>
  <c r="X83"/>
  <c r="X84" s="1"/>
  <c r="Y83"/>
  <c r="Z83"/>
  <c r="AA83"/>
  <c r="AA84" s="1"/>
  <c r="AB83"/>
  <c r="AB84" s="1"/>
  <c r="AC83"/>
  <c r="AD83"/>
  <c r="AE83"/>
  <c r="AE84" s="1"/>
  <c r="AF83"/>
  <c r="AF84" s="1"/>
  <c r="AG83"/>
  <c r="AH83"/>
  <c r="AI83"/>
  <c r="AI84" s="1"/>
  <c r="Y84"/>
  <c r="Z84"/>
  <c r="AC84"/>
  <c r="AD84"/>
  <c r="AG84"/>
  <c r="AH84"/>
  <c r="AJ87"/>
  <c r="AJ88"/>
  <c r="X89"/>
  <c r="Y89"/>
  <c r="Z89"/>
  <c r="AA89"/>
  <c r="AB89"/>
  <c r="AC89"/>
  <c r="AD89"/>
  <c r="AE89"/>
  <c r="AF89"/>
  <c r="AG89"/>
  <c r="AH89"/>
  <c r="AI89"/>
  <c r="AJ89"/>
  <c r="AJ90"/>
  <c r="AJ91"/>
  <c r="AJ92" s="1"/>
  <c r="AJ93"/>
  <c r="AJ94"/>
  <c r="AJ95"/>
  <c r="AJ96"/>
  <c r="AJ97"/>
  <c r="AJ98" s="1"/>
  <c r="AJ99"/>
  <c r="AJ100"/>
  <c r="AJ101"/>
  <c r="X102"/>
  <c r="Y102"/>
  <c r="AJ102" s="1"/>
  <c r="Z102"/>
  <c r="AA102"/>
  <c r="AB102"/>
  <c r="AC102"/>
  <c r="AD102"/>
  <c r="AE102"/>
  <c r="AF102"/>
  <c r="AG102"/>
  <c r="AH102"/>
  <c r="AI102"/>
  <c r="R103"/>
  <c r="X103"/>
  <c r="X104" s="1"/>
  <c r="Y103"/>
  <c r="Z103"/>
  <c r="AA103"/>
  <c r="AJ103" s="1"/>
  <c r="AB103"/>
  <c r="AB104" s="1"/>
  <c r="AC103"/>
  <c r="AD103"/>
  <c r="AE103"/>
  <c r="AE104" s="1"/>
  <c r="AF103"/>
  <c r="AF104" s="1"/>
  <c r="AG103"/>
  <c r="AH103"/>
  <c r="AI103"/>
  <c r="AI104" s="1"/>
  <c r="Y104"/>
  <c r="Z104"/>
  <c r="AC104"/>
  <c r="AD104"/>
  <c r="AG104"/>
  <c r="AH104"/>
  <c r="AJ107"/>
  <c r="AJ109" s="1"/>
  <c r="AJ108"/>
  <c r="AJ110"/>
  <c r="AJ111"/>
  <c r="AJ112" s="1"/>
  <c r="AJ113"/>
  <c r="AJ114"/>
  <c r="AJ115"/>
  <c r="AJ116"/>
  <c r="AJ117"/>
  <c r="AJ118" s="1"/>
  <c r="AJ119"/>
  <c r="AJ121" s="1"/>
  <c r="AJ120"/>
  <c r="X122"/>
  <c r="Y122"/>
  <c r="AJ122" s="1"/>
  <c r="Z122"/>
  <c r="AA122"/>
  <c r="AB122"/>
  <c r="AC122"/>
  <c r="AD122"/>
  <c r="AE122"/>
  <c r="AF122"/>
  <c r="AG122"/>
  <c r="AH122"/>
  <c r="AI122"/>
  <c r="X123"/>
  <c r="X124" s="1"/>
  <c r="Y123"/>
  <c r="Z123"/>
  <c r="AA123"/>
  <c r="AJ123" s="1"/>
  <c r="AJ124" s="1"/>
  <c r="AB123"/>
  <c r="AB124" s="1"/>
  <c r="AC123"/>
  <c r="AD123"/>
  <c r="AE123"/>
  <c r="AE124" s="1"/>
  <c r="AF123"/>
  <c r="AF124" s="1"/>
  <c r="AG123"/>
  <c r="AH123"/>
  <c r="AI123"/>
  <c r="AI124" s="1"/>
  <c r="Y124"/>
  <c r="Z124"/>
  <c r="AC124"/>
  <c r="AD124"/>
  <c r="AG124"/>
  <c r="AH124"/>
  <c r="AJ127"/>
  <c r="AJ128"/>
  <c r="X129"/>
  <c r="Y129"/>
  <c r="Z129"/>
  <c r="AA129"/>
  <c r="AB129"/>
  <c r="AC129"/>
  <c r="AD129"/>
  <c r="AE129"/>
  <c r="AF129"/>
  <c r="AG129"/>
  <c r="AH129"/>
  <c r="AI129"/>
  <c r="AJ129"/>
  <c r="AJ130"/>
  <c r="AJ131"/>
  <c r="AJ132" s="1"/>
  <c r="AJ133"/>
  <c r="AJ135" s="1"/>
  <c r="AJ134"/>
  <c r="AJ136"/>
  <c r="AJ137"/>
  <c r="AJ138" s="1"/>
  <c r="AJ139"/>
  <c r="AJ140"/>
  <c r="AJ141"/>
  <c r="X142"/>
  <c r="Y142"/>
  <c r="AJ142" s="1"/>
  <c r="Z142"/>
  <c r="AA142"/>
  <c r="AB142"/>
  <c r="AC142"/>
  <c r="AD142"/>
  <c r="AE142"/>
  <c r="AF142"/>
  <c r="AG142"/>
  <c r="AH142"/>
  <c r="AI142"/>
  <c r="X143"/>
  <c r="X144" s="1"/>
  <c r="Y143"/>
  <c r="Z143"/>
  <c r="AA143"/>
  <c r="AA144" s="1"/>
  <c r="AB143"/>
  <c r="AB144" s="1"/>
  <c r="AC143"/>
  <c r="AD143"/>
  <c r="AE143"/>
  <c r="AE144" s="1"/>
  <c r="AF143"/>
  <c r="AF144" s="1"/>
  <c r="AG143"/>
  <c r="AH143"/>
  <c r="AI143"/>
  <c r="AI144" s="1"/>
  <c r="Y144"/>
  <c r="Z144"/>
  <c r="AC144"/>
  <c r="AD144"/>
  <c r="AG144"/>
  <c r="AH144"/>
  <c r="K5" l="1"/>
  <c r="N9"/>
  <c r="N10" s="1"/>
  <c r="F84"/>
  <c r="J42"/>
  <c r="P41"/>
  <c r="O37"/>
  <c r="J34"/>
  <c r="K42"/>
  <c r="R33"/>
  <c r="O41"/>
  <c r="K41"/>
  <c r="G41"/>
  <c r="R63"/>
  <c r="K40"/>
  <c r="Q40"/>
  <c r="M40"/>
  <c r="I40"/>
  <c r="R38"/>
  <c r="Q41"/>
  <c r="M41"/>
  <c r="R35"/>
  <c r="N34"/>
  <c r="J31"/>
  <c r="P10"/>
  <c r="L10"/>
  <c r="H10"/>
  <c r="L28"/>
  <c r="Q18"/>
  <c r="Q19" s="1"/>
  <c r="I18"/>
  <c r="I19" s="1"/>
  <c r="K8"/>
  <c r="R8" s="1"/>
  <c r="R143"/>
  <c r="R144" s="1"/>
  <c r="R123"/>
  <c r="H41"/>
  <c r="N40"/>
  <c r="F40"/>
  <c r="G37"/>
  <c r="N37"/>
  <c r="J37"/>
  <c r="F37"/>
  <c r="Q34"/>
  <c r="M34"/>
  <c r="I34"/>
  <c r="R27"/>
  <c r="R49"/>
  <c r="R69"/>
  <c r="R89"/>
  <c r="R109"/>
  <c r="R129"/>
  <c r="P7"/>
  <c r="L21"/>
  <c r="L7"/>
  <c r="H7"/>
  <c r="R17"/>
  <c r="J19"/>
  <c r="N20"/>
  <c r="R84"/>
  <c r="AJ104"/>
  <c r="R104"/>
  <c r="AB43"/>
  <c r="P19"/>
  <c r="L19"/>
  <c r="H19"/>
  <c r="AJ31"/>
  <c r="P20"/>
  <c r="L20"/>
  <c r="H20"/>
  <c r="N19"/>
  <c r="F19"/>
  <c r="G19"/>
  <c r="R18"/>
  <c r="F13"/>
  <c r="I13"/>
  <c r="R124"/>
  <c r="R64"/>
  <c r="AI43"/>
  <c r="AJ40"/>
  <c r="O19"/>
  <c r="K19"/>
  <c r="O20"/>
  <c r="M19"/>
  <c r="P15"/>
  <c r="P16" s="1"/>
  <c r="H15"/>
  <c r="H16" s="1"/>
  <c r="M14"/>
  <c r="O12"/>
  <c r="O13" s="1"/>
  <c r="G12"/>
  <c r="G13" s="1"/>
  <c r="Q6"/>
  <c r="M6"/>
  <c r="I6"/>
  <c r="AJ143"/>
  <c r="AJ144" s="1"/>
  <c r="AJ83"/>
  <c r="AJ84" s="1"/>
  <c r="O42"/>
  <c r="G42"/>
  <c r="L37"/>
  <c r="K34"/>
  <c r="AJ27"/>
  <c r="AJ28" s="1"/>
  <c r="Q15"/>
  <c r="M15"/>
  <c r="M16" s="1"/>
  <c r="I15"/>
  <c r="N14"/>
  <c r="N16" s="1"/>
  <c r="J14"/>
  <c r="J20" s="1"/>
  <c r="F14"/>
  <c r="P12"/>
  <c r="P13" s="1"/>
  <c r="L12"/>
  <c r="L13" s="1"/>
  <c r="H12"/>
  <c r="H13" s="1"/>
  <c r="Q11"/>
  <c r="M11"/>
  <c r="M20" s="1"/>
  <c r="I11"/>
  <c r="O9"/>
  <c r="O10" s="1"/>
  <c r="K9"/>
  <c r="K10" s="1"/>
  <c r="G9"/>
  <c r="N6"/>
  <c r="J6"/>
  <c r="F6"/>
  <c r="G5"/>
  <c r="AA124"/>
  <c r="AA104"/>
  <c r="AA64"/>
  <c r="AG42"/>
  <c r="AG43" s="1"/>
  <c r="AC42"/>
  <c r="AC43" s="1"/>
  <c r="Y42"/>
  <c r="P42"/>
  <c r="P43" s="1"/>
  <c r="L42"/>
  <c r="L43" s="1"/>
  <c r="H42"/>
  <c r="H43" s="1"/>
  <c r="AA41"/>
  <c r="AA43" s="1"/>
  <c r="N41"/>
  <c r="N43" s="1"/>
  <c r="J41"/>
  <c r="J43" s="1"/>
  <c r="F41"/>
  <c r="Y40"/>
  <c r="P40"/>
  <c r="L40"/>
  <c r="H40"/>
  <c r="R39"/>
  <c r="R36"/>
  <c r="R37" s="1"/>
  <c r="R32"/>
  <c r="R34" s="1"/>
  <c r="Y31"/>
  <c r="P31"/>
  <c r="L31"/>
  <c r="H31"/>
  <c r="R30"/>
  <c r="R31" s="1"/>
  <c r="R26"/>
  <c r="O6"/>
  <c r="K6"/>
  <c r="G6"/>
  <c r="R29"/>
  <c r="Q14"/>
  <c r="I14"/>
  <c r="I20" s="1"/>
  <c r="K12"/>
  <c r="K13" s="1"/>
  <c r="I41"/>
  <c r="G34"/>
  <c r="AH42"/>
  <c r="AH43" s="1"/>
  <c r="AD42"/>
  <c r="AD43" s="1"/>
  <c r="Z42"/>
  <c r="Z43" s="1"/>
  <c r="Q42"/>
  <c r="Q43" s="1"/>
  <c r="M42"/>
  <c r="M43" s="1"/>
  <c r="I42"/>
  <c r="I43" s="1"/>
  <c r="Q31"/>
  <c r="M31"/>
  <c r="I31"/>
  <c r="Q20" l="1"/>
  <c r="R15"/>
  <c r="K20"/>
  <c r="R19"/>
  <c r="R28"/>
  <c r="R40"/>
  <c r="Q16"/>
  <c r="M13"/>
  <c r="R41"/>
  <c r="R11"/>
  <c r="O43"/>
  <c r="Q13"/>
  <c r="K43"/>
  <c r="J7"/>
  <c r="J21"/>
  <c r="J22" s="1"/>
  <c r="I21"/>
  <c r="I22" s="1"/>
  <c r="I7"/>
  <c r="F21"/>
  <c r="F7"/>
  <c r="R6"/>
  <c r="K7"/>
  <c r="K21"/>
  <c r="K22" s="1"/>
  <c r="N21"/>
  <c r="N22" s="1"/>
  <c r="N7"/>
  <c r="M21"/>
  <c r="M22" s="1"/>
  <c r="M7"/>
  <c r="AJ41"/>
  <c r="J16"/>
  <c r="H21"/>
  <c r="H22" s="1"/>
  <c r="P21"/>
  <c r="P22" s="1"/>
  <c r="G7"/>
  <c r="G21"/>
  <c r="G43"/>
  <c r="R42"/>
  <c r="AJ42"/>
  <c r="AJ43" s="1"/>
  <c r="Y43"/>
  <c r="O7"/>
  <c r="O21"/>
  <c r="O22" s="1"/>
  <c r="G20"/>
  <c r="R5"/>
  <c r="G10"/>
  <c r="R9"/>
  <c r="R10" s="1"/>
  <c r="Q21"/>
  <c r="Q7"/>
  <c r="R14"/>
  <c r="R16" s="1"/>
  <c r="F20"/>
  <c r="L22"/>
  <c r="I16"/>
  <c r="F43"/>
  <c r="R12"/>
  <c r="R13" s="1"/>
  <c r="F16"/>
  <c r="R20" l="1"/>
  <c r="R43"/>
  <c r="Q22"/>
  <c r="F22"/>
  <c r="R21"/>
  <c r="R22" s="1"/>
  <c r="G22"/>
  <c r="R7"/>
  <c r="P43" i="12" l="1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</calcChain>
</file>

<file path=xl/comments1.xml><?xml version="1.0" encoding="utf-8"?>
<comments xmlns="http://schemas.openxmlformats.org/spreadsheetml/2006/main">
  <authors>
    <author>丸山 公一</author>
  </authors>
  <commentList>
    <comment ref="S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外部サプライヤーとの契約が発生する投資案件についてして下さい</t>
        </r>
      </text>
    </comment>
    <comment ref="Z4" authorId="0">
      <text>
        <r>
          <rPr>
            <b/>
            <sz val="9"/>
            <color indexed="81"/>
            <rFont val="ＭＳ Ｐゴシック"/>
            <family val="3"/>
            <charset val="128"/>
          </rPr>
          <t>支出の発生する年月が2回以上ある場合は、この欄に記入してください</t>
        </r>
      </text>
    </comment>
  </commentList>
</comments>
</file>

<file path=xl/sharedStrings.xml><?xml version="1.0" encoding="utf-8"?>
<sst xmlns="http://schemas.openxmlformats.org/spreadsheetml/2006/main" count="1105" uniqueCount="180">
  <si>
    <r>
      <rPr>
        <sz val="11"/>
        <color theme="1"/>
        <rFont val="ＭＳ Ｐゴシック"/>
        <family val="3"/>
        <charset val="128"/>
      </rPr>
      <t>最終更新</t>
    </r>
    <rPh sb="0" eb="2">
      <t>サイシュウ</t>
    </rPh>
    <rPh sb="2" eb="4">
      <t>コウシン</t>
    </rPh>
    <phoneticPr fontId="14"/>
  </si>
  <si>
    <t>Function</t>
    <phoneticPr fontId="14"/>
  </si>
  <si>
    <t>L3 Function</t>
    <phoneticPr fontId="14"/>
  </si>
  <si>
    <t>資産分類</t>
    <rPh sb="0" eb="2">
      <t>シサン</t>
    </rPh>
    <rPh sb="2" eb="4">
      <t>ブンルイ</t>
    </rPh>
    <phoneticPr fontId="5"/>
  </si>
  <si>
    <t>償却方法</t>
    <rPh sb="0" eb="2">
      <t>ショウキャク</t>
    </rPh>
    <rPh sb="2" eb="4">
      <t>ホウホウ</t>
    </rPh>
    <phoneticPr fontId="5"/>
  </si>
  <si>
    <t>耐用年数
Useful life</t>
  </si>
  <si>
    <t>備考
（台数）</t>
    <rPh sb="0" eb="2">
      <t>ビコウ</t>
    </rPh>
    <rPh sb="4" eb="6">
      <t>ダイスウ</t>
    </rPh>
    <phoneticPr fontId="5"/>
  </si>
  <si>
    <t>旧定率法</t>
  </si>
  <si>
    <t>03.Mikuni</t>
  </si>
  <si>
    <t>04.Tokyo</t>
  </si>
  <si>
    <t>02.Tone</t>
  </si>
  <si>
    <t>05.CCCJ</t>
  </si>
  <si>
    <t>06.EXS</t>
  </si>
  <si>
    <t>10.WEX</t>
  </si>
  <si>
    <t>15.CJT</t>
  </si>
  <si>
    <t>11.FVCe</t>
  </si>
  <si>
    <t>07.MFD</t>
  </si>
  <si>
    <t>declining-balance</t>
  </si>
  <si>
    <t>Cold Drink Initiatives</t>
  </si>
  <si>
    <t>5.販売機材戦略</t>
    <rPh sb="2" eb="4">
      <t>ハンバイ</t>
    </rPh>
    <rPh sb="4" eb="6">
      <t>キザイ</t>
    </rPh>
    <rPh sb="6" eb="8">
      <t>センリャク</t>
    </rPh>
    <phoneticPr fontId="135"/>
  </si>
  <si>
    <t>1.購入</t>
    <rPh sb="2" eb="4">
      <t>コウニュウ</t>
    </rPh>
    <phoneticPr fontId="5"/>
  </si>
  <si>
    <t>Sales Equipment - VM</t>
  </si>
  <si>
    <t>06.販売機材/自販機</t>
    <rPh sb="3" eb="5">
      <t>ハンバイ</t>
    </rPh>
    <rPh sb="5" eb="7">
      <t>キザイ</t>
    </rPh>
    <rPh sb="8" eb="11">
      <t>ジハンキ</t>
    </rPh>
    <phoneticPr fontId="5"/>
  </si>
  <si>
    <t>Sales Equipment : CVM</t>
  </si>
  <si>
    <t>106機材管理統括部</t>
  </si>
  <si>
    <t>1.Commercial</t>
  </si>
  <si>
    <t>Sales Equipment : Can VM</t>
  </si>
  <si>
    <t>Sales Equipment : Can VM (lease)</t>
    <phoneticPr fontId="5"/>
  </si>
  <si>
    <t>ＦＶ向けリース用自販機1,267台</t>
    <rPh sb="2" eb="3">
      <t>ム</t>
    </rPh>
    <rPh sb="7" eb="8">
      <t>ヨウ</t>
    </rPh>
    <rPh sb="8" eb="11">
      <t>ジハンキ</t>
    </rPh>
    <rPh sb="16" eb="17">
      <t>ダイ</t>
    </rPh>
    <phoneticPr fontId="5"/>
  </si>
  <si>
    <t>COM-14-039</t>
  </si>
  <si>
    <t>VM純増/競争力強化による収益拡大</t>
    <rPh sb="2" eb="4">
      <t>ジュンゾウ</t>
    </rPh>
    <rPh sb="5" eb="8">
      <t>キョウソウリョク</t>
    </rPh>
    <rPh sb="8" eb="10">
      <t>キョウカ</t>
    </rPh>
    <rPh sb="13" eb="15">
      <t>シュウエキ</t>
    </rPh>
    <rPh sb="15" eb="17">
      <t>カクダイ</t>
    </rPh>
    <phoneticPr fontId="136"/>
  </si>
  <si>
    <t>販売機器：缶</t>
    <rPh sb="0" eb="2">
      <t>ハンバイ</t>
    </rPh>
    <rPh sb="2" eb="4">
      <t>キキ</t>
    </rPh>
    <rPh sb="5" eb="6">
      <t>カン</t>
    </rPh>
    <phoneticPr fontId="5"/>
  </si>
  <si>
    <t>104ベンディング統括部</t>
  </si>
  <si>
    <t>COM-14-038</t>
  </si>
  <si>
    <t>-</t>
  </si>
  <si>
    <t>自販機本体はリース対応。その自販機に後付けする電子マネーのカードリーダー。（30台）</t>
    <rPh sb="0" eb="3">
      <t>ジハンキ</t>
    </rPh>
    <rPh sb="3" eb="5">
      <t>ホンタイ</t>
    </rPh>
    <rPh sb="9" eb="11">
      <t>タイオウ</t>
    </rPh>
    <rPh sb="14" eb="17">
      <t>ジハンキ</t>
    </rPh>
    <rPh sb="18" eb="19">
      <t>アト</t>
    </rPh>
    <rPh sb="19" eb="20">
      <t>ツ</t>
    </rPh>
    <rPh sb="23" eb="25">
      <t>デンシ</t>
    </rPh>
    <rPh sb="40" eb="41">
      <t>ダイ</t>
    </rPh>
    <phoneticPr fontId="136"/>
  </si>
  <si>
    <t>Sales Equipment - Other</t>
  </si>
  <si>
    <t>09.販売機材/その他</t>
    <rPh sb="3" eb="5">
      <t>ハンバイ</t>
    </rPh>
    <rPh sb="5" eb="7">
      <t>キザイ</t>
    </rPh>
    <rPh sb="10" eb="11">
      <t>タ</t>
    </rPh>
    <phoneticPr fontId="5"/>
  </si>
  <si>
    <t>Sales Equipment : Other VM</t>
  </si>
  <si>
    <t>販売機器：カードリーダー</t>
    <rPh sb="0" eb="2">
      <t>ハンバイ</t>
    </rPh>
    <rPh sb="2" eb="4">
      <t>キキ</t>
    </rPh>
    <phoneticPr fontId="5"/>
  </si>
  <si>
    <t>COM-14-037</t>
  </si>
  <si>
    <t>各拠点（６ヶ所）導入の給与控除式ﾌﾟﾘﾍﾟｲﾄﾞｶｰﾄﾞｼｽﾃﾑ機材及びICｶｰﾄﾞﾘｰﾀﾞｰ対応自販機（15台）</t>
    <rPh sb="0" eb="3">
      <t>カクキョテン</t>
    </rPh>
    <rPh sb="6" eb="7">
      <t>ショ</t>
    </rPh>
    <rPh sb="8" eb="10">
      <t>ドウニュウ</t>
    </rPh>
    <rPh sb="11" eb="13">
      <t>キュウヨ</t>
    </rPh>
    <rPh sb="13" eb="15">
      <t>コウジョ</t>
    </rPh>
    <rPh sb="15" eb="16">
      <t>シキ</t>
    </rPh>
    <rPh sb="32" eb="34">
      <t>キザイ</t>
    </rPh>
    <rPh sb="34" eb="35">
      <t>オヨ</t>
    </rPh>
    <rPh sb="47" eb="49">
      <t>タイオウ</t>
    </rPh>
    <rPh sb="49" eb="52">
      <t>ジハンキ</t>
    </rPh>
    <rPh sb="55" eb="56">
      <t>ダイ</t>
    </rPh>
    <phoneticPr fontId="136"/>
  </si>
  <si>
    <t>販売機器：ICカードシステム</t>
    <rPh sb="0" eb="2">
      <t>ハンバイ</t>
    </rPh>
    <rPh sb="2" eb="4">
      <t>キキ</t>
    </rPh>
    <phoneticPr fontId="5"/>
  </si>
  <si>
    <t>COM-14-036</t>
  </si>
  <si>
    <t>社内食堂、売店含む給与控除式ﾌﾟﾘﾍﾟｲﾄﾞｶｰﾄﾞｼｽﾃﾑ及びICｶｰﾄﾞﾘｰﾀﾞｰ対応自販機（20台）</t>
    <rPh sb="0" eb="2">
      <t>シャナイ</t>
    </rPh>
    <rPh sb="2" eb="4">
      <t>ショクドウ</t>
    </rPh>
    <rPh sb="5" eb="7">
      <t>バイテン</t>
    </rPh>
    <rPh sb="7" eb="8">
      <t>フク</t>
    </rPh>
    <rPh sb="9" eb="11">
      <t>キュウヨ</t>
    </rPh>
    <rPh sb="11" eb="13">
      <t>コウジョ</t>
    </rPh>
    <rPh sb="13" eb="14">
      <t>シキ</t>
    </rPh>
    <rPh sb="30" eb="31">
      <t>オヨ</t>
    </rPh>
    <rPh sb="43" eb="45">
      <t>タイオウ</t>
    </rPh>
    <rPh sb="45" eb="48">
      <t>ジハンキ</t>
    </rPh>
    <rPh sb="51" eb="52">
      <t>ダイ</t>
    </rPh>
    <phoneticPr fontId="136"/>
  </si>
  <si>
    <t>COM-14-035</t>
  </si>
  <si>
    <t>ｴﾈﾚﾝｼﾞｬｰ（30台）、一往復部材（50台）購入</t>
    <rPh sb="11" eb="12">
      <t>）</t>
    </rPh>
    <rPh sb="14" eb="16">
      <t>オウフク</t>
    </rPh>
    <rPh sb="16" eb="17">
      <t>ブ</t>
    </rPh>
    <rPh sb="17" eb="18">
      <t>ザイ</t>
    </rPh>
    <rPh sb="18" eb="19">
      <t>（</t>
    </rPh>
    <rPh sb="22" eb="23">
      <t>）</t>
    </rPh>
    <rPh sb="24" eb="26">
      <t>コウニュウ</t>
    </rPh>
    <phoneticPr fontId="136"/>
  </si>
  <si>
    <t>販売機器：エネレンジャー等</t>
    <rPh sb="0" eb="2">
      <t>ハンバイ</t>
    </rPh>
    <rPh sb="2" eb="4">
      <t>キキ</t>
    </rPh>
    <rPh sb="12" eb="13">
      <t>ナド</t>
    </rPh>
    <phoneticPr fontId="5"/>
  </si>
  <si>
    <t>COM-14-034</t>
  </si>
  <si>
    <t>電子マネーカードリーダー等（120台）購入</t>
    <rPh sb="0" eb="2">
      <t>デンシ</t>
    </rPh>
    <rPh sb="12" eb="13">
      <t>ナド</t>
    </rPh>
    <rPh sb="17" eb="18">
      <t>）</t>
    </rPh>
    <rPh sb="19" eb="21">
      <t>コウニュウ</t>
    </rPh>
    <phoneticPr fontId="136"/>
  </si>
  <si>
    <t>COM-14-033</t>
  </si>
  <si>
    <t>その他自販機（10台）購入</t>
    <rPh sb="2" eb="3">
      <t>タ</t>
    </rPh>
    <rPh sb="3" eb="6">
      <t>シ</t>
    </rPh>
    <rPh sb="9" eb="10">
      <t>）</t>
    </rPh>
    <rPh sb="11" eb="13">
      <t>コウニュウ</t>
    </rPh>
    <phoneticPr fontId="136"/>
  </si>
  <si>
    <t>販売機器：その他</t>
    <rPh sb="0" eb="2">
      <t>ハンバイ</t>
    </rPh>
    <rPh sb="2" eb="4">
      <t>キキ</t>
    </rPh>
    <rPh sb="7" eb="8">
      <t>タ</t>
    </rPh>
    <phoneticPr fontId="5"/>
  </si>
  <si>
    <t>COM-14-032</t>
  </si>
  <si>
    <t>スナック自販機（30台）購入</t>
    <rPh sb="4" eb="7">
      <t>シ</t>
    </rPh>
    <rPh sb="10" eb="11">
      <t>）</t>
    </rPh>
    <rPh sb="12" eb="14">
      <t>コウニュウ</t>
    </rPh>
    <phoneticPr fontId="136"/>
  </si>
  <si>
    <t>販売機器：スナック</t>
    <rPh sb="0" eb="2">
      <t>ハンバイ</t>
    </rPh>
    <rPh sb="2" eb="4">
      <t>キキ</t>
    </rPh>
    <phoneticPr fontId="5"/>
  </si>
  <si>
    <t>COM-14-031</t>
  </si>
  <si>
    <t>パック自販機（30台）購入</t>
    <rPh sb="3" eb="6">
      <t>シ</t>
    </rPh>
    <rPh sb="9" eb="10">
      <t>）</t>
    </rPh>
    <rPh sb="11" eb="13">
      <t>コウニュウ</t>
    </rPh>
    <phoneticPr fontId="136"/>
  </si>
  <si>
    <t>販売機器：パック</t>
    <rPh sb="0" eb="2">
      <t>ハンバイ</t>
    </rPh>
    <rPh sb="2" eb="4">
      <t>キキ</t>
    </rPh>
    <phoneticPr fontId="5"/>
  </si>
  <si>
    <t>COM-14-030</t>
  </si>
  <si>
    <t>カップ自販機（50台）購入</t>
    <rPh sb="3" eb="6">
      <t>シ</t>
    </rPh>
    <rPh sb="9" eb="10">
      <t>）</t>
    </rPh>
    <rPh sb="11" eb="13">
      <t>コウニュウ</t>
    </rPh>
    <phoneticPr fontId="136"/>
  </si>
  <si>
    <t>販売機器：カップ</t>
    <rPh sb="0" eb="2">
      <t>ハンバイ</t>
    </rPh>
    <rPh sb="2" eb="4">
      <t>キキ</t>
    </rPh>
    <phoneticPr fontId="5"/>
  </si>
  <si>
    <t>COM-14-029</t>
  </si>
  <si>
    <t>缶･ﾍﾟｯﾄ自販機（1,100台）購入</t>
    <rPh sb="0" eb="6">
      <t>カ</t>
    </rPh>
    <rPh sb="6" eb="9">
      <t>シ</t>
    </rPh>
    <rPh sb="15" eb="16">
      <t>）</t>
    </rPh>
    <rPh sb="17" eb="19">
      <t>コウニュウ</t>
    </rPh>
    <phoneticPr fontId="136"/>
  </si>
  <si>
    <t>COM-14-028</t>
  </si>
  <si>
    <t>High</t>
  </si>
  <si>
    <t>CSVＦＭ２００購入</t>
    <rPh sb="8" eb="10">
      <t>コウニュウ</t>
    </rPh>
    <phoneticPr fontId="22"/>
  </si>
  <si>
    <t>販売機器：その他（CSVFM200）</t>
    <rPh sb="0" eb="2">
      <t>ハンバイ</t>
    </rPh>
    <rPh sb="2" eb="4">
      <t>キキ</t>
    </rPh>
    <rPh sb="7" eb="8">
      <t>タ</t>
    </rPh>
    <phoneticPr fontId="5"/>
  </si>
  <si>
    <t>COM-14-027</t>
  </si>
  <si>
    <r>
      <t>CSV</t>
    </r>
    <r>
      <rPr>
        <sz val="11"/>
        <color indexed="8"/>
        <rFont val="ＭＳ Ｐゴシック"/>
        <family val="3"/>
        <charset val="128"/>
      </rPr>
      <t>サンデン機購入</t>
    </r>
    <rPh sb="7" eb="8">
      <t>キ</t>
    </rPh>
    <rPh sb="8" eb="10">
      <t>コウニュウ</t>
    </rPh>
    <phoneticPr fontId="22"/>
  </si>
  <si>
    <t>販売機器：その他（CSVｻﾝﾃﾞﾝ）</t>
    <rPh sb="0" eb="2">
      <t>ハンバイ</t>
    </rPh>
    <rPh sb="2" eb="4">
      <t>キキ</t>
    </rPh>
    <rPh sb="7" eb="8">
      <t>タ</t>
    </rPh>
    <phoneticPr fontId="5"/>
  </si>
  <si>
    <t>COM-14-026</t>
  </si>
  <si>
    <t>給茶機購入</t>
    <rPh sb="0" eb="3">
      <t>キュウチャキ</t>
    </rPh>
    <rPh sb="3" eb="5">
      <t>コウニュウ</t>
    </rPh>
    <phoneticPr fontId="22"/>
  </si>
  <si>
    <t>販売機器：その他（給茶器）</t>
    <rPh sb="0" eb="2">
      <t>ハンバイ</t>
    </rPh>
    <rPh sb="2" eb="4">
      <t>キキ</t>
    </rPh>
    <rPh sb="7" eb="8">
      <t>タ</t>
    </rPh>
    <rPh sb="9" eb="10">
      <t>キュウ</t>
    </rPh>
    <rPh sb="10" eb="12">
      <t>チャキ</t>
    </rPh>
    <phoneticPr fontId="5"/>
  </si>
  <si>
    <t>COM-14-025</t>
  </si>
  <si>
    <t>Middle</t>
  </si>
  <si>
    <t>電子マネーリーダー等(50台)</t>
    <rPh sb="0" eb="2">
      <t>デンシ</t>
    </rPh>
    <rPh sb="9" eb="10">
      <t>トウ</t>
    </rPh>
    <rPh sb="13" eb="14">
      <t>ダイ</t>
    </rPh>
    <phoneticPr fontId="136"/>
  </si>
  <si>
    <t>販売機器：カードリーダー等</t>
    <rPh sb="0" eb="2">
      <t>ハンバイ</t>
    </rPh>
    <rPh sb="2" eb="4">
      <t>キキ</t>
    </rPh>
    <rPh sb="12" eb="13">
      <t>ナド</t>
    </rPh>
    <phoneticPr fontId="5"/>
  </si>
  <si>
    <t>COM-14-024</t>
  </si>
  <si>
    <t>その他販売機器(70台)</t>
    <rPh sb="2" eb="3">
      <t>タ</t>
    </rPh>
    <rPh sb="3" eb="5">
      <t>ハンバイ</t>
    </rPh>
    <rPh sb="5" eb="7">
      <t>キキ</t>
    </rPh>
    <rPh sb="10" eb="11">
      <t>ダイ</t>
    </rPh>
    <phoneticPr fontId="136"/>
  </si>
  <si>
    <t>COM-14-023</t>
  </si>
  <si>
    <t>カップ自動販売機(30台)</t>
    <rPh sb="3" eb="5">
      <t>ジドウ</t>
    </rPh>
    <rPh sb="5" eb="8">
      <t>ハンバイキ</t>
    </rPh>
    <rPh sb="11" eb="12">
      <t>ダイ</t>
    </rPh>
    <phoneticPr fontId="136"/>
  </si>
  <si>
    <t>COM-14-022</t>
  </si>
  <si>
    <t>缶・ペット自動販売機(1,100台)</t>
    <rPh sb="0" eb="1">
      <t>カン</t>
    </rPh>
    <rPh sb="5" eb="7">
      <t>ジドウ</t>
    </rPh>
    <rPh sb="7" eb="10">
      <t>ハンバイキ</t>
    </rPh>
    <rPh sb="16" eb="17">
      <t>ダイ</t>
    </rPh>
    <phoneticPr fontId="136"/>
  </si>
  <si>
    <t>COM-14-021</t>
  </si>
  <si>
    <t>COM-14-020</t>
  </si>
  <si>
    <t>Sales Equipment - Dispensers</t>
  </si>
  <si>
    <t>08.販売機材/ﾃﾞｨｽﾍﾟﾝｻｰ</t>
    <rPh sb="3" eb="5">
      <t>ハンバイ</t>
    </rPh>
    <rPh sb="5" eb="7">
      <t>キザイ</t>
    </rPh>
    <phoneticPr fontId="5"/>
  </si>
  <si>
    <t>Sales Equipment : Dispenser</t>
  </si>
  <si>
    <t>販売機器：ディスペンサー</t>
    <rPh sb="0" eb="2">
      <t>ハンバイ</t>
    </rPh>
    <rPh sb="2" eb="4">
      <t>キキ</t>
    </rPh>
    <phoneticPr fontId="5"/>
  </si>
  <si>
    <t>COM-14-019</t>
  </si>
  <si>
    <t>Sales Equipment - Coolers</t>
  </si>
  <si>
    <t>07.販売機材/クーラー</t>
    <rPh sb="3" eb="5">
      <t>ハンバイ</t>
    </rPh>
    <rPh sb="5" eb="7">
      <t>キザイ</t>
    </rPh>
    <phoneticPr fontId="5"/>
  </si>
  <si>
    <t>Sales Equipment : Cooler</t>
  </si>
  <si>
    <t>販売機器：クーラー</t>
    <rPh sb="0" eb="2">
      <t>ハンバイ</t>
    </rPh>
    <rPh sb="2" eb="4">
      <t>キキ</t>
    </rPh>
    <phoneticPr fontId="5"/>
  </si>
  <si>
    <t>COM-14-018</t>
  </si>
  <si>
    <t>COM-14-017</t>
  </si>
  <si>
    <t>COM-14-016</t>
  </si>
  <si>
    <t>COM-14-015</t>
  </si>
  <si>
    <t>COM-14-014</t>
  </si>
  <si>
    <t>COM-14-013</t>
  </si>
  <si>
    <t>COM-14-012</t>
  </si>
  <si>
    <t>COM-14-011</t>
  </si>
  <si>
    <t>COM-14-010</t>
  </si>
  <si>
    <t>COM-14-009</t>
  </si>
  <si>
    <t>COM-14-008</t>
  </si>
  <si>
    <t>COM-14-007</t>
  </si>
  <si>
    <t>COM-14-006</t>
  </si>
  <si>
    <t>Sales Equipment : Other VM</t>
    <phoneticPr fontId="5"/>
  </si>
  <si>
    <t>COM-14-005</t>
  </si>
  <si>
    <t>Sales Equipment : Dispenser</t>
    <phoneticPr fontId="5"/>
  </si>
  <si>
    <t>COM-14-004</t>
  </si>
  <si>
    <t>Sales Equipment : Cooler</t>
    <phoneticPr fontId="5"/>
  </si>
  <si>
    <t>COM-14-003</t>
  </si>
  <si>
    <t>Sales Equipment : CVM</t>
    <phoneticPr fontId="5"/>
  </si>
  <si>
    <t>COM-14-002</t>
  </si>
  <si>
    <t>Sales Equipment : Can VM</t>
    <phoneticPr fontId="5"/>
  </si>
  <si>
    <t>COM-14-001</t>
    <phoneticPr fontId="14"/>
  </si>
  <si>
    <t>Dep. Method</t>
  </si>
  <si>
    <t>Investment Objective
 Category</t>
  </si>
  <si>
    <t>投資目的/分類</t>
    <rPh sb="0" eb="2">
      <t>トウシ</t>
    </rPh>
    <rPh sb="2" eb="4">
      <t>モクテキ</t>
    </rPh>
    <rPh sb="5" eb="7">
      <t>ブンルイ</t>
    </rPh>
    <phoneticPr fontId="5"/>
  </si>
  <si>
    <t>Acquisition
Method</t>
  </si>
  <si>
    <t>取得方法
（購入/リース）</t>
    <rPh sb="0" eb="2">
      <t>シュトク</t>
    </rPh>
    <rPh sb="2" eb="4">
      <t>ホウホウ</t>
    </rPh>
    <rPh sb="6" eb="8">
      <t>コウニュウ</t>
    </rPh>
    <phoneticPr fontId="5"/>
  </si>
  <si>
    <t>Subject</t>
  </si>
  <si>
    <r>
      <t xml:space="preserve">BOD
</t>
    </r>
    <r>
      <rPr>
        <sz val="11"/>
        <rFont val="ＭＳ Ｐゴシック"/>
        <family val="3"/>
        <charset val="128"/>
      </rPr>
      <t>予算番号</t>
    </r>
    <rPh sb="4" eb="6">
      <t>ヨサン</t>
    </rPh>
    <rPh sb="6" eb="8">
      <t>バンゴウ</t>
    </rPh>
    <phoneticPr fontId="5"/>
  </si>
  <si>
    <r>
      <rPr>
        <sz val="10"/>
        <rFont val="ＭＳ Ｐゴシック"/>
        <family val="3"/>
        <charset val="128"/>
      </rPr>
      <t xml:space="preserve">会社名
</t>
    </r>
    <r>
      <rPr>
        <sz val="10"/>
        <rFont val="Calibri"/>
        <family val="2"/>
      </rPr>
      <t>Company</t>
    </r>
    <rPh sb="0" eb="3">
      <t>カイシャメイ</t>
    </rPh>
    <phoneticPr fontId="5"/>
  </si>
  <si>
    <r>
      <rPr>
        <sz val="10"/>
        <rFont val="ＭＳ Ｐゴシック"/>
        <family val="3"/>
        <charset val="128"/>
      </rPr>
      <t>投資案件名</t>
    </r>
    <rPh sb="0" eb="2">
      <t>トウシ</t>
    </rPh>
    <rPh sb="2" eb="4">
      <t>アンケン</t>
    </rPh>
    <rPh sb="4" eb="5">
      <t>メイ</t>
    </rPh>
    <phoneticPr fontId="5"/>
  </si>
  <si>
    <t>Asset Category</t>
    <phoneticPr fontId="5"/>
  </si>
  <si>
    <r>
      <rPr>
        <sz val="10"/>
        <rFont val="ＭＳ Ｐゴシック"/>
        <family val="3"/>
        <charset val="128"/>
      </rPr>
      <t>投資内容の説明</t>
    </r>
    <rPh sb="0" eb="2">
      <t>トウシ</t>
    </rPh>
    <rPh sb="2" eb="4">
      <t>ナイヨウ</t>
    </rPh>
    <rPh sb="5" eb="7">
      <t>セツメイ</t>
    </rPh>
    <phoneticPr fontId="5"/>
  </si>
  <si>
    <r>
      <rPr>
        <sz val="10"/>
        <rFont val="ＭＳ Ｐゴシック"/>
        <family val="3"/>
        <charset val="128"/>
      </rPr>
      <t>投資額</t>
    </r>
    <r>
      <rPr>
        <sz val="10"/>
        <rFont val="Calibri"/>
        <family val="2"/>
      </rPr>
      <t xml:space="preserve">
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0" eb="2">
      <t>トウシ</t>
    </rPh>
    <rPh sb="2" eb="3">
      <t>ガク</t>
    </rPh>
    <rPh sb="5" eb="7">
      <t>センエン</t>
    </rPh>
    <phoneticPr fontId="5"/>
  </si>
  <si>
    <r>
      <rPr>
        <sz val="10"/>
        <rFont val="ＭＳ Ｐゴシック"/>
        <family val="3"/>
        <charset val="128"/>
      </rPr>
      <t xml:space="preserve">コスト削減見込額
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3" eb="5">
      <t>サクゲン</t>
    </rPh>
    <rPh sb="5" eb="7">
      <t>ミコ</t>
    </rPh>
    <rPh sb="7" eb="8">
      <t>ガク</t>
    </rPh>
    <rPh sb="10" eb="11">
      <t>ネン</t>
    </rPh>
    <rPh sb="12" eb="14">
      <t>センエン</t>
    </rPh>
    <phoneticPr fontId="5"/>
  </si>
  <si>
    <r>
      <rPr>
        <sz val="10"/>
        <rFont val="ＭＳ Ｐゴシック"/>
        <family val="3"/>
        <charset val="128"/>
      </rPr>
      <t xml:space="preserve">投資回収期間
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)</t>
    </r>
    <rPh sb="0" eb="2">
      <t>トウシ</t>
    </rPh>
    <rPh sb="2" eb="4">
      <t>カイシュウ</t>
    </rPh>
    <rPh sb="4" eb="6">
      <t>キカン</t>
    </rPh>
    <rPh sb="8" eb="9">
      <t>ネン</t>
    </rPh>
    <phoneticPr fontId="5"/>
  </si>
  <si>
    <r>
      <rPr>
        <sz val="10"/>
        <rFont val="ＭＳ Ｐゴシック"/>
        <family val="3"/>
        <charset val="128"/>
      </rPr>
      <t>コスト削減額に
関する説明</t>
    </r>
    <rPh sb="3" eb="5">
      <t>サクゲン</t>
    </rPh>
    <rPh sb="5" eb="6">
      <t>ガク</t>
    </rPh>
    <rPh sb="8" eb="9">
      <t>カン</t>
    </rPh>
    <rPh sb="11" eb="13">
      <t>セツメイ</t>
    </rPh>
    <phoneticPr fontId="5"/>
  </si>
  <si>
    <r>
      <rPr>
        <sz val="10"/>
        <rFont val="ＭＳ Ｐゴシック"/>
        <family val="3"/>
        <charset val="128"/>
      </rPr>
      <t>優先順位</t>
    </r>
    <rPh sb="0" eb="2">
      <t>ユウセン</t>
    </rPh>
    <rPh sb="2" eb="4">
      <t>ジュンイ</t>
    </rPh>
    <phoneticPr fontId="5"/>
  </si>
  <si>
    <r>
      <rPr>
        <sz val="10"/>
        <rFont val="ＭＳ Ｐゴシック"/>
        <family val="3"/>
        <charset val="128"/>
      </rPr>
      <t>契約予定日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債務発生予定日</t>
    </r>
    <rPh sb="0" eb="2">
      <t>ケイヤク</t>
    </rPh>
    <rPh sb="2" eb="5">
      <t>ヨテイビ</t>
    </rPh>
    <rPh sb="6" eb="8">
      <t>サイム</t>
    </rPh>
    <rPh sb="8" eb="10">
      <t>ハッセイ</t>
    </rPh>
    <rPh sb="10" eb="13">
      <t>ヨテイビ</t>
    </rPh>
    <phoneticPr fontId="5"/>
  </si>
  <si>
    <r>
      <rPr>
        <sz val="10"/>
        <rFont val="ＭＳ Ｐゴシック"/>
        <family val="3"/>
        <charset val="128"/>
      </rPr>
      <t>支払予定年月</t>
    </r>
    <rPh sb="0" eb="2">
      <t>シハライ</t>
    </rPh>
    <rPh sb="2" eb="4">
      <t>ヨテイ</t>
    </rPh>
    <rPh sb="4" eb="5">
      <t>ネン</t>
    </rPh>
    <rPh sb="5" eb="6">
      <t>ガツ</t>
    </rPh>
    <phoneticPr fontId="5"/>
  </si>
  <si>
    <r>
      <rPr>
        <sz val="10"/>
        <rFont val="ＭＳ Ｐゴシック"/>
        <family val="3"/>
        <charset val="128"/>
      </rPr>
      <t>固定資産化予定年月</t>
    </r>
    <rPh sb="0" eb="2">
      <t>コテイ</t>
    </rPh>
    <rPh sb="2" eb="4">
      <t>シサン</t>
    </rPh>
    <rPh sb="4" eb="5">
      <t>カ</t>
    </rPh>
    <rPh sb="5" eb="7">
      <t>ヨテイ</t>
    </rPh>
    <rPh sb="7" eb="9">
      <t>ネンゲツ</t>
    </rPh>
    <phoneticPr fontId="5"/>
  </si>
  <si>
    <r>
      <rPr>
        <sz val="10"/>
        <rFont val="ＭＳ Ｐゴシック"/>
        <family val="3"/>
        <charset val="128"/>
      </rPr>
      <t xml:space="preserve">償却率
</t>
    </r>
    <r>
      <rPr>
        <sz val="10"/>
        <rFont val="Calibri"/>
        <family val="2"/>
      </rPr>
      <t>Dep. Ratio</t>
    </r>
    <rPh sb="0" eb="2">
      <t>ショウキャク</t>
    </rPh>
    <rPh sb="2" eb="3">
      <t>リツ</t>
    </rPh>
    <phoneticPr fontId="16"/>
  </si>
  <si>
    <t>2014 Capex Plan (Commercial List)</t>
    <phoneticPr fontId="5"/>
  </si>
  <si>
    <r>
      <rPr>
        <sz val="11"/>
        <color theme="1"/>
        <rFont val="ＭＳ Ｐゴシック"/>
        <family val="2"/>
        <charset val="128"/>
      </rPr>
      <t>単価</t>
    </r>
    <rPh sb="0" eb="2">
      <t>タンカ</t>
    </rPh>
    <phoneticPr fontId="1"/>
  </si>
  <si>
    <r>
      <rPr>
        <sz val="11"/>
        <color theme="1"/>
        <rFont val="ＭＳ Ｐゴシック"/>
        <family val="2"/>
        <charset val="128"/>
      </rPr>
      <t>金額</t>
    </r>
    <rPh sb="0" eb="2">
      <t>キンガク</t>
    </rPh>
    <phoneticPr fontId="1"/>
  </si>
  <si>
    <r>
      <rPr>
        <sz val="11"/>
        <color theme="1"/>
        <rFont val="ＭＳ Ｐゴシック"/>
        <family val="2"/>
        <charset val="128"/>
      </rPr>
      <t>台数</t>
    </r>
    <rPh sb="0" eb="2">
      <t>ダイスウ</t>
    </rPh>
    <phoneticPr fontId="1"/>
  </si>
  <si>
    <t>Total</t>
    <phoneticPr fontId="1"/>
  </si>
  <si>
    <t>Other</t>
    <phoneticPr fontId="1"/>
  </si>
  <si>
    <t>Dis</t>
    <phoneticPr fontId="1"/>
  </si>
  <si>
    <t>Cooler</t>
    <phoneticPr fontId="1"/>
  </si>
  <si>
    <t>Cup VM</t>
    <phoneticPr fontId="1"/>
  </si>
  <si>
    <t>不明</t>
    <rPh sb="0" eb="2">
      <t>フメイ</t>
    </rPh>
    <phoneticPr fontId="1"/>
  </si>
  <si>
    <t>ﾎﾞﾄﾗｰ別</t>
    <rPh sb="5" eb="6">
      <t>ベツ</t>
    </rPh>
    <phoneticPr fontId="1"/>
  </si>
  <si>
    <t>VM</t>
    <phoneticPr fontId="1"/>
  </si>
  <si>
    <t>CJT</t>
    <phoneticPr fontId="1"/>
  </si>
  <si>
    <t>投資削減</t>
    <rPh sb="0" eb="2">
      <t>トウシ</t>
    </rPh>
    <rPh sb="2" eb="4">
      <t>サクゲン</t>
    </rPh>
    <phoneticPr fontId="1"/>
  </si>
  <si>
    <r>
      <t>12</t>
    </r>
    <r>
      <rPr>
        <sz val="11"/>
        <color theme="1"/>
        <rFont val="ＭＳ Ｐゴシック"/>
        <family val="2"/>
        <charset val="128"/>
      </rPr>
      <t>月</t>
    </r>
  </si>
  <si>
    <r>
      <t>11</t>
    </r>
    <r>
      <rPr>
        <sz val="11"/>
        <color theme="1"/>
        <rFont val="ＭＳ Ｐゴシック"/>
        <family val="2"/>
        <charset val="128"/>
      </rPr>
      <t>月</t>
    </r>
  </si>
  <si>
    <r>
      <t>10</t>
    </r>
    <r>
      <rPr>
        <sz val="11"/>
        <color theme="1"/>
        <rFont val="ＭＳ Ｐゴシック"/>
        <family val="2"/>
        <charset val="128"/>
      </rPr>
      <t>月</t>
    </r>
  </si>
  <si>
    <r>
      <t>9</t>
    </r>
    <r>
      <rPr>
        <sz val="11"/>
        <color theme="1"/>
        <rFont val="ＭＳ Ｐゴシック"/>
        <family val="2"/>
        <charset val="128"/>
      </rPr>
      <t>月</t>
    </r>
  </si>
  <si>
    <r>
      <t>8</t>
    </r>
    <r>
      <rPr>
        <sz val="11"/>
        <color theme="1"/>
        <rFont val="ＭＳ Ｐゴシック"/>
        <family val="2"/>
        <charset val="128"/>
      </rPr>
      <t>月</t>
    </r>
  </si>
  <si>
    <r>
      <t>7</t>
    </r>
    <r>
      <rPr>
        <sz val="11"/>
        <color theme="1"/>
        <rFont val="ＭＳ Ｐゴシック"/>
        <family val="2"/>
        <charset val="128"/>
      </rPr>
      <t>月</t>
    </r>
  </si>
  <si>
    <r>
      <t>6</t>
    </r>
    <r>
      <rPr>
        <sz val="11"/>
        <color theme="1"/>
        <rFont val="ＭＳ Ｐゴシック"/>
        <family val="2"/>
        <charset val="128"/>
      </rPr>
      <t>月</t>
    </r>
  </si>
  <si>
    <r>
      <t>5</t>
    </r>
    <r>
      <rPr>
        <sz val="11"/>
        <color theme="1"/>
        <rFont val="ＭＳ Ｐゴシック"/>
        <family val="2"/>
        <charset val="128"/>
      </rPr>
      <t>月</t>
    </r>
  </si>
  <si>
    <r>
      <t>4</t>
    </r>
    <r>
      <rPr>
        <sz val="11"/>
        <color theme="1"/>
        <rFont val="ＭＳ Ｐゴシック"/>
        <family val="2"/>
        <charset val="128"/>
      </rPr>
      <t>月</t>
    </r>
  </si>
  <si>
    <r>
      <t>3</t>
    </r>
    <r>
      <rPr>
        <sz val="11"/>
        <color theme="1"/>
        <rFont val="ＭＳ Ｐゴシック"/>
        <family val="2"/>
        <charset val="128"/>
      </rPr>
      <t>月</t>
    </r>
  </si>
  <si>
    <r>
      <t>2</t>
    </r>
    <r>
      <rPr>
        <sz val="11"/>
        <color theme="1"/>
        <rFont val="ＭＳ Ｐゴシック"/>
        <family val="2"/>
        <charset val="128"/>
      </rPr>
      <t>月</t>
    </r>
    <rPh sb="1" eb="2">
      <t>ガツ</t>
    </rPh>
    <phoneticPr fontId="1"/>
  </si>
  <si>
    <r>
      <t>1</t>
    </r>
    <r>
      <rPr>
        <sz val="11"/>
        <color theme="1"/>
        <rFont val="ＭＳ Ｐゴシック"/>
        <family val="2"/>
        <charset val="128"/>
      </rPr>
      <t>月</t>
    </r>
    <rPh sb="1" eb="2">
      <t>ガツ</t>
    </rPh>
    <phoneticPr fontId="1"/>
  </si>
  <si>
    <t>FVCe</t>
  </si>
  <si>
    <t>CCCJ</t>
    <phoneticPr fontId="1"/>
  </si>
  <si>
    <t>WEX</t>
    <phoneticPr fontId="1"/>
  </si>
  <si>
    <t>TOKYO</t>
    <phoneticPr fontId="1"/>
  </si>
  <si>
    <t>MFD</t>
    <phoneticPr fontId="1"/>
  </si>
  <si>
    <t>MIKUNI</t>
    <phoneticPr fontId="1"/>
  </si>
  <si>
    <t>EXS</t>
    <phoneticPr fontId="1"/>
  </si>
  <si>
    <t>TONE</t>
    <phoneticPr fontId="1"/>
  </si>
  <si>
    <t>Subsidiary</t>
    <phoneticPr fontId="1"/>
  </si>
  <si>
    <t>K4</t>
    <phoneticPr fontId="1"/>
  </si>
  <si>
    <t>Total</t>
    <phoneticPr fontId="1"/>
  </si>
  <si>
    <t>CCEJ</t>
    <phoneticPr fontId="1"/>
  </si>
  <si>
    <t>（単位：台、千円）</t>
    <rPh sb="1" eb="3">
      <t>タンイ</t>
    </rPh>
    <rPh sb="4" eb="5">
      <t>ダイ</t>
    </rPh>
    <rPh sb="6" eb="8">
      <t>センエン</t>
    </rPh>
    <phoneticPr fontId="1"/>
  </si>
  <si>
    <t>設備投資予算</t>
    <rPh sb="0" eb="2">
      <t>セツビ</t>
    </rPh>
    <rPh sb="2" eb="4">
      <t>トウシ</t>
    </rPh>
    <rPh sb="4" eb="6">
      <t>ヨサン</t>
    </rPh>
    <phoneticPr fontId="1"/>
  </si>
  <si>
    <t>1.Purchase</t>
  </si>
  <si>
    <t>-</t>
    <phoneticPr fontId="5"/>
  </si>
</sst>
</file>

<file path=xl/styles.xml><?xml version="1.0" encoding="utf-8"?>
<styleSheet xmlns="http://schemas.openxmlformats.org/spreadsheetml/2006/main">
  <numFmts count="43">
    <numFmt numFmtId="6" formatCode="&quot;¥&quot;#,##0;[Red]&quot;¥&quot;\-#,##0"/>
    <numFmt numFmtId="8" formatCode="&quot;¥&quot;#,##0.00;[Red]&quot;¥&quot;\-#,##0.00"/>
    <numFmt numFmtId="176" formatCode="_(* #,##0_);_(* \(#,##0\);_(* &quot;-&quot;??_);_(@_)"/>
    <numFmt numFmtId="177" formatCode="0.000_);[Red]\(0.000\)"/>
    <numFmt numFmtId="178" formatCode="yyyy/mm"/>
    <numFmt numFmtId="179" formatCode="0.0_ "/>
    <numFmt numFmtId="180" formatCode=";;;"/>
    <numFmt numFmtId="181" formatCode="&quot;$&quot;#,##0;\-&quot;$&quot;#,##0"/>
    <numFmt numFmtId="182" formatCode="#,##0;\-#,##0;&quot;-&quot;"/>
    <numFmt numFmtId="183" formatCode="General_)"/>
    <numFmt numFmtId="184" formatCode="0.000_)"/>
    <numFmt numFmtId="185" formatCode="_(* #,##0_);_(* \(#,##0\);_(* &quot;-&quot;_);_(@_)"/>
    <numFmt numFmtId="186" formatCode="_(* #,##0.00_);_(* \(#,##0.00\);_(* &quot;-&quot;??_);_(@_)"/>
    <numFmt numFmtId="187" formatCode="_-* #,##0.00_-;\-* #,##0.00_-;_-* &quot;-&quot;??_-;_-@_-"/>
    <numFmt numFmtId="188" formatCode="&quot;$&quot;#,##0;[Red]\-&quot;$&quot;#,##0"/>
    <numFmt numFmtId="189" formatCode="_(&quot;$&quot;* #,##0.00_);_(&quot;$&quot;* \(#,##0.00\);_(&quot;$&quot;* &quot;-&quot;??_);_(@_)"/>
    <numFmt numFmtId="190" formatCode="&quot;$&quot;#,##0.00;[Red]\-&quot;$&quot;#,##0.00"/>
    <numFmt numFmtId="191" formatCode="&quot;$&quot;#,##0\ ;\(&quot;$&quot;#,##0\)"/>
    <numFmt numFmtId="192" formatCode="d\ \(aaa\)"/>
    <numFmt numFmtId="193" formatCode="_([$€-2]* #,##0.00_);_([$€-2]* \(#,##0.00\);_([$€-2]* &quot;-&quot;??_)"/>
    <numFmt numFmtId="194" formatCode="_(&quot;$&quot;* #,##0.0_);_(&quot;$&quot;* \(#,##0.0\);_(&quot;$&quot;* &quot;-&quot;??_);_(@_)"/>
    <numFmt numFmtId="195" formatCode="[$-409]mmm\-yy;@"/>
    <numFmt numFmtId="196" formatCode="#,##0_);[Red]\(#,##0\)"/>
    <numFmt numFmtId="197" formatCode="_(&quot;$&quot;* #,##0_);_(&quot;$&quot;* \(#,##0\);_(&quot;$&quot;* &quot;-&quot;_);_(@_)"/>
    <numFmt numFmtId="198" formatCode="#,##0_);\(#,##0\)"/>
    <numFmt numFmtId="199" formatCode="&quot;¥&quot;#,##0;&quot;¥&quot;&quot;¥&quot;&quot;¥&quot;\-&quot;¥&quot;#,##0"/>
    <numFmt numFmtId="200" formatCode="0.0%"/>
    <numFmt numFmtId="201" formatCode="#,##0,;[Red]\-#,##0,"/>
    <numFmt numFmtId="202" formatCode="mm/dd"/>
    <numFmt numFmtId="203" formatCode="0000"/>
    <numFmt numFmtId="204" formatCode="00"/>
    <numFmt numFmtId="205" formatCode="000"/>
    <numFmt numFmtId="206" formatCode="&quot;¥&quot;#,##0;[Red]&quot;¥&quot;&quot;¥&quot;&quot;¥&quot;&quot;¥&quot;\-#,##0"/>
    <numFmt numFmtId="207" formatCode="#,##0,\ ;[Red]\(#,##0,\)"/>
    <numFmt numFmtId="208" formatCode="#,##0.0\ ;[Red]\(#,##0.0\)"/>
    <numFmt numFmtId="209" formatCode="#,##0.0\ ;[Red]\(#,##0.0\);&quot;- &quot;"/>
    <numFmt numFmtId="210" formatCode="#,##0\ ;[Red]\(#,##0\);&quot; &quot;"/>
    <numFmt numFmtId="211" formatCode="#,##0\ ;[Red]\(#,##0\)"/>
    <numFmt numFmtId="212" formatCode="#,##0.0;[Red]\-#,##0.0"/>
    <numFmt numFmtId="213" formatCode="#,##0,,;[Red]\-#,##0,,;&quot;-&quot;"/>
    <numFmt numFmtId="214" formatCode="#,##0,;[Red]\-#,##0,;&quot;-&quot;"/>
    <numFmt numFmtId="215" formatCode="\ @"/>
    <numFmt numFmtId="216" formatCode="@\ "/>
  </numFmts>
  <fonts count="1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Calibri"/>
      <family val="2"/>
    </font>
    <font>
      <sz val="6"/>
      <name val="ＭＳ Ｐゴシック"/>
      <family val="3"/>
      <charset val="128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4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indexed="8"/>
      <name val="Calibri"/>
      <family val="2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abic Transparent"/>
      <family val="2"/>
      <charset val="178"/>
    </font>
    <font>
      <sz val="10"/>
      <name val="Helv"/>
      <family val="2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2"/>
      <name val="Arial MT"/>
      <family val="2"/>
    </font>
    <font>
      <b/>
      <sz val="12"/>
      <name val="Helv"/>
      <family val="2"/>
    </font>
    <font>
      <sz val="12"/>
      <name val="Helv"/>
      <family val="2"/>
    </font>
    <font>
      <sz val="11"/>
      <name val="Tms Rmn"/>
      <family val="1"/>
    </font>
    <font>
      <sz val="10"/>
      <name val="MS Sans Serif"/>
      <family val="2"/>
    </font>
    <font>
      <sz val="10"/>
      <color indexed="22"/>
      <name val="Arial"/>
      <family val="2"/>
    </font>
    <font>
      <sz val="11"/>
      <name val="ＭＳ Ｐ明朝"/>
      <family val="1"/>
      <charset val="128"/>
    </font>
    <font>
      <sz val="12"/>
      <name val="Arial"/>
      <family val="2"/>
    </font>
    <font>
      <sz val="10"/>
      <name val="Book Antiqua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color indexed="62"/>
      <name val="Arial"/>
      <family val="2"/>
    </font>
    <font>
      <u/>
      <sz val="10"/>
      <color indexed="36"/>
      <name val="Arial"/>
      <family val="2"/>
    </font>
    <font>
      <sz val="11"/>
      <color indexed="9"/>
      <name val="Times New Roman"/>
      <family val="1"/>
    </font>
    <font>
      <sz val="10"/>
      <name val="Comic Sans MS"/>
      <family val="4"/>
    </font>
    <font>
      <b/>
      <i/>
      <sz val="16"/>
      <name val="Helv"/>
      <family val="2"/>
    </font>
    <font>
      <sz val="8"/>
      <name val="Helv"/>
      <family val="2"/>
    </font>
    <font>
      <sz val="8"/>
      <color indexed="16"/>
      <name val="Century Schoolbook"/>
      <family val="1"/>
    </font>
    <font>
      <sz val="8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sz val="12"/>
      <color indexed="8"/>
      <name val="Arial"/>
      <family val="2"/>
    </font>
    <font>
      <sz val="10"/>
      <name val="HGP創英角ｺﾞｼｯｸUB"/>
      <family val="3"/>
      <charset val="128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HGP創英角ｺﾞｼｯｸUB"/>
      <family val="3"/>
      <charset val="128"/>
    </font>
    <font>
      <sz val="10"/>
      <color indexed="8"/>
      <name val="HGP創英角ｺﾞｼｯｸUB"/>
      <family val="3"/>
      <charset val="128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b/>
      <sz val="16"/>
      <color indexed="23"/>
      <name val="Arial"/>
      <family val="2"/>
    </font>
    <font>
      <sz val="19"/>
      <color indexed="48"/>
      <name val="Arial"/>
      <family val="2"/>
    </font>
    <font>
      <b/>
      <sz val="16"/>
      <color indexed="23"/>
      <name val="HGP創英角ｺﾞｼｯｸUB"/>
      <family val="3"/>
      <charset val="128"/>
    </font>
    <font>
      <sz val="10"/>
      <color indexed="10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b/>
      <u/>
      <sz val="14"/>
      <color indexed="16"/>
      <name val="Arial"/>
      <family val="2"/>
    </font>
    <font>
      <u/>
      <sz val="11"/>
      <color indexed="12"/>
      <name val="Century"/>
      <family val="1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8"/>
      <color indexed="10"/>
      <name val="Arial Narrow"/>
      <family val="2"/>
    </font>
    <font>
      <sz val="10"/>
      <name val="Arial Cyr"/>
      <family val="2"/>
      <charset val="204"/>
    </font>
    <font>
      <sz val="10"/>
      <name val="NTHarmonica"/>
      <family val="2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Arial Unicode MS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S UI Gothic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6"/>
      <name val="ＭＳ Ｐゴシック"/>
      <family val="3"/>
      <charset val="128"/>
    </font>
    <font>
      <sz val="10"/>
      <name val="ＭＳ Ｐ・団"/>
      <family val="1"/>
      <charset val="128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indexed="27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9"/>
      <color theme="1"/>
      <name val="Calibri"/>
      <family val="2"/>
    </font>
    <font>
      <b/>
      <sz val="10"/>
      <name val="ＭＳ Ｐゴシック"/>
      <family val="3"/>
      <charset val="128"/>
    </font>
    <font>
      <sz val="9"/>
      <name val="Arial Cyr"/>
      <family val="2"/>
      <charset val="204"/>
    </font>
    <font>
      <sz val="11"/>
      <color theme="1"/>
      <name val="ＭＳ Ｐゴシック"/>
      <family val="2"/>
      <charset val="128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</patternFill>
    </fill>
    <fill>
      <patternFill patternType="solid">
        <fgColor indexed="31"/>
        <bgColor indexed="31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29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8" fillId="0" borderId="0"/>
    <xf numFmtId="9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27" fillId="0" borderId="0"/>
    <xf numFmtId="0" fontId="28" fillId="0" borderId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30" fillId="0" borderId="0"/>
    <xf numFmtId="0" fontId="29" fillId="0" borderId="0" applyNumberFormat="0">
      <alignment horizontal="right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9" fillId="0" borderId="0" applyNumberFormat="0">
      <alignment horizontal="right"/>
    </xf>
    <xf numFmtId="0" fontId="33" fillId="0" borderId="0">
      <alignment horizontal="center" wrapText="1"/>
      <protection locked="0"/>
    </xf>
    <xf numFmtId="0" fontId="34" fillId="0" borderId="0" applyNumberForma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horizontal="right"/>
    </xf>
    <xf numFmtId="181" fontId="36" fillId="0" borderId="21" applyAlignment="0" applyProtection="0"/>
    <xf numFmtId="0" fontId="36" fillId="0" borderId="21" applyAlignment="0" applyProtection="0"/>
    <xf numFmtId="181" fontId="36" fillId="0" borderId="21" applyAlignment="0" applyProtection="0"/>
    <xf numFmtId="181" fontId="36" fillId="0" borderId="21" applyAlignment="0" applyProtection="0"/>
    <xf numFmtId="181" fontId="36" fillId="0" borderId="21" applyAlignment="0" applyProtection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182" fontId="26" fillId="0" borderId="0" applyFill="0" applyBorder="0" applyAlignment="0"/>
    <xf numFmtId="0" fontId="29" fillId="0" borderId="0" applyNumberFormat="0">
      <alignment horizontal="right"/>
    </xf>
    <xf numFmtId="0" fontId="37" fillId="49" borderId="22" applyNumberFormat="0" applyFont="0" applyFill="0" applyBorder="0" applyProtection="0">
      <alignment vertical="center"/>
    </xf>
    <xf numFmtId="0" fontId="34" fillId="0" borderId="0">
      <alignment horizontal="right" wrapText="1"/>
      <protection locked="0"/>
    </xf>
    <xf numFmtId="0" fontId="38" fillId="0" borderId="0"/>
    <xf numFmtId="183" fontId="39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184" fontId="41" fillId="0" borderId="0"/>
    <xf numFmtId="183" fontId="40" fillId="0" borderId="0"/>
    <xf numFmtId="184" fontId="41" fillId="0" borderId="0"/>
    <xf numFmtId="183" fontId="40" fillId="0" borderId="0"/>
    <xf numFmtId="185" fontId="8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42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20" fillId="0" borderId="0" applyNumberFormat="0" applyFont="0" applyFill="0" applyBorder="0">
      <alignment horizontal="left" vertical="top" wrapText="1"/>
    </xf>
    <xf numFmtId="0" fontId="20" fillId="0" borderId="0" applyNumberFormat="0" applyFont="0" applyFill="0" applyBorder="0">
      <alignment horizontal="left" vertical="top" wrapText="1"/>
    </xf>
    <xf numFmtId="188" fontId="42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21" fillId="0" borderId="0" applyFont="0" applyFill="0" applyBorder="0" applyAlignment="0" applyProtection="0"/>
    <xf numFmtId="190" fontId="42" fillId="0" borderId="0" applyFont="0" applyFill="0" applyBorder="0" applyAlignment="0" applyProtection="0"/>
    <xf numFmtId="191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92" fontId="44" fillId="0" borderId="23" applyFont="0" applyFill="0" applyBorder="0" applyAlignment="0" applyProtection="0"/>
    <xf numFmtId="0" fontId="45" fillId="50" borderId="0">
      <alignment horizontal="left" vertical="center" indent="1"/>
    </xf>
    <xf numFmtId="0" fontId="46" fillId="51" borderId="0" applyNumberFormat="0" applyFont="0" applyBorder="0" applyAlignment="0">
      <alignment vertical="top"/>
      <protection locked="0"/>
    </xf>
    <xf numFmtId="0" fontId="47" fillId="0" borderId="0">
      <alignment horizontal="left"/>
    </xf>
    <xf numFmtId="193" fontId="8" fillId="0" borderId="0" applyFont="0" applyFill="0" applyBorder="0" applyAlignment="0" applyProtection="0"/>
    <xf numFmtId="0" fontId="48" fillId="0" borderId="0" applyNumberFormat="0" applyFill="0" applyBorder="0" applyAlignment="0" applyProtection="0"/>
    <xf numFmtId="38" fontId="34" fillId="0" borderId="0" applyNumberFormat="0" applyFill="0" applyBorder="0" applyProtection="0">
      <alignment wrapText="1"/>
    </xf>
    <xf numFmtId="2" fontId="43" fillId="0" borderId="0" applyFont="0" applyFill="0" applyBorder="0" applyAlignment="0" applyProtection="0"/>
    <xf numFmtId="0" fontId="21" fillId="52" borderId="0"/>
    <xf numFmtId="38" fontId="34" fillId="50" borderId="0" applyNumberFormat="0" applyBorder="0" applyAlignment="0" applyProtection="0"/>
    <xf numFmtId="194" fontId="35" fillId="0" borderId="0" applyNumberFormat="0" applyFill="0" applyBorder="0" applyProtection="0">
      <alignment horizontal="right"/>
    </xf>
    <xf numFmtId="0" fontId="49" fillId="0" borderId="11" applyNumberFormat="0" applyAlignment="0" applyProtection="0">
      <alignment horizontal="left" vertical="center"/>
    </xf>
    <xf numFmtId="0" fontId="49" fillId="0" borderId="24">
      <alignment horizontal="left" vertical="center"/>
    </xf>
    <xf numFmtId="0" fontId="49" fillId="0" borderId="24">
      <alignment horizontal="left" vertical="center"/>
    </xf>
    <xf numFmtId="0" fontId="49" fillId="0" borderId="24">
      <alignment horizontal="left" vertical="center"/>
    </xf>
    <xf numFmtId="0" fontId="49" fillId="0" borderId="24">
      <alignment horizontal="left" vertical="center"/>
    </xf>
    <xf numFmtId="0" fontId="49" fillId="0" borderId="24">
      <alignment horizontal="left" vertical="center"/>
    </xf>
    <xf numFmtId="0" fontId="50" fillId="0" borderId="0" applyNumberFormat="0" applyFill="0" applyBorder="0">
      <alignment horizontal="left"/>
    </xf>
    <xf numFmtId="0" fontId="35" fillId="0" borderId="0" applyNumberFormat="0" applyFill="0" applyBorder="0">
      <alignment horizontal="left"/>
    </xf>
    <xf numFmtId="49" fontId="51" fillId="0" borderId="0">
      <alignment horizontal="centerContinuous" wrapText="1"/>
      <protection locked="0"/>
    </xf>
    <xf numFmtId="0" fontId="52" fillId="0" borderId="0"/>
    <xf numFmtId="0" fontId="29" fillId="0" borderId="0" applyNumberFormat="0">
      <alignment horizontal="right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Border="0"/>
    <xf numFmtId="10" fontId="34" fillId="53" borderId="10" applyNumberFormat="0" applyBorder="0" applyAlignment="0" applyProtection="0"/>
    <xf numFmtId="10" fontId="34" fillId="53" borderId="10" applyNumberFormat="0" applyBorder="0" applyAlignment="0" applyProtection="0"/>
    <xf numFmtId="10" fontId="34" fillId="53" borderId="10" applyNumberFormat="0" applyBorder="0" applyAlignment="0" applyProtection="0"/>
    <xf numFmtId="10" fontId="34" fillId="53" borderId="10" applyNumberFormat="0" applyBorder="0" applyAlignment="0" applyProtection="0"/>
    <xf numFmtId="0" fontId="55" fillId="40" borderId="25" applyNumberFormat="0" applyAlignment="0" applyProtection="0"/>
    <xf numFmtId="0" fontId="54" fillId="0" borderId="0"/>
    <xf numFmtId="0" fontId="56" fillId="0" borderId="0" applyNumberFormat="0" applyFill="0" applyBorder="0" applyAlignment="0" applyProtection="0">
      <alignment vertical="top"/>
      <protection locked="0"/>
    </xf>
    <xf numFmtId="195" fontId="57" fillId="54" borderId="10">
      <alignment horizontal="center" wrapText="1"/>
    </xf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96" fontId="37" fillId="0" borderId="0"/>
    <xf numFmtId="185" fontId="58" fillId="0" borderId="0" applyFont="0" applyFill="0" applyBorder="0" applyAlignment="0" applyProtection="0"/>
    <xf numFmtId="186" fontId="58" fillId="0" borderId="0" applyFont="0" applyFill="0" applyBorder="0" applyAlignment="0" applyProtection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9" fillId="0" borderId="0" applyNumberFormat="0">
      <alignment horizontal="right"/>
    </xf>
    <xf numFmtId="0" fontId="8" fillId="0" borderId="0"/>
    <xf numFmtId="198" fontId="27" fillId="0" borderId="0"/>
    <xf numFmtId="0" fontId="59" fillId="0" borderId="0"/>
    <xf numFmtId="199" fontId="20" fillId="0" borderId="0"/>
    <xf numFmtId="198" fontId="28" fillId="0" borderId="0"/>
    <xf numFmtId="198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1" fillId="0" borderId="0"/>
    <xf numFmtId="0" fontId="8" fillId="0" borderId="0"/>
    <xf numFmtId="0" fontId="21" fillId="0" borderId="0"/>
    <xf numFmtId="0" fontId="33" fillId="0" borderId="0"/>
    <xf numFmtId="0" fontId="60" fillId="0" borderId="0"/>
    <xf numFmtId="0" fontId="8" fillId="0" borderId="0"/>
    <xf numFmtId="0" fontId="30" fillId="0" borderId="0"/>
    <xf numFmtId="40" fontId="42" fillId="0" borderId="0" applyFont="0" applyFill="0" applyBorder="0" applyAlignment="0" applyProtection="0"/>
    <xf numFmtId="14" fontId="33" fillId="0" borderId="0">
      <alignment horizontal="center" wrapText="1"/>
      <protection locked="0"/>
    </xf>
    <xf numFmtId="20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" fontId="47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15" fontId="42" fillId="0" borderId="0" applyFont="0" applyFill="0" applyBorder="0" applyAlignment="0" applyProtection="0"/>
    <xf numFmtId="4" fontId="42" fillId="0" borderId="0" applyFont="0" applyFill="0" applyBorder="0" applyAlignment="0" applyProtection="0"/>
    <xf numFmtId="0" fontId="36" fillId="0" borderId="26">
      <alignment horizontal="center"/>
    </xf>
    <xf numFmtId="3" fontId="42" fillId="0" borderId="0" applyFont="0" applyFill="0" applyBorder="0" applyAlignment="0" applyProtection="0"/>
    <xf numFmtId="0" fontId="42" fillId="55" borderId="0" applyNumberFormat="0" applyFont="0" applyBorder="0" applyAlignment="0" applyProtection="0"/>
    <xf numFmtId="4" fontId="61" fillId="0" borderId="0">
      <alignment horizontal="right"/>
    </xf>
    <xf numFmtId="0" fontId="29" fillId="0" borderId="0" applyNumberFormat="0">
      <alignment horizontal="right"/>
    </xf>
    <xf numFmtId="49" fontId="45" fillId="0" borderId="0">
      <alignment horizontal="right"/>
    </xf>
    <xf numFmtId="0" fontId="62" fillId="0" borderId="0" applyNumberFormat="0" applyFont="0" applyFill="0" applyBorder="0" applyAlignment="0" applyProtection="0">
      <alignment horizontal="right"/>
      <protection locked="0"/>
    </xf>
    <xf numFmtId="0" fontId="29" fillId="0" borderId="0" applyNumberFormat="0">
      <alignment horizontal="right"/>
    </xf>
    <xf numFmtId="4" fontId="63" fillId="56" borderId="27" applyNumberFormat="0" applyProtection="0">
      <alignment vertical="center"/>
    </xf>
    <xf numFmtId="4" fontId="64" fillId="51" borderId="27" applyNumberFormat="0" applyProtection="0">
      <alignment vertical="center"/>
    </xf>
    <xf numFmtId="4" fontId="26" fillId="51" borderId="28" applyNumberFormat="0" applyProtection="0">
      <alignment vertical="center"/>
    </xf>
    <xf numFmtId="4" fontId="26" fillId="51" borderId="28" applyNumberFormat="0" applyProtection="0">
      <alignment vertical="center"/>
    </xf>
    <xf numFmtId="4" fontId="65" fillId="51" borderId="27" applyNumberFormat="0" applyProtection="0">
      <alignment vertical="center"/>
    </xf>
    <xf numFmtId="4" fontId="66" fillId="51" borderId="27" applyNumberFormat="0" applyProtection="0">
      <alignment vertical="center"/>
    </xf>
    <xf numFmtId="4" fontId="67" fillId="51" borderId="28" applyNumberFormat="0" applyProtection="0">
      <alignment vertical="center"/>
    </xf>
    <xf numFmtId="4" fontId="67" fillId="51" borderId="28" applyNumberFormat="0" applyProtection="0">
      <alignment vertical="center"/>
    </xf>
    <xf numFmtId="4" fontId="63" fillId="51" borderId="27" applyNumberFormat="0" applyProtection="0">
      <alignment horizontal="left" vertical="center" indent="1"/>
    </xf>
    <xf numFmtId="4" fontId="68" fillId="51" borderId="27" applyNumberFormat="0" applyProtection="0">
      <alignment horizontal="left" vertical="center" indent="1"/>
    </xf>
    <xf numFmtId="4" fontId="26" fillId="51" borderId="28" applyNumberFormat="0" applyProtection="0">
      <alignment horizontal="left" vertical="center" indent="1"/>
    </xf>
    <xf numFmtId="4" fontId="26" fillId="51" borderId="28" applyNumberFormat="0" applyProtection="0">
      <alignment horizontal="left" vertical="center" indent="1"/>
    </xf>
    <xf numFmtId="0" fontId="63" fillId="51" borderId="27" applyNumberFormat="0" applyProtection="0">
      <alignment horizontal="left" vertical="top" indent="1"/>
    </xf>
    <xf numFmtId="4" fontId="26" fillId="51" borderId="28" applyNumberFormat="0" applyProtection="0">
      <alignment horizontal="left" vertical="center" indent="1"/>
    </xf>
    <xf numFmtId="4" fontId="26" fillId="51" borderId="28" applyNumberFormat="0" applyProtection="0">
      <alignment horizontal="left" vertical="center" indent="1"/>
    </xf>
    <xf numFmtId="4" fontId="26" fillId="51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4" fontId="68" fillId="58" borderId="0" applyNumberFormat="0" applyProtection="0">
      <alignment horizontal="left" vertical="center" indent="1"/>
    </xf>
    <xf numFmtId="0" fontId="69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4" fontId="70" fillId="59" borderId="29" applyNumberFormat="0" applyProtection="0">
      <alignment vertical="center"/>
    </xf>
    <xf numFmtId="4" fontId="26" fillId="36" borderId="27" applyNumberFormat="0" applyProtection="0">
      <alignment horizontal="right" vertical="center"/>
    </xf>
    <xf numFmtId="4" fontId="68" fillId="59" borderId="27" applyNumberFormat="0" applyProtection="0">
      <alignment horizontal="right" vertical="center"/>
    </xf>
    <xf numFmtId="4" fontId="26" fillId="60" borderId="28" applyNumberFormat="0" applyProtection="0">
      <alignment horizontal="right" vertical="center"/>
    </xf>
    <xf numFmtId="4" fontId="26" fillId="60" borderId="28" applyNumberFormat="0" applyProtection="0">
      <alignment horizontal="right" vertical="center"/>
    </xf>
    <xf numFmtId="4" fontId="26" fillId="42" borderId="27" applyNumberFormat="0" applyProtection="0">
      <alignment horizontal="right" vertical="center"/>
    </xf>
    <xf numFmtId="4" fontId="68" fillId="60" borderId="27" applyNumberFormat="0" applyProtection="0">
      <alignment horizontal="right" vertical="center"/>
    </xf>
    <xf numFmtId="4" fontId="26" fillId="61" borderId="28" applyNumberFormat="0" applyProtection="0">
      <alignment horizontal="right" vertical="center"/>
    </xf>
    <xf numFmtId="4" fontId="26" fillId="61" borderId="28" applyNumberFormat="0" applyProtection="0">
      <alignment horizontal="right" vertical="center"/>
    </xf>
    <xf numFmtId="4" fontId="26" fillId="62" borderId="27" applyNumberFormat="0" applyProtection="0">
      <alignment horizontal="right" vertical="center"/>
    </xf>
    <xf numFmtId="4" fontId="68" fillId="61" borderId="27" applyNumberFormat="0" applyProtection="0">
      <alignment horizontal="right" vertical="center"/>
    </xf>
    <xf numFmtId="4" fontId="26" fillId="59" borderId="28" applyNumberFormat="0" applyProtection="0">
      <alignment horizontal="right" vertical="center"/>
    </xf>
    <xf numFmtId="4" fontId="26" fillId="59" borderId="28" applyNumberFormat="0" applyProtection="0">
      <alignment horizontal="right" vertical="center"/>
    </xf>
    <xf numFmtId="4" fontId="71" fillId="50" borderId="29" applyNumberFormat="0" applyProtection="0">
      <alignment vertical="center"/>
    </xf>
    <xf numFmtId="4" fontId="26" fillId="44" borderId="27" applyNumberFormat="0" applyProtection="0">
      <alignment horizontal="right" vertical="center"/>
    </xf>
    <xf numFmtId="4" fontId="68" fillId="49" borderId="27" applyNumberFormat="0" applyProtection="0">
      <alignment horizontal="right" vertical="center"/>
    </xf>
    <xf numFmtId="4" fontId="26" fillId="63" borderId="28" applyNumberFormat="0" applyProtection="0">
      <alignment horizontal="right" vertical="center"/>
    </xf>
    <xf numFmtId="4" fontId="26" fillId="63" borderId="28" applyNumberFormat="0" applyProtection="0">
      <alignment horizontal="right" vertical="center"/>
    </xf>
    <xf numFmtId="4" fontId="26" fillId="48" borderId="27" applyNumberFormat="0" applyProtection="0">
      <alignment horizontal="right" vertical="center"/>
    </xf>
    <xf numFmtId="4" fontId="68" fillId="63" borderId="27" applyNumberFormat="0" applyProtection="0">
      <alignment horizontal="right" vertical="center"/>
    </xf>
    <xf numFmtId="4" fontId="26" fillId="64" borderId="28" applyNumberFormat="0" applyProtection="0">
      <alignment horizontal="right" vertical="center"/>
    </xf>
    <xf numFmtId="4" fontId="26" fillId="64" borderId="28" applyNumberFormat="0" applyProtection="0">
      <alignment horizontal="right" vertical="center"/>
    </xf>
    <xf numFmtId="4" fontId="26" fillId="65" borderId="27" applyNumberFormat="0" applyProtection="0">
      <alignment horizontal="right" vertical="center"/>
    </xf>
    <xf numFmtId="4" fontId="68" fillId="66" borderId="27" applyNumberFormat="0" applyProtection="0">
      <alignment horizontal="right" vertical="center"/>
    </xf>
    <xf numFmtId="4" fontId="26" fillId="67" borderId="28" applyNumberFormat="0" applyProtection="0">
      <alignment horizontal="right" vertical="center"/>
    </xf>
    <xf numFmtId="4" fontId="26" fillId="67" borderId="28" applyNumberFormat="0" applyProtection="0">
      <alignment horizontal="right" vertical="center"/>
    </xf>
    <xf numFmtId="4" fontId="70" fillId="68" borderId="29" applyNumberFormat="0" applyProtection="0">
      <alignment vertical="center"/>
    </xf>
    <xf numFmtId="4" fontId="26" fillId="69" borderId="27" applyNumberFormat="0" applyProtection="0">
      <alignment horizontal="right" vertical="center"/>
    </xf>
    <xf numFmtId="4" fontId="68" fillId="70" borderId="27" applyNumberFormat="0" applyProtection="0">
      <alignment horizontal="right" vertical="center"/>
    </xf>
    <xf numFmtId="4" fontId="26" fillId="71" borderId="28" applyNumberFormat="0" applyProtection="0">
      <alignment horizontal="right" vertical="center"/>
    </xf>
    <xf numFmtId="4" fontId="26" fillId="71" borderId="28" applyNumberFormat="0" applyProtection="0">
      <alignment horizontal="right" vertical="center"/>
    </xf>
    <xf numFmtId="4" fontId="26" fillId="72" borderId="27" applyNumberFormat="0" applyProtection="0">
      <alignment horizontal="right" vertical="center"/>
    </xf>
    <xf numFmtId="4" fontId="68" fillId="71" borderId="27" applyNumberFormat="0" applyProtection="0">
      <alignment horizontal="right" vertical="center"/>
    </xf>
    <xf numFmtId="4" fontId="26" fillId="70" borderId="28" applyNumberFormat="0" applyProtection="0">
      <alignment horizontal="right" vertical="center"/>
    </xf>
    <xf numFmtId="4" fontId="26" fillId="70" borderId="28" applyNumberFormat="0" applyProtection="0">
      <alignment horizontal="right" vertical="center"/>
    </xf>
    <xf numFmtId="4" fontId="26" fillId="43" borderId="27" applyNumberFormat="0" applyProtection="0">
      <alignment horizontal="right" vertical="center"/>
    </xf>
    <xf numFmtId="4" fontId="68" fillId="68" borderId="27" applyNumberFormat="0" applyProtection="0">
      <alignment horizontal="right" vertical="center"/>
    </xf>
    <xf numFmtId="4" fontId="26" fillId="73" borderId="28" applyNumberFormat="0" applyProtection="0">
      <alignment horizontal="right" vertical="center"/>
    </xf>
    <xf numFmtId="4" fontId="26" fillId="73" borderId="28" applyNumberFormat="0" applyProtection="0">
      <alignment horizontal="right" vertical="center"/>
    </xf>
    <xf numFmtId="4" fontId="72" fillId="59" borderId="29" applyNumberFormat="0" applyProtection="0">
      <alignment vertical="center"/>
    </xf>
    <xf numFmtId="4" fontId="63" fillId="74" borderId="28" applyNumberFormat="0" applyProtection="0">
      <alignment horizontal="left" vertical="center" indent="1"/>
    </xf>
    <xf numFmtId="4" fontId="64" fillId="75" borderId="30" applyNumberFormat="0" applyProtection="0">
      <alignment horizontal="left" vertical="center" indent="1"/>
    </xf>
    <xf numFmtId="4" fontId="73" fillId="74" borderId="28" applyNumberFormat="0" applyProtection="0">
      <alignment horizontal="left" vertical="center" indent="1"/>
    </xf>
    <xf numFmtId="4" fontId="63" fillId="74" borderId="28" applyNumberFormat="0" applyProtection="0">
      <alignment horizontal="left" vertical="center" indent="1"/>
    </xf>
    <xf numFmtId="4" fontId="26" fillId="76" borderId="31" applyNumberFormat="0" applyProtection="0">
      <alignment horizontal="left" vertical="center" indent="1"/>
    </xf>
    <xf numFmtId="4" fontId="64" fillId="77" borderId="0" applyNumberFormat="0" applyProtection="0">
      <alignment horizontal="left" vertical="center" indent="1"/>
    </xf>
    <xf numFmtId="4" fontId="74" fillId="76" borderId="31" applyNumberFormat="0" applyProtection="0">
      <alignment horizontal="left" vertical="center" indent="1"/>
    </xf>
    <xf numFmtId="4" fontId="26" fillId="76" borderId="31" applyNumberFormat="0" applyProtection="0">
      <alignment horizontal="left" vertical="center" indent="1"/>
    </xf>
    <xf numFmtId="4" fontId="64" fillId="58" borderId="0" applyNumberFormat="0" applyProtection="0">
      <alignment horizontal="left" vertical="center" indent="1"/>
    </xf>
    <xf numFmtId="4" fontId="64" fillId="58" borderId="0" applyNumberFormat="0" applyProtection="0">
      <alignment horizontal="left" vertical="center" indent="1"/>
    </xf>
    <xf numFmtId="4" fontId="64" fillId="58" borderId="0" applyNumberFormat="0" applyProtection="0">
      <alignment horizontal="left" vertical="center" indent="1"/>
    </xf>
    <xf numFmtId="4" fontId="26" fillId="78" borderId="27" applyNumberFormat="0" applyProtection="0">
      <alignment horizontal="right" vertical="center"/>
    </xf>
    <xf numFmtId="4" fontId="68" fillId="77" borderId="27" applyNumberFormat="0" applyProtection="0">
      <alignment horizontal="right" vertical="center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4" fontId="75" fillId="79" borderId="29" applyNumberFormat="0" applyProtection="0">
      <alignment horizontal="left" vertical="center"/>
    </xf>
    <xf numFmtId="4" fontId="26" fillId="76" borderId="28" applyNumberFormat="0" applyProtection="0">
      <alignment horizontal="left" vertical="center" indent="1"/>
    </xf>
    <xf numFmtId="4" fontId="26" fillId="77" borderId="0" applyNumberFormat="0" applyProtection="0">
      <alignment horizontal="left" vertical="center" indent="1"/>
    </xf>
    <xf numFmtId="4" fontId="74" fillId="76" borderId="28" applyNumberFormat="0" applyProtection="0">
      <alignment horizontal="left" vertical="center" indent="1"/>
    </xf>
    <xf numFmtId="4" fontId="26" fillId="76" borderId="28" applyNumberFormat="0" applyProtection="0">
      <alignment horizontal="left" vertical="center" indent="1"/>
    </xf>
    <xf numFmtId="4" fontId="26" fillId="80" borderId="28" applyNumberFormat="0" applyProtection="0">
      <alignment horizontal="left" vertical="center" indent="1"/>
    </xf>
    <xf numFmtId="4" fontId="26" fillId="58" borderId="0" applyNumberFormat="0" applyProtection="0">
      <alignment horizontal="left" vertical="center" indent="1"/>
    </xf>
    <xf numFmtId="4" fontId="74" fillId="80" borderId="28" applyNumberFormat="0" applyProtection="0">
      <alignment horizontal="left" vertical="center" indent="1"/>
    </xf>
    <xf numFmtId="4" fontId="26" fillId="80" borderId="28" applyNumberFormat="0" applyProtection="0">
      <alignment horizontal="left" vertical="center" indent="1"/>
    </xf>
    <xf numFmtId="0" fontId="8" fillId="58" borderId="27" applyNumberFormat="0" applyProtection="0">
      <alignment horizontal="left" vertical="center" indent="1"/>
    </xf>
    <xf numFmtId="0" fontId="69" fillId="80" borderId="28" applyNumberFormat="0" applyProtection="0">
      <alignment horizontal="left" vertical="center" indent="1"/>
    </xf>
    <xf numFmtId="0" fontId="8" fillId="80" borderId="28" applyNumberFormat="0" applyProtection="0">
      <alignment horizontal="left" vertical="center" indent="1"/>
    </xf>
    <xf numFmtId="0" fontId="69" fillId="80" borderId="28" applyNumberFormat="0" applyProtection="0">
      <alignment horizontal="left" vertical="center" indent="1"/>
    </xf>
    <xf numFmtId="0" fontId="8" fillId="58" borderId="27" applyNumberFormat="0" applyProtection="0">
      <alignment horizontal="left" vertical="top" indent="1"/>
    </xf>
    <xf numFmtId="0" fontId="8" fillId="80" borderId="28" applyNumberFormat="0" applyProtection="0">
      <alignment horizontal="left" vertical="center" indent="1"/>
    </xf>
    <xf numFmtId="0" fontId="8" fillId="80" borderId="28" applyNumberFormat="0" applyProtection="0">
      <alignment horizontal="left" vertical="center" indent="1"/>
    </xf>
    <xf numFmtId="0" fontId="8" fillId="80" borderId="28" applyNumberFormat="0" applyProtection="0">
      <alignment horizontal="left" vertical="center" indent="1"/>
    </xf>
    <xf numFmtId="0" fontId="8" fillId="81" borderId="27" applyNumberFormat="0" applyProtection="0">
      <alignment horizontal="left" vertical="center" indent="1"/>
    </xf>
    <xf numFmtId="0" fontId="69" fillId="82" borderId="28" applyNumberFormat="0" applyProtection="0">
      <alignment horizontal="left" vertical="center" indent="1"/>
    </xf>
    <xf numFmtId="0" fontId="8" fillId="82" borderId="28" applyNumberFormat="0" applyProtection="0">
      <alignment horizontal="left" vertical="center" indent="1"/>
    </xf>
    <xf numFmtId="0" fontId="69" fillId="82" borderId="28" applyNumberFormat="0" applyProtection="0">
      <alignment horizontal="left" vertical="center" indent="1"/>
    </xf>
    <xf numFmtId="0" fontId="8" fillId="81" borderId="27" applyNumberFormat="0" applyProtection="0">
      <alignment horizontal="left" vertical="top" indent="1"/>
    </xf>
    <xf numFmtId="0" fontId="8" fillId="82" borderId="28" applyNumberFormat="0" applyProtection="0">
      <alignment horizontal="left" vertical="center" indent="1"/>
    </xf>
    <xf numFmtId="0" fontId="8" fillId="82" borderId="28" applyNumberFormat="0" applyProtection="0">
      <alignment horizontal="left" vertical="center" indent="1"/>
    </xf>
    <xf numFmtId="0" fontId="8" fillId="82" borderId="28" applyNumberFormat="0" applyProtection="0">
      <alignment horizontal="left" vertical="center" indent="1"/>
    </xf>
    <xf numFmtId="0" fontId="8" fillId="77" borderId="27" applyNumberFormat="0" applyProtection="0">
      <alignment horizontal="left" vertical="center" indent="1"/>
    </xf>
    <xf numFmtId="0" fontId="69" fillId="50" borderId="28" applyNumberFormat="0" applyProtection="0">
      <alignment horizontal="left" vertical="center" indent="1"/>
    </xf>
    <xf numFmtId="0" fontId="8" fillId="50" borderId="28" applyNumberFormat="0" applyProtection="0">
      <alignment horizontal="left" vertical="center" indent="1"/>
    </xf>
    <xf numFmtId="0" fontId="69" fillId="50" borderId="28" applyNumberFormat="0" applyProtection="0">
      <alignment horizontal="left" vertical="center" indent="1"/>
    </xf>
    <xf numFmtId="0" fontId="8" fillId="77" borderId="27" applyNumberFormat="0" applyProtection="0">
      <alignment horizontal="left" vertical="top" indent="1"/>
    </xf>
    <xf numFmtId="0" fontId="8" fillId="50" borderId="28" applyNumberFormat="0" applyProtection="0">
      <alignment horizontal="left" vertical="center" indent="1"/>
    </xf>
    <xf numFmtId="0" fontId="8" fillId="50" borderId="28" applyNumberFormat="0" applyProtection="0">
      <alignment horizontal="left" vertical="center" indent="1"/>
    </xf>
    <xf numFmtId="0" fontId="8" fillId="50" borderId="28" applyNumberFormat="0" applyProtection="0">
      <alignment horizontal="left" vertical="center" indent="1"/>
    </xf>
    <xf numFmtId="0" fontId="8" fillId="83" borderId="27" applyNumberFormat="0" applyProtection="0">
      <alignment horizontal="left" vertical="center" indent="1"/>
    </xf>
    <xf numFmtId="0" fontId="69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69" fillId="57" borderId="28" applyNumberFormat="0" applyProtection="0">
      <alignment horizontal="left" vertical="center" indent="1"/>
    </xf>
    <xf numFmtId="0" fontId="8" fillId="83" borderId="27" applyNumberFormat="0" applyProtection="0">
      <alignment horizontal="left" vertical="top" indent="1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4" fontId="26" fillId="53" borderId="27" applyNumberFormat="0" applyProtection="0">
      <alignment vertical="center"/>
    </xf>
    <xf numFmtId="4" fontId="68" fillId="83" borderId="27" applyNumberFormat="0" applyProtection="0">
      <alignment vertical="center"/>
    </xf>
    <xf numFmtId="4" fontId="26" fillId="53" borderId="28" applyNumberFormat="0" applyProtection="0">
      <alignment vertical="center"/>
    </xf>
    <xf numFmtId="4" fontId="26" fillId="53" borderId="28" applyNumberFormat="0" applyProtection="0">
      <alignment vertical="center"/>
    </xf>
    <xf numFmtId="4" fontId="67" fillId="53" borderId="27" applyNumberFormat="0" applyProtection="0">
      <alignment vertical="center"/>
    </xf>
    <xf numFmtId="4" fontId="76" fillId="83" borderId="27" applyNumberFormat="0" applyProtection="0">
      <alignment vertical="center"/>
    </xf>
    <xf numFmtId="4" fontId="67" fillId="53" borderId="28" applyNumberFormat="0" applyProtection="0">
      <alignment vertical="center"/>
    </xf>
    <xf numFmtId="4" fontId="67" fillId="53" borderId="28" applyNumberFormat="0" applyProtection="0">
      <alignment vertical="center"/>
    </xf>
    <xf numFmtId="4" fontId="26" fillId="53" borderId="27" applyNumberFormat="0" applyProtection="0">
      <alignment horizontal="left" vertical="center" indent="1"/>
    </xf>
    <xf numFmtId="4" fontId="64" fillId="77" borderId="32" applyNumberFormat="0" applyProtection="0">
      <alignment horizontal="left" vertical="center" indent="1"/>
    </xf>
    <xf numFmtId="4" fontId="26" fillId="53" borderId="28" applyNumberFormat="0" applyProtection="0">
      <alignment horizontal="left" vertical="center" indent="1"/>
    </xf>
    <xf numFmtId="4" fontId="26" fillId="53" borderId="28" applyNumberFormat="0" applyProtection="0">
      <alignment horizontal="left" vertical="center" indent="1"/>
    </xf>
    <xf numFmtId="0" fontId="26" fillId="53" borderId="27" applyNumberFormat="0" applyProtection="0">
      <alignment horizontal="left" vertical="top" indent="1"/>
    </xf>
    <xf numFmtId="4" fontId="26" fillId="53" borderId="28" applyNumberFormat="0" applyProtection="0">
      <alignment horizontal="left" vertical="center" indent="1"/>
    </xf>
    <xf numFmtId="4" fontId="26" fillId="53" borderId="28" applyNumberFormat="0" applyProtection="0">
      <alignment horizontal="left" vertical="center" indent="1"/>
    </xf>
    <xf numFmtId="4" fontId="26" fillId="53" borderId="28" applyNumberFormat="0" applyProtection="0">
      <alignment horizontal="left" vertical="center" indent="1"/>
    </xf>
    <xf numFmtId="4" fontId="26" fillId="76" borderId="28" applyNumberFormat="0" applyProtection="0">
      <alignment horizontal="right" vertical="center"/>
    </xf>
    <xf numFmtId="4" fontId="68" fillId="83" borderId="27" applyNumberFormat="0" applyProtection="0">
      <alignment horizontal="right" vertical="center"/>
    </xf>
    <xf numFmtId="4" fontId="74" fillId="76" borderId="28" applyNumberFormat="0" applyProtection="0">
      <alignment horizontal="right" vertical="center"/>
    </xf>
    <xf numFmtId="4" fontId="26" fillId="76" borderId="28" applyNumberFormat="0" applyProtection="0">
      <alignment horizontal="right" vertical="center"/>
    </xf>
    <xf numFmtId="4" fontId="67" fillId="84" borderId="27" applyNumberFormat="0" applyProtection="0">
      <alignment horizontal="right" vertical="center"/>
    </xf>
    <xf numFmtId="4" fontId="76" fillId="83" borderId="27" applyNumberFormat="0" applyProtection="0">
      <alignment horizontal="right" vertical="center"/>
    </xf>
    <xf numFmtId="4" fontId="67" fillId="76" borderId="28" applyNumberFormat="0" applyProtection="0">
      <alignment horizontal="right" vertical="center"/>
    </xf>
    <xf numFmtId="4" fontId="67" fillId="76" borderId="28" applyNumberFormat="0" applyProtection="0">
      <alignment horizontal="right" vertical="center"/>
    </xf>
    <xf numFmtId="0" fontId="8" fillId="57" borderId="28" applyNumberFormat="0" applyProtection="0">
      <alignment horizontal="left" vertical="center" indent="1"/>
    </xf>
    <xf numFmtId="4" fontId="64" fillId="77" borderId="27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69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0" fontId="8" fillId="57" borderId="28" applyNumberFormat="0" applyProtection="0">
      <alignment horizontal="left" vertical="center" indent="1"/>
    </xf>
    <xf numFmtId="4" fontId="77" fillId="79" borderId="29" applyNumberFormat="0" applyProtection="0">
      <alignment vertical="center"/>
    </xf>
    <xf numFmtId="4" fontId="78" fillId="79" borderId="29" applyNumberFormat="0" applyProtection="0">
      <alignment vertical="center"/>
    </xf>
    <xf numFmtId="4" fontId="79" fillId="53" borderId="29" applyNumberFormat="0" applyProtection="0">
      <alignment horizontal="left" vertical="center"/>
    </xf>
    <xf numFmtId="0" fontId="80" fillId="0" borderId="0"/>
    <xf numFmtId="4" fontId="81" fillId="81" borderId="32" applyNumberFormat="0" applyProtection="0">
      <alignment horizontal="left" vertical="center" indent="1"/>
    </xf>
    <xf numFmtId="0" fontId="82" fillId="0" borderId="0" applyNumberFormat="0" applyProtection="0"/>
    <xf numFmtId="0" fontId="80" fillId="0" borderId="0"/>
    <xf numFmtId="4" fontId="83" fillId="84" borderId="27" applyNumberFormat="0" applyProtection="0">
      <alignment horizontal="right" vertical="center"/>
    </xf>
    <xf numFmtId="4" fontId="84" fillId="83" borderId="27" applyNumberFormat="0" applyProtection="0">
      <alignment horizontal="right" vertical="center"/>
    </xf>
    <xf numFmtId="4" fontId="83" fillId="76" borderId="28" applyNumberFormat="0" applyProtection="0">
      <alignment horizontal="right" vertical="center"/>
    </xf>
    <xf numFmtId="4" fontId="83" fillId="76" borderId="28" applyNumberFormat="0" applyProtection="0">
      <alignment horizontal="right" vertical="center"/>
    </xf>
    <xf numFmtId="0" fontId="85" fillId="0" borderId="0">
      <alignment horizontal="left"/>
    </xf>
    <xf numFmtId="0" fontId="86" fillId="0" borderId="0" applyNumberFormat="0" applyFill="0" applyBorder="0">
      <alignment horizontal="left"/>
    </xf>
    <xf numFmtId="40" fontId="42" fillId="0" borderId="0" applyFont="0" applyFill="0" applyBorder="0" applyAlignment="0" applyProtection="0"/>
    <xf numFmtId="0" fontId="8" fillId="0" borderId="0"/>
    <xf numFmtId="0" fontId="8" fillId="0" borderId="0"/>
    <xf numFmtId="201" fontId="87" fillId="85" borderId="0" applyNumberFormat="0" applyBorder="0" applyAlignment="0">
      <alignment vertical="top"/>
    </xf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2" fontId="88" fillId="0" borderId="0" applyFont="0" applyFill="0" applyBorder="0" applyAlignment="0" applyProtection="0">
      <alignment vertical="top"/>
    </xf>
    <xf numFmtId="195" fontId="37" fillId="49" borderId="15">
      <alignment horizontal="center" wrapText="1"/>
    </xf>
    <xf numFmtId="0" fontId="34" fillId="0" borderId="0" applyNumberFormat="0" applyFont="0" applyFill="0" applyBorder="0" applyProtection="0">
      <protection locked="0"/>
    </xf>
    <xf numFmtId="203" fontId="8" fillId="0" borderId="14" applyFont="0" applyFill="0" applyBorder="0" applyProtection="0">
      <alignment horizontal="center"/>
      <protection locked="0"/>
    </xf>
    <xf numFmtId="204" fontId="37" fillId="0" borderId="21" applyFont="0" applyFill="0" applyBorder="0" applyProtection="0">
      <alignment horizontal="center"/>
    </xf>
    <xf numFmtId="38" fontId="8" fillId="0" borderId="10" applyFont="0" applyFill="0" applyBorder="0" applyAlignment="0" applyProtection="0">
      <protection locked="0"/>
    </xf>
    <xf numFmtId="15" fontId="8" fillId="0" borderId="10" applyFont="0" applyFill="0" applyBorder="0" applyProtection="0">
      <alignment horizontal="center"/>
      <protection locked="0"/>
    </xf>
    <xf numFmtId="10" fontId="8" fillId="0" borderId="10" applyFont="0" applyFill="0" applyBorder="0" applyProtection="0">
      <alignment horizontal="center"/>
      <protection locked="0"/>
    </xf>
    <xf numFmtId="205" fontId="8" fillId="0" borderId="10" applyFont="0" applyFill="0" applyBorder="0" applyProtection="0">
      <alignment horizontal="center"/>
    </xf>
    <xf numFmtId="0" fontId="34" fillId="0" borderId="0" applyNumberFormat="0" applyFont="0" applyFill="0" applyBorder="0" applyProtection="0">
      <alignment vertical="top"/>
    </xf>
    <xf numFmtId="0" fontId="89" fillId="0" borderId="0" applyNumberFormat="0" applyFont="0" applyFill="0" applyBorder="0" applyProtection="0">
      <alignment vertical="top"/>
    </xf>
    <xf numFmtId="0" fontId="90" fillId="0" borderId="0">
      <alignment vertical="top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9" fillId="0" borderId="0" applyNumberFormat="0">
      <alignment horizontal="right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2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31" fillId="86" borderId="0" applyNumberFormat="0" applyBorder="0" applyAlignment="0" applyProtection="0">
      <alignment vertical="center"/>
    </xf>
    <xf numFmtId="0" fontId="31" fillId="86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86" borderId="0" applyNumberFormat="0" applyBorder="0" applyAlignment="0" applyProtection="0">
      <alignment vertical="center"/>
    </xf>
    <xf numFmtId="0" fontId="31" fillId="8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206" fontId="93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6" fillId="87" borderId="33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6" fillId="87" borderId="33" applyNumberFormat="0" applyAlignment="0" applyProtection="0">
      <alignment vertical="center"/>
    </xf>
    <xf numFmtId="0" fontId="96" fillId="87" borderId="33" applyNumberFormat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>
      <alignment vertical="top"/>
    </xf>
    <xf numFmtId="0" fontId="88" fillId="0" borderId="0" applyFont="0" applyFill="0" applyBorder="0" applyAlignment="0" applyProtection="0"/>
    <xf numFmtId="0" fontId="20" fillId="88" borderId="34" applyNumberFormat="0" applyFont="0" applyAlignment="0" applyProtection="0">
      <alignment vertical="center"/>
    </xf>
    <xf numFmtId="0" fontId="20" fillId="88" borderId="34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0" fillId="88" borderId="34" applyNumberFormat="0" applyFont="0" applyAlignment="0" applyProtection="0">
      <alignment vertical="center"/>
    </xf>
    <xf numFmtId="0" fontId="20" fillId="88" borderId="34" applyNumberFormat="0" applyFont="0" applyAlignment="0" applyProtection="0">
      <alignment vertical="center"/>
    </xf>
    <xf numFmtId="0" fontId="101" fillId="0" borderId="35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1" fillId="0" borderId="35" applyNumberFormat="0" applyFill="0" applyAlignment="0" applyProtection="0">
      <alignment vertical="center"/>
    </xf>
    <xf numFmtId="0" fontId="101" fillId="0" borderId="35" applyNumberFormat="0" applyFill="0" applyAlignment="0" applyProtection="0">
      <alignment vertical="center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103" fillId="36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89" fillId="0" borderId="0">
      <alignment vertical="center"/>
    </xf>
    <xf numFmtId="0" fontId="105" fillId="89" borderId="25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5" fillId="89" borderId="25" applyNumberFormat="0" applyAlignment="0" applyProtection="0">
      <alignment vertical="center"/>
    </xf>
    <xf numFmtId="0" fontId="105" fillId="89" borderId="25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86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201" fontId="34" fillId="0" borderId="0" applyFont="0" applyFill="0" applyBorder="0" applyAlignment="0" applyProtection="0">
      <alignment vertical="center"/>
      <protection locked="0"/>
    </xf>
    <xf numFmtId="207" fontId="71" fillId="0" borderId="36" applyFont="0" applyFill="0" applyBorder="0" applyAlignment="0" applyProtection="0">
      <alignment horizontal="right" vertical="center"/>
    </xf>
    <xf numFmtId="207" fontId="34" fillId="0" borderId="0" applyFont="0" applyFill="0" applyBorder="0" applyAlignment="0" applyProtection="0">
      <alignment vertical="center"/>
      <protection locked="0"/>
    </xf>
    <xf numFmtId="208" fontId="34" fillId="0" borderId="0" applyFont="0" applyFill="0" applyBorder="0" applyProtection="0">
      <alignment horizontal="right" vertical="center"/>
    </xf>
    <xf numFmtId="209" fontId="37" fillId="73" borderId="0" applyFont="0" applyFill="0" applyBorder="0" applyAlignment="0" applyProtection="0">
      <alignment horizontal="right" vertical="center" shrinkToFit="1"/>
    </xf>
    <xf numFmtId="208" fontId="34" fillId="0" borderId="0" applyFont="0" applyFill="0" applyBorder="0" applyProtection="0">
      <alignment horizontal="right" vertical="center"/>
    </xf>
    <xf numFmtId="40" fontId="20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/>
    <xf numFmtId="210" fontId="34" fillId="0" borderId="0" applyFont="0" applyFill="0" applyBorder="0" applyAlignment="0" applyProtection="0">
      <alignment horizontal="right" vertical="center"/>
      <protection locked="0"/>
    </xf>
    <xf numFmtId="211" fontId="34" fillId="0" borderId="0" applyFont="0" applyFill="0" applyBorder="0" applyProtection="0">
      <alignment horizontal="right" vertical="center"/>
      <protection locked="0"/>
    </xf>
    <xf numFmtId="210" fontId="34" fillId="0" borderId="0" applyFont="0" applyFill="0" applyBorder="0" applyAlignment="0" applyProtection="0">
      <alignment horizontal="right" vertical="center"/>
      <protection locked="0"/>
    </xf>
    <xf numFmtId="207" fontId="34" fillId="0" borderId="0" applyFont="0" applyFill="0" applyBorder="0" applyAlignment="0" applyProtection="0">
      <alignment vertical="center"/>
    </xf>
    <xf numFmtId="212" fontId="34" fillId="0" borderId="0" applyFont="0" applyFill="0" applyBorder="0" applyProtection="0">
      <alignment horizontal="right" vertical="center"/>
    </xf>
    <xf numFmtId="40" fontId="34" fillId="0" borderId="0" applyFont="0" applyFill="0" applyBorder="0" applyProtection="0">
      <alignment horizontal="right" vertical="center"/>
    </xf>
    <xf numFmtId="201" fontId="3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196" fontId="34" fillId="0" borderId="0">
      <alignment horizontal="right" wrapText="1"/>
      <protection locked="0"/>
    </xf>
    <xf numFmtId="214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0" fontId="110" fillId="0" borderId="37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0" fillId="0" borderId="37" applyNumberFormat="0" applyFill="0" applyAlignment="0" applyProtection="0">
      <alignment vertical="center"/>
    </xf>
    <xf numFmtId="0" fontId="110" fillId="0" borderId="37" applyNumberFormat="0" applyFill="0" applyAlignment="0" applyProtection="0">
      <alignment vertical="center"/>
    </xf>
    <xf numFmtId="0" fontId="112" fillId="0" borderId="38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2" fillId="0" borderId="38" applyNumberFormat="0" applyFill="0" applyAlignment="0" applyProtection="0">
      <alignment vertical="center"/>
    </xf>
    <xf numFmtId="0" fontId="112" fillId="0" borderId="38" applyNumberFormat="0" applyFill="0" applyAlignment="0" applyProtection="0">
      <alignment vertical="center"/>
    </xf>
    <xf numFmtId="0" fontId="114" fillId="0" borderId="39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4" fillId="0" borderId="39" applyNumberFormat="0" applyFill="0" applyAlignment="0" applyProtection="0">
      <alignment vertical="center"/>
    </xf>
    <xf numFmtId="0" fontId="114" fillId="0" borderId="39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6" fillId="0" borderId="40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6" fillId="0" borderId="40" applyNumberFormat="0" applyFill="0" applyAlignment="0" applyProtection="0">
      <alignment vertical="center"/>
    </xf>
    <xf numFmtId="0" fontId="116" fillId="0" borderId="40" applyNumberFormat="0" applyFill="0" applyAlignment="0" applyProtection="0">
      <alignment vertical="center"/>
    </xf>
    <xf numFmtId="0" fontId="118" fillId="89" borderId="28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8" fillId="89" borderId="28" applyNumberFormat="0" applyAlignment="0" applyProtection="0">
      <alignment vertical="center"/>
    </xf>
    <xf numFmtId="0" fontId="118" fillId="89" borderId="28" applyNumberFormat="0" applyAlignment="0" applyProtection="0">
      <alignment vertical="center"/>
    </xf>
    <xf numFmtId="0" fontId="120" fillId="0" borderId="0" applyNumberFormat="0" applyFont="0" applyFill="0" applyBorder="0">
      <alignment horizontal="left" vertical="top" wrapText="1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201" fontId="123" fillId="0" borderId="0" applyFont="0" applyFill="0" applyBorder="0" applyAlignment="0" applyProtection="0">
      <alignment horizontal="centerContinuous"/>
    </xf>
    <xf numFmtId="207" fontId="123" fillId="0" borderId="0" applyFont="0" applyFill="0" applyBorder="0" applyAlignment="0" applyProtection="0">
      <alignment horizontal="centerContinuous"/>
    </xf>
    <xf numFmtId="8" fontId="124" fillId="0" borderId="0" applyFont="0" applyFill="0" applyBorder="0" applyAlignment="0" applyProtection="0"/>
    <xf numFmtId="6" fontId="124" fillId="0" borderId="0" applyFont="0" applyFill="0" applyBorder="0" applyAlignment="0" applyProtection="0"/>
    <xf numFmtId="6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0" fontId="34" fillId="0" borderId="41" applyNumberFormat="0" applyFont="0" applyFill="0" applyAlignment="0" applyProtection="0">
      <alignment vertical="center"/>
      <protection locked="0"/>
    </xf>
    <xf numFmtId="0" fontId="34" fillId="0" borderId="19" applyNumberFormat="0" applyFont="0" applyFill="0" applyAlignment="0" applyProtection="0">
      <alignment vertical="center"/>
      <protection locked="0"/>
    </xf>
    <xf numFmtId="211" fontId="34" fillId="0" borderId="19" applyNumberFormat="0" applyFont="0" applyFill="0" applyAlignment="0" applyProtection="0">
      <alignment horizontal="left"/>
      <protection locked="0"/>
    </xf>
    <xf numFmtId="0" fontId="125" fillId="40" borderId="25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5" fillId="40" borderId="25" applyNumberFormat="0" applyAlignment="0" applyProtection="0">
      <alignment vertical="center"/>
    </xf>
    <xf numFmtId="0" fontId="125" fillId="40" borderId="25" applyNumberFormat="0" applyAlignment="0" applyProtection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20" fillId="0" borderId="0"/>
    <xf numFmtId="0" fontId="100" fillId="0" borderId="0">
      <alignment vertical="center"/>
    </xf>
    <xf numFmtId="0" fontId="100" fillId="0" borderId="0">
      <alignment vertical="center"/>
    </xf>
    <xf numFmtId="0" fontId="27" fillId="0" borderId="0"/>
    <xf numFmtId="0" fontId="8" fillId="0" borderId="0"/>
    <xf numFmtId="0" fontId="3" fillId="0" borderId="0">
      <alignment vertical="center"/>
    </xf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28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7" fillId="0" borderId="0">
      <alignment vertical="center"/>
    </xf>
    <xf numFmtId="0" fontId="100" fillId="0" borderId="0">
      <alignment vertical="center"/>
    </xf>
    <xf numFmtId="0" fontId="20" fillId="0" borderId="0"/>
    <xf numFmtId="0" fontId="3" fillId="0" borderId="0">
      <alignment vertical="center"/>
    </xf>
    <xf numFmtId="0" fontId="27" fillId="0" borderId="0"/>
    <xf numFmtId="0" fontId="129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09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22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30" fillId="0" borderId="0">
      <alignment horizontal="right"/>
    </xf>
    <xf numFmtId="0" fontId="34" fillId="0" borderId="0" applyFont="0" applyFill="0" applyBorder="0" applyAlignment="0" applyProtection="0">
      <alignment vertical="center"/>
    </xf>
    <xf numFmtId="215" fontId="130" fillId="0" borderId="0" applyFont="0" applyFill="0" applyBorder="0" applyProtection="0">
      <alignment horizontal="left" vertical="center"/>
    </xf>
    <xf numFmtId="216" fontId="130" fillId="0" borderId="0" applyFont="0" applyFill="0" applyBorder="0" applyAlignment="0" applyProtection="0">
      <alignment horizontal="right" vertical="center"/>
    </xf>
    <xf numFmtId="215" fontId="34" fillId="0" borderId="0" applyFont="0" applyFill="0" applyBorder="0" applyProtection="0">
      <alignment horizontal="left" vertical="center"/>
    </xf>
    <xf numFmtId="215" fontId="34" fillId="0" borderId="0" applyFont="0" applyFill="0" applyBorder="0" applyProtection="0">
      <alignment horizontal="left" vertical="center"/>
    </xf>
    <xf numFmtId="216" fontId="34" fillId="0" borderId="0" applyFont="0" applyFill="0" applyBorder="0" applyProtection="0">
      <alignment horizontal="right" vertical="center"/>
    </xf>
    <xf numFmtId="216" fontId="34" fillId="0" borderId="0" applyFont="0" applyFill="0" applyBorder="0" applyAlignment="0" applyProtection="0">
      <alignment vertical="center"/>
      <protection locked="0"/>
    </xf>
    <xf numFmtId="216" fontId="34" fillId="0" borderId="0" applyFont="0" applyFill="0" applyBorder="0" applyProtection="0">
      <alignment horizontal="right" vertical="center"/>
    </xf>
    <xf numFmtId="0" fontId="131" fillId="0" borderId="0"/>
    <xf numFmtId="0" fontId="132" fillId="37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2" fillId="37" borderId="0" applyNumberFormat="0" applyBorder="0" applyAlignment="0" applyProtection="0">
      <alignment vertical="center"/>
    </xf>
    <xf numFmtId="0" fontId="132" fillId="3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47">
    <xf numFmtId="0" fontId="0" fillId="0" borderId="0" xfId="0">
      <alignment vertical="center"/>
    </xf>
    <xf numFmtId="176" fontId="6" fillId="0" borderId="0" xfId="3" applyNumberFormat="1" applyFont="1" applyAlignment="1">
      <alignment horizontal="left" vertical="center"/>
    </xf>
    <xf numFmtId="38" fontId="6" fillId="0" borderId="0" xfId="4" applyFont="1" applyAlignment="1">
      <alignment vertical="center"/>
    </xf>
    <xf numFmtId="176" fontId="6" fillId="0" borderId="0" xfId="3" applyNumberFormat="1" applyFont="1" applyAlignment="1">
      <alignment vertical="center"/>
    </xf>
    <xf numFmtId="38" fontId="6" fillId="0" borderId="0" xfId="4" applyFont="1" applyAlignment="1">
      <alignment vertical="center" wrapText="1"/>
    </xf>
    <xf numFmtId="38" fontId="6" fillId="0" borderId="0" xfId="4" applyFont="1" applyAlignment="1">
      <alignment horizontal="left" vertical="center"/>
    </xf>
    <xf numFmtId="38" fontId="11" fillId="0" borderId="16" xfId="4" quotePrefix="1" applyFont="1" applyFill="1" applyBorder="1" applyAlignment="1" applyProtection="1">
      <alignment vertical="center"/>
    </xf>
    <xf numFmtId="179" fontId="11" fillId="0" borderId="18" xfId="5" quotePrefix="1" applyNumberFormat="1" applyFont="1" applyFill="1" applyBorder="1" applyAlignment="1" applyProtection="1">
      <alignment vertical="center"/>
      <protection hidden="1"/>
    </xf>
    <xf numFmtId="38" fontId="11" fillId="0" borderId="17" xfId="4" quotePrefix="1" applyFont="1" applyFill="1" applyBorder="1" applyAlignment="1" applyProtection="1">
      <alignment vertical="center"/>
    </xf>
    <xf numFmtId="179" fontId="11" fillId="0" borderId="20" xfId="5" quotePrefix="1" applyNumberFormat="1" applyFont="1" applyFill="1" applyBorder="1" applyAlignment="1" applyProtection="1">
      <alignment vertical="center"/>
      <protection hidden="1"/>
    </xf>
    <xf numFmtId="38" fontId="6" fillId="0" borderId="20" xfId="4" applyFont="1" applyFill="1" applyBorder="1" applyAlignment="1" applyProtection="1">
      <alignment vertical="center"/>
    </xf>
    <xf numFmtId="177" fontId="6" fillId="0" borderId="20" xfId="6" applyNumberFormat="1" applyFont="1" applyFill="1" applyBorder="1" applyAlignment="1" applyProtection="1">
      <alignment vertical="center"/>
    </xf>
    <xf numFmtId="38" fontId="11" fillId="0" borderId="0" xfId="4" applyFont="1" applyFill="1" applyBorder="1" applyAlignment="1" applyProtection="1">
      <alignment vertical="center"/>
      <protection hidden="1"/>
    </xf>
    <xf numFmtId="0" fontId="11" fillId="0" borderId="0" xfId="5" applyFont="1" applyFill="1" applyBorder="1" applyAlignment="1" applyProtection="1">
      <alignment vertical="center"/>
      <protection hidden="1"/>
    </xf>
    <xf numFmtId="0" fontId="17" fillId="0" borderId="0" xfId="5" applyFont="1" applyFill="1" applyBorder="1" applyAlignment="1" applyProtection="1">
      <alignment vertical="center" shrinkToFit="1"/>
      <protection hidden="1"/>
    </xf>
    <xf numFmtId="38" fontId="11" fillId="0" borderId="0" xfId="4" quotePrefix="1" applyFont="1" applyFill="1" applyBorder="1" applyAlignment="1" applyProtection="1">
      <alignment vertical="center"/>
    </xf>
    <xf numFmtId="179" fontId="11" fillId="0" borderId="0" xfId="5" quotePrefix="1" applyNumberFormat="1" applyFont="1" applyFill="1" applyBorder="1" applyAlignment="1" applyProtection="1">
      <alignment vertical="center"/>
      <protection hidden="1"/>
    </xf>
    <xf numFmtId="0" fontId="11" fillId="0" borderId="0" xfId="5" applyFont="1" applyFill="1" applyBorder="1" applyAlignment="1" applyProtection="1">
      <alignment vertical="center"/>
    </xf>
    <xf numFmtId="0" fontId="6" fillId="0" borderId="0" xfId="4" applyNumberFormat="1" applyFont="1" applyFill="1" applyBorder="1" applyAlignment="1" applyProtection="1">
      <alignment vertical="center"/>
    </xf>
    <xf numFmtId="178" fontId="19" fillId="0" borderId="0" xfId="3" applyNumberFormat="1" applyFont="1" applyFill="1" applyBorder="1" applyAlignment="1" applyProtection="1">
      <alignment vertical="center"/>
    </xf>
    <xf numFmtId="38" fontId="6" fillId="0" borderId="0" xfId="4" applyFont="1" applyFill="1" applyBorder="1" applyAlignment="1" applyProtection="1">
      <alignment vertical="center"/>
    </xf>
    <xf numFmtId="177" fontId="6" fillId="0" borderId="0" xfId="6" applyNumberFormat="1" applyFont="1" applyFill="1" applyBorder="1" applyAlignment="1" applyProtection="1">
      <alignment vertical="center"/>
    </xf>
    <xf numFmtId="0" fontId="6" fillId="0" borderId="0" xfId="884" applyFont="1" applyAlignment="1">
      <alignment vertical="center"/>
    </xf>
    <xf numFmtId="177" fontId="6" fillId="0" borderId="0" xfId="884" applyNumberFormat="1" applyFont="1" applyAlignment="1">
      <alignment vertical="center"/>
    </xf>
    <xf numFmtId="0" fontId="6" fillId="0" borderId="0" xfId="884" applyNumberFormat="1" applyFont="1" applyAlignment="1">
      <alignment vertical="center"/>
    </xf>
    <xf numFmtId="0" fontId="6" fillId="0" borderId="0" xfId="884" applyFont="1" applyAlignment="1">
      <alignment vertical="center" wrapText="1"/>
    </xf>
    <xf numFmtId="0" fontId="15" fillId="0" borderId="0" xfId="884" applyFont="1" applyAlignment="1">
      <alignment vertical="center"/>
    </xf>
    <xf numFmtId="0" fontId="6" fillId="0" borderId="0" xfId="884" applyFont="1" applyAlignment="1">
      <alignment horizontal="right" vertical="center"/>
    </xf>
    <xf numFmtId="0" fontId="6" fillId="0" borderId="0" xfId="884" applyFont="1" applyFill="1" applyAlignment="1">
      <alignment vertical="center"/>
    </xf>
    <xf numFmtId="0" fontId="6" fillId="0" borderId="0" xfId="884" applyFont="1" applyFill="1" applyBorder="1" applyAlignment="1">
      <alignment vertical="center"/>
    </xf>
    <xf numFmtId="178" fontId="134" fillId="0" borderId="0" xfId="3" applyNumberFormat="1" applyFont="1" applyFill="1" applyBorder="1" applyAlignment="1" applyProtection="1">
      <alignment vertical="center"/>
    </xf>
    <xf numFmtId="0" fontId="6" fillId="0" borderId="0" xfId="884" applyFont="1" applyFill="1" applyBorder="1" applyAlignment="1" applyProtection="1">
      <alignment vertical="center"/>
    </xf>
    <xf numFmtId="178" fontId="134" fillId="0" borderId="0" xfId="3" applyNumberFormat="1" applyFont="1" applyFill="1" applyBorder="1" applyAlignment="1" applyProtection="1">
      <alignment horizontal="left" vertical="center"/>
    </xf>
    <xf numFmtId="0" fontId="17" fillId="0" borderId="0" xfId="5" quotePrefix="1" applyFont="1" applyFill="1" applyBorder="1" applyAlignment="1" applyProtection="1">
      <alignment vertical="center"/>
      <protection hidden="1"/>
    </xf>
    <xf numFmtId="0" fontId="18" fillId="0" borderId="0" xfId="884" applyFont="1" applyFill="1" applyBorder="1" applyAlignment="1" applyProtection="1">
      <alignment vertical="center"/>
    </xf>
    <xf numFmtId="0" fontId="6" fillId="0" borderId="0" xfId="884" applyFont="1" applyFill="1" applyBorder="1" applyAlignment="1" applyProtection="1">
      <alignment vertical="center" shrinkToFit="1"/>
    </xf>
    <xf numFmtId="0" fontId="18" fillId="0" borderId="0" xfId="884" applyFont="1" applyFill="1" applyBorder="1" applyAlignment="1" applyProtection="1">
      <alignment vertical="center" shrinkToFit="1"/>
    </xf>
    <xf numFmtId="0" fontId="6" fillId="0" borderId="0" xfId="884" applyFont="1" applyFill="1" applyBorder="1" applyAlignment="1" applyProtection="1">
      <alignment vertical="center"/>
      <protection locked="0"/>
    </xf>
    <xf numFmtId="0" fontId="6" fillId="0" borderId="17" xfId="884" applyFont="1" applyFill="1" applyBorder="1" applyAlignment="1">
      <alignment vertical="center"/>
    </xf>
    <xf numFmtId="38" fontId="6" fillId="0" borderId="17" xfId="4" applyFont="1" applyFill="1" applyBorder="1" applyAlignment="1">
      <alignment vertical="center"/>
    </xf>
    <xf numFmtId="178" fontId="134" fillId="0" borderId="20" xfId="3" applyNumberFormat="1" applyFont="1" applyFill="1" applyBorder="1" applyAlignment="1" applyProtection="1">
      <alignment vertical="center"/>
    </xf>
    <xf numFmtId="178" fontId="19" fillId="0" borderId="20" xfId="3" applyNumberFormat="1" applyFont="1" applyFill="1" applyBorder="1" applyAlignment="1" applyProtection="1">
      <alignment vertical="center"/>
    </xf>
    <xf numFmtId="0" fontId="6" fillId="0" borderId="20" xfId="3" applyNumberFormat="1" applyFont="1" applyFill="1" applyBorder="1" applyAlignment="1" applyProtection="1">
      <alignment vertical="center"/>
    </xf>
    <xf numFmtId="0" fontId="6" fillId="0" borderId="17" xfId="3" applyNumberFormat="1" applyFont="1" applyFill="1" applyBorder="1" applyAlignment="1" applyProtection="1">
      <alignment vertical="center"/>
    </xf>
    <xf numFmtId="0" fontId="11" fillId="0" borderId="17" xfId="5" applyFont="1" applyFill="1" applyBorder="1" applyAlignment="1" applyProtection="1">
      <alignment vertical="center"/>
    </xf>
    <xf numFmtId="0" fontId="6" fillId="0" borderId="20" xfId="884" applyFont="1" applyFill="1" applyBorder="1" applyAlignment="1" applyProtection="1">
      <alignment vertical="center"/>
    </xf>
    <xf numFmtId="0" fontId="6" fillId="0" borderId="17" xfId="884" applyFont="1" applyFill="1" applyBorder="1" applyAlignment="1" applyProtection="1">
      <alignment vertical="center"/>
    </xf>
    <xf numFmtId="178" fontId="134" fillId="0" borderId="20" xfId="3" applyNumberFormat="1" applyFont="1" applyFill="1" applyBorder="1" applyAlignment="1" applyProtection="1">
      <alignment horizontal="left" vertical="center"/>
    </xf>
    <xf numFmtId="0" fontId="17" fillId="0" borderId="17" xfId="5" quotePrefix="1" applyFont="1" applyFill="1" applyBorder="1" applyAlignment="1" applyProtection="1">
      <alignment vertical="center"/>
      <protection hidden="1"/>
    </xf>
    <xf numFmtId="0" fontId="18" fillId="0" borderId="17" xfId="884" applyFont="1" applyFill="1" applyBorder="1" applyAlignment="1" applyProtection="1">
      <alignment vertical="center"/>
    </xf>
    <xf numFmtId="0" fontId="6" fillId="0" borderId="17" xfId="884" applyFont="1" applyFill="1" applyBorder="1" applyAlignment="1" applyProtection="1">
      <alignment vertical="center" shrinkToFit="1"/>
    </xf>
    <xf numFmtId="0" fontId="17" fillId="0" borderId="17" xfId="884" applyFont="1" applyFill="1" applyBorder="1" applyAlignment="1" applyProtection="1">
      <alignment vertical="center"/>
    </xf>
    <xf numFmtId="0" fontId="17" fillId="0" borderId="17" xfId="5" applyFont="1" applyFill="1" applyBorder="1" applyAlignment="1" applyProtection="1">
      <alignment vertical="center"/>
      <protection hidden="1"/>
    </xf>
    <xf numFmtId="0" fontId="11" fillId="0" borderId="17" xfId="5" applyFont="1" applyFill="1" applyBorder="1" applyAlignment="1" applyProtection="1">
      <alignment vertical="center"/>
      <protection hidden="1"/>
    </xf>
    <xf numFmtId="38" fontId="11" fillId="0" borderId="17" xfId="4" applyFont="1" applyFill="1" applyBorder="1" applyAlignment="1" applyProtection="1">
      <alignment vertical="center"/>
      <protection hidden="1"/>
    </xf>
    <xf numFmtId="0" fontId="6" fillId="0" borderId="16" xfId="884" applyFont="1" applyBorder="1" applyAlignment="1" applyProtection="1">
      <alignment vertical="center"/>
      <protection locked="0"/>
    </xf>
    <xf numFmtId="38" fontId="6" fillId="0" borderId="17" xfId="4" applyFont="1" applyFill="1" applyBorder="1" applyAlignment="1">
      <alignment horizontal="right" vertical="center"/>
    </xf>
    <xf numFmtId="177" fontId="6" fillId="0" borderId="18" xfId="6" applyNumberFormat="1" applyFont="1" applyFill="1" applyBorder="1" applyAlignment="1" applyProtection="1">
      <alignment vertical="center"/>
    </xf>
    <xf numFmtId="38" fontId="6" fillId="0" borderId="18" xfId="4" applyFont="1" applyFill="1" applyBorder="1" applyAlignment="1" applyProtection="1">
      <alignment vertical="center"/>
    </xf>
    <xf numFmtId="178" fontId="134" fillId="0" borderId="18" xfId="3" applyNumberFormat="1" applyFont="1" applyFill="1" applyBorder="1" applyAlignment="1" applyProtection="1">
      <alignment vertical="center"/>
    </xf>
    <xf numFmtId="178" fontId="19" fillId="0" borderId="18" xfId="3" applyNumberFormat="1" applyFont="1" applyFill="1" applyBorder="1" applyAlignment="1" applyProtection="1">
      <alignment vertical="center"/>
    </xf>
    <xf numFmtId="0" fontId="11" fillId="0" borderId="16" xfId="5" applyFont="1" applyFill="1" applyBorder="1" applyAlignment="1" applyProtection="1">
      <alignment vertical="center"/>
    </xf>
    <xf numFmtId="178" fontId="134" fillId="0" borderId="18" xfId="3" applyNumberFormat="1" applyFont="1" applyFill="1" applyBorder="1" applyAlignment="1" applyProtection="1">
      <alignment horizontal="left" vertical="center"/>
    </xf>
    <xf numFmtId="0" fontId="17" fillId="0" borderId="16" xfId="5" quotePrefix="1" applyFont="1" applyFill="1" applyBorder="1" applyAlignment="1" applyProtection="1">
      <alignment vertical="center"/>
      <protection hidden="1"/>
    </xf>
    <xf numFmtId="0" fontId="18" fillId="0" borderId="16" xfId="884" applyFont="1" applyFill="1" applyBorder="1" applyAlignment="1" applyProtection="1">
      <alignment vertical="center"/>
    </xf>
    <xf numFmtId="0" fontId="17" fillId="0" borderId="16" xfId="884" applyFont="1" applyFill="1" applyBorder="1" applyAlignment="1" applyProtection="1">
      <alignment vertical="center"/>
    </xf>
    <xf numFmtId="0" fontId="17" fillId="0" borderId="16" xfId="5" applyFont="1" applyFill="1" applyBorder="1" applyAlignment="1" applyProtection="1">
      <alignment vertical="center"/>
      <protection hidden="1"/>
    </xf>
    <xf numFmtId="0" fontId="12" fillId="0" borderId="0" xfId="884" applyFont="1">
      <alignment vertical="center"/>
    </xf>
    <xf numFmtId="0" fontId="10" fillId="0" borderId="0" xfId="884" applyFont="1" applyAlignment="1">
      <alignment vertical="center"/>
    </xf>
    <xf numFmtId="0" fontId="7" fillId="0" borderId="0" xfId="884" applyFont="1" applyAlignment="1">
      <alignment vertical="center"/>
    </xf>
    <xf numFmtId="0" fontId="7" fillId="33" borderId="0" xfId="884" applyFont="1" applyFill="1" applyAlignment="1">
      <alignment vertical="center"/>
    </xf>
    <xf numFmtId="0" fontId="6" fillId="33" borderId="0" xfId="884" applyFont="1" applyFill="1" applyAlignment="1">
      <alignment vertical="center"/>
    </xf>
    <xf numFmtId="0" fontId="4" fillId="33" borderId="0" xfId="884" applyFont="1" applyFill="1" applyAlignment="1">
      <alignment vertical="center"/>
    </xf>
    <xf numFmtId="14" fontId="12" fillId="0" borderId="0" xfId="884" applyNumberFormat="1" applyFont="1" applyFill="1">
      <alignment vertical="center"/>
    </xf>
    <xf numFmtId="0" fontId="9" fillId="91" borderId="44" xfId="5" applyFont="1" applyFill="1" applyBorder="1" applyAlignment="1">
      <alignment horizontal="center" vertical="center" wrapText="1"/>
    </xf>
    <xf numFmtId="0" fontId="11" fillId="91" borderId="44" xfId="5" applyFont="1" applyFill="1" applyBorder="1" applyAlignment="1">
      <alignment horizontal="center" vertical="center" wrapText="1"/>
    </xf>
    <xf numFmtId="0" fontId="17" fillId="91" borderId="44" xfId="5" applyFont="1" applyFill="1" applyBorder="1" applyAlignment="1">
      <alignment horizontal="center" vertical="center" wrapText="1"/>
    </xf>
    <xf numFmtId="176" fontId="11" fillId="91" borderId="48" xfId="3" applyNumberFormat="1" applyFont="1" applyFill="1" applyBorder="1" applyAlignment="1">
      <alignment horizontal="center" vertical="center" wrapText="1"/>
    </xf>
    <xf numFmtId="0" fontId="11" fillId="91" borderId="47" xfId="5" applyFont="1" applyFill="1" applyBorder="1" applyAlignment="1">
      <alignment horizontal="center" vertical="center" wrapText="1"/>
    </xf>
    <xf numFmtId="0" fontId="11" fillId="91" borderId="46" xfId="5" applyFont="1" applyFill="1" applyBorder="1" applyAlignment="1">
      <alignment horizontal="center" vertical="center" wrapText="1"/>
    </xf>
    <xf numFmtId="0" fontId="11" fillId="91" borderId="45" xfId="3" applyNumberFormat="1" applyFont="1" applyFill="1" applyBorder="1" applyAlignment="1">
      <alignment horizontal="center" vertical="center" wrapText="1"/>
    </xf>
    <xf numFmtId="0" fontId="11" fillId="91" borderId="44" xfId="3" applyNumberFormat="1" applyFont="1" applyFill="1" applyBorder="1" applyAlignment="1">
      <alignment horizontal="center" vertical="center" wrapText="1"/>
    </xf>
    <xf numFmtId="176" fontId="17" fillId="91" borderId="45" xfId="3" applyNumberFormat="1" applyFont="1" applyFill="1" applyBorder="1" applyAlignment="1">
      <alignment horizontal="center" vertical="center" wrapText="1"/>
    </xf>
    <xf numFmtId="176" fontId="11" fillId="91" borderId="45" xfId="3" applyNumberFormat="1" applyFont="1" applyFill="1" applyBorder="1" applyAlignment="1">
      <alignment horizontal="center" vertical="center" wrapText="1"/>
    </xf>
    <xf numFmtId="38" fontId="11" fillId="91" borderId="45" xfId="4" applyFont="1" applyFill="1" applyBorder="1" applyAlignment="1">
      <alignment horizontal="center" vertical="center" wrapText="1"/>
    </xf>
    <xf numFmtId="177" fontId="11" fillId="91" borderId="45" xfId="3" applyNumberFormat="1" applyFont="1" applyFill="1" applyBorder="1" applyAlignment="1">
      <alignment horizontal="center" vertical="center" wrapText="1"/>
    </xf>
    <xf numFmtId="176" fontId="25" fillId="91" borderId="45" xfId="3" applyNumberFormat="1" applyFont="1" applyFill="1" applyBorder="1" applyAlignment="1">
      <alignment horizontal="center" vertical="center" wrapText="1"/>
    </xf>
    <xf numFmtId="38" fontId="11" fillId="0" borderId="16" xfId="4" applyFont="1" applyFill="1" applyBorder="1" applyAlignment="1" applyProtection="1">
      <alignment vertical="center"/>
      <protection hidden="1"/>
    </xf>
    <xf numFmtId="0" fontId="11" fillId="0" borderId="16" xfId="5" applyFont="1" applyFill="1" applyBorder="1" applyAlignment="1" applyProtection="1">
      <alignment vertical="center"/>
      <protection hidden="1"/>
    </xf>
    <xf numFmtId="0" fontId="6" fillId="0" borderId="16" xfId="884" applyFont="1" applyFill="1" applyBorder="1" applyAlignment="1" applyProtection="1">
      <alignment vertical="center" shrinkToFit="1"/>
    </xf>
    <xf numFmtId="0" fontId="6" fillId="0" borderId="16" xfId="884" applyFont="1" applyFill="1" applyBorder="1" applyAlignment="1" applyProtection="1">
      <alignment vertical="center"/>
    </xf>
    <xf numFmtId="0" fontId="6" fillId="0" borderId="18" xfId="884" applyFont="1" applyFill="1" applyBorder="1" applyAlignment="1" applyProtection="1">
      <alignment vertical="center"/>
    </xf>
    <xf numFmtId="0" fontId="6" fillId="0" borderId="16" xfId="3" applyNumberFormat="1" applyFont="1" applyFill="1" applyBorder="1" applyAlignment="1" applyProtection="1">
      <alignment vertical="center"/>
    </xf>
    <xf numFmtId="0" fontId="6" fillId="0" borderId="18" xfId="3" applyNumberFormat="1" applyFont="1" applyFill="1" applyBorder="1" applyAlignment="1" applyProtection="1">
      <alignment vertical="center"/>
    </xf>
    <xf numFmtId="38" fontId="6" fillId="0" borderId="16" xfId="4" applyFont="1" applyFill="1" applyBorder="1" applyAlignment="1">
      <alignment vertical="center"/>
    </xf>
    <xf numFmtId="0" fontId="12" fillId="0" borderId="0" xfId="0" applyFont="1">
      <alignment vertical="center"/>
    </xf>
    <xf numFmtId="38" fontId="12" fillId="92" borderId="12" xfId="1" applyFont="1" applyFill="1" applyBorder="1">
      <alignment vertical="center"/>
    </xf>
    <xf numFmtId="0" fontId="12" fillId="92" borderId="12" xfId="0" applyFont="1" applyFill="1" applyBorder="1" applyAlignment="1">
      <alignment horizontal="center" vertical="center"/>
    </xf>
    <xf numFmtId="0" fontId="12" fillId="92" borderId="13" xfId="0" applyFont="1" applyFill="1" applyBorder="1">
      <alignment vertical="center"/>
    </xf>
    <xf numFmtId="38" fontId="12" fillId="92" borderId="49" xfId="1" applyFont="1" applyFill="1" applyBorder="1">
      <alignment vertical="center"/>
    </xf>
    <xf numFmtId="0" fontId="12" fillId="92" borderId="49" xfId="0" applyFont="1" applyFill="1" applyBorder="1" applyAlignment="1">
      <alignment horizontal="center" vertical="center"/>
    </xf>
    <xf numFmtId="0" fontId="12" fillId="92" borderId="50" xfId="0" applyFont="1" applyFill="1" applyBorder="1">
      <alignment vertical="center"/>
    </xf>
    <xf numFmtId="38" fontId="12" fillId="92" borderId="48" xfId="1" applyFont="1" applyFill="1" applyBorder="1">
      <alignment vertical="center"/>
    </xf>
    <xf numFmtId="0" fontId="12" fillId="92" borderId="48" xfId="0" applyFont="1" applyFill="1" applyBorder="1" applyAlignment="1">
      <alignment horizontal="center" vertical="center"/>
    </xf>
    <xf numFmtId="0" fontId="12" fillId="92" borderId="51" xfId="0" applyFont="1" applyFill="1" applyBorder="1">
      <alignment vertical="center"/>
    </xf>
    <xf numFmtId="38" fontId="12" fillId="0" borderId="12" xfId="1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>
      <alignment vertical="center"/>
    </xf>
    <xf numFmtId="38" fontId="12" fillId="0" borderId="49" xfId="1" applyFont="1" applyBorder="1">
      <alignment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>
      <alignment vertical="center"/>
    </xf>
    <xf numFmtId="38" fontId="12" fillId="0" borderId="48" xfId="1" applyFont="1" applyBorder="1">
      <alignment vertical="center"/>
    </xf>
    <xf numFmtId="0" fontId="12" fillId="0" borderId="48" xfId="0" applyFont="1" applyBorder="1" applyAlignment="1">
      <alignment horizontal="center" vertical="center"/>
    </xf>
    <xf numFmtId="0" fontId="12" fillId="0" borderId="51" xfId="0" applyFont="1" applyBorder="1">
      <alignment vertical="center"/>
    </xf>
    <xf numFmtId="0" fontId="13" fillId="92" borderId="49" xfId="0" applyFont="1" applyFill="1" applyBorder="1" applyAlignment="1">
      <alignment horizontal="center" vertical="center"/>
    </xf>
    <xf numFmtId="38" fontId="12" fillId="0" borderId="48" xfId="1" applyNumberFormat="1" applyFont="1" applyBorder="1">
      <alignment vertical="center"/>
    </xf>
    <xf numFmtId="38" fontId="12" fillId="0" borderId="0" xfId="1" applyFont="1">
      <alignment vertical="center"/>
    </xf>
    <xf numFmtId="0" fontId="12" fillId="0" borderId="26" xfId="0" applyFont="1" applyBorder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2" fillId="34" borderId="48" xfId="0" applyFont="1" applyFill="1" applyBorder="1" applyAlignment="1">
      <alignment horizontal="center" vertical="center"/>
    </xf>
    <xf numFmtId="0" fontId="12" fillId="34" borderId="49" xfId="0" applyFont="1" applyFill="1" applyBorder="1" applyAlignment="1">
      <alignment horizontal="center" vertical="center"/>
    </xf>
    <xf numFmtId="0" fontId="12" fillId="34" borderId="12" xfId="0" applyFont="1" applyFill="1" applyBorder="1" applyAlignment="1">
      <alignment horizontal="center" vertical="center"/>
    </xf>
    <xf numFmtId="0" fontId="12" fillId="90" borderId="48" xfId="0" applyFont="1" applyFill="1" applyBorder="1" applyAlignment="1">
      <alignment horizontal="center" vertical="center"/>
    </xf>
    <xf numFmtId="0" fontId="12" fillId="90" borderId="49" xfId="0" applyFont="1" applyFill="1" applyBorder="1" applyAlignment="1">
      <alignment horizontal="center" vertical="center"/>
    </xf>
    <xf numFmtId="0" fontId="12" fillId="90" borderId="12" xfId="0" applyFont="1" applyFill="1" applyBorder="1" applyAlignment="1">
      <alignment horizontal="center" vertical="center"/>
    </xf>
    <xf numFmtId="0" fontId="6" fillId="0" borderId="42" xfId="884" applyFont="1" applyBorder="1" applyAlignment="1" applyProtection="1">
      <alignment vertical="center"/>
      <protection locked="0"/>
    </xf>
    <xf numFmtId="38" fontId="11" fillId="0" borderId="42" xfId="4" applyFont="1" applyFill="1" applyBorder="1" applyAlignment="1" applyProtection="1">
      <alignment vertical="center"/>
      <protection hidden="1"/>
    </xf>
    <xf numFmtId="0" fontId="11" fillId="0" borderId="42" xfId="5" applyFont="1" applyFill="1" applyBorder="1" applyAlignment="1" applyProtection="1">
      <alignment vertical="center"/>
      <protection hidden="1"/>
    </xf>
    <xf numFmtId="0" fontId="17" fillId="0" borderId="42" xfId="5" applyFont="1" applyFill="1" applyBorder="1" applyAlignment="1" applyProtection="1">
      <alignment vertical="center"/>
      <protection hidden="1"/>
    </xf>
    <xf numFmtId="0" fontId="17" fillId="0" borderId="42" xfId="884" applyFont="1" applyFill="1" applyBorder="1" applyAlignment="1" applyProtection="1">
      <alignment vertical="center"/>
    </xf>
    <xf numFmtId="0" fontId="6" fillId="0" borderId="42" xfId="884" applyFont="1" applyFill="1" applyBorder="1" applyAlignment="1" applyProtection="1">
      <alignment vertical="center" shrinkToFit="1"/>
    </xf>
    <xf numFmtId="0" fontId="18" fillId="0" borderId="42" xfId="884" applyFont="1" applyFill="1" applyBorder="1" applyAlignment="1" applyProtection="1">
      <alignment vertical="center"/>
    </xf>
    <xf numFmtId="178" fontId="134" fillId="0" borderId="43" xfId="3" applyNumberFormat="1" applyFont="1" applyFill="1" applyBorder="1" applyAlignment="1" applyProtection="1">
      <alignment vertical="center"/>
    </xf>
    <xf numFmtId="0" fontId="17" fillId="0" borderId="42" xfId="5" quotePrefix="1" applyFont="1" applyFill="1" applyBorder="1" applyAlignment="1" applyProtection="1">
      <alignment vertical="center"/>
      <protection hidden="1"/>
    </xf>
    <xf numFmtId="178" fontId="134" fillId="0" borderId="43" xfId="3" applyNumberFormat="1" applyFont="1" applyFill="1" applyBorder="1" applyAlignment="1" applyProtection="1">
      <alignment horizontal="left" vertical="center"/>
    </xf>
    <xf numFmtId="0" fontId="6" fillId="0" borderId="42" xfId="884" applyFont="1" applyFill="1" applyBorder="1" applyAlignment="1" applyProtection="1">
      <alignment vertical="center"/>
    </xf>
    <xf numFmtId="38" fontId="11" fillId="0" borderId="42" xfId="4" quotePrefix="1" applyFont="1" applyFill="1" applyBorder="1" applyAlignment="1" applyProtection="1">
      <alignment vertical="center"/>
    </xf>
    <xf numFmtId="179" fontId="11" fillId="0" borderId="43" xfId="5" quotePrefix="1" applyNumberFormat="1" applyFont="1" applyFill="1" applyBorder="1" applyAlignment="1" applyProtection="1">
      <alignment vertical="center"/>
      <protection hidden="1"/>
    </xf>
    <xf numFmtId="0" fontId="6" fillId="0" borderId="43" xfId="884" applyFont="1" applyFill="1" applyBorder="1" applyAlignment="1" applyProtection="1">
      <alignment vertical="center"/>
    </xf>
    <xf numFmtId="0" fontId="11" fillId="0" borderId="42" xfId="5" applyFont="1" applyFill="1" applyBorder="1" applyAlignment="1" applyProtection="1">
      <alignment vertical="center"/>
    </xf>
    <xf numFmtId="0" fontId="6" fillId="0" borderId="42" xfId="3" applyNumberFormat="1" applyFont="1" applyFill="1" applyBorder="1" applyAlignment="1" applyProtection="1">
      <alignment vertical="center"/>
    </xf>
    <xf numFmtId="0" fontId="6" fillId="0" borderId="43" xfId="3" applyNumberFormat="1" applyFont="1" applyFill="1" applyBorder="1" applyAlignment="1" applyProtection="1">
      <alignment vertical="center"/>
    </xf>
    <xf numFmtId="178" fontId="19" fillId="0" borderId="43" xfId="3" applyNumberFormat="1" applyFont="1" applyFill="1" applyBorder="1" applyAlignment="1" applyProtection="1">
      <alignment vertical="center"/>
    </xf>
    <xf numFmtId="38" fontId="6" fillId="0" borderId="43" xfId="4" applyFont="1" applyFill="1" applyBorder="1" applyAlignment="1" applyProtection="1">
      <alignment vertical="center"/>
    </xf>
    <xf numFmtId="177" fontId="6" fillId="0" borderId="43" xfId="6" applyNumberFormat="1" applyFont="1" applyFill="1" applyBorder="1" applyAlignment="1" applyProtection="1">
      <alignment vertical="center"/>
    </xf>
    <xf numFmtId="38" fontId="6" fillId="0" borderId="42" xfId="4" applyFont="1" applyFill="1" applyBorder="1" applyAlignment="1">
      <alignment vertical="center"/>
    </xf>
  </cellXfs>
  <cellStyles count="1029">
    <cellStyle name="_x000d__x000a_WORDHELP.DLL=C:\MSOFFICE\WINWORD_x000d__x000a_WORDCBT.DLL=C:\MSOFFICE\WINWORD_x000d__x000a_XLHELP.DLL=C:\MSOFFICE\E" xfId="8"/>
    <cellStyle name="_x000d__x000a_WORDHELP.DLL=C:\MSOFFICE\WINWORD_x000d__x000a_WORDCBT.DLL=C:\MSOFFICE\WINWORD_x000d__x000a_XLHELP.DLL=C:\MSOFFICE\E 2" xfId="9"/>
    <cellStyle name="&amp;L&amp;8&amp;D  &amp;T&amp;C&amp;P" xfId="10"/>
    <cellStyle name="(2)_Sheet1" xfId="11"/>
    <cellStyle name=")_A (3)_A (3)" xfId="12"/>
    <cellStyle name=".XLS" xfId="13"/>
    <cellStyle name="_104 0207" xfId="14"/>
    <cellStyle name="_A (3)_Sheet1" xfId="15"/>
    <cellStyle name="_BP Form 925 P&amp;L Final Submissions 2008-manal" xfId="16"/>
    <cellStyle name="_BP Form 925 P&amp;L Final Submissions 2008-manal_Actual Template_Version 1.4" xfId="17"/>
    <cellStyle name="_FM 911,918-Feb-RE" xfId="18"/>
    <cellStyle name="_Norway CBO BP" xfId="19"/>
    <cellStyle name="_Norway CBO BP_Actual Template_Version 1.4" xfId="20"/>
    <cellStyle name="_Operating Cost FEB07" xfId="21"/>
    <cellStyle name="_Operating Cost FEB07_Actual Template_Version 1.4" xfId="22"/>
    <cellStyle name="_PERSONAL" xfId="23"/>
    <cellStyle name="_PERSONAL_104 0207" xfId="24"/>
    <cellStyle name="_PERSONAL_Actual Template_Version 1.4" xfId="25"/>
    <cellStyle name="_PERSONAL_BIG balance sheet Draft_MAY" xfId="26"/>
    <cellStyle name="_PERSONAL_BIG BP 2009-2011" xfId="27"/>
    <cellStyle name="_PERSONAL_BIG BP 2009-2011_Actual Template_Version 1.4" xfId="28"/>
    <cellStyle name="_PERSONAL_BP Form 925 P&amp;L Final Submissions 2008-manal" xfId="29"/>
    <cellStyle name="_PERSONAL_BP Form 925 P&amp;L Final Submissions 2008-manal_Actual Template_Version 1.4" xfId="30"/>
    <cellStyle name="_PERSONAL_FM 911,918-Feb-RE" xfId="31"/>
    <cellStyle name="_PERSONAL_Operating Cost FEB07" xfId="32"/>
    <cellStyle name="_PERSONAL_Operating Cost FEB07_Actual Template_Version 1.4" xfId="33"/>
    <cellStyle name="_PERSONAL_PERSONAL" xfId="34"/>
    <cellStyle name="_PERSONAL_PERSONAL_1" xfId="35"/>
    <cellStyle name="_PERSONAL_PERSONAL_1_104 0207" xfId="36"/>
    <cellStyle name="_PERSONAL_PERSONAL_1_Actual Template_Version 1.4" xfId="37"/>
    <cellStyle name="_PERSONAL_PERSONAL_1_BIG balance sheet Draft_MAY" xfId="38"/>
    <cellStyle name="_PERSONAL_PERSONAL_1_BIG BP 2009-2011" xfId="39"/>
    <cellStyle name="_PERSONAL_PERSONAL_1_BIG BP 2009-2011_Actual Template_Version 1.4" xfId="40"/>
    <cellStyle name="_PERSONAL_PERSONAL_1_BP Form 925 P&amp;L Final Submissions 2008-manal" xfId="41"/>
    <cellStyle name="_PERSONAL_PERSONAL_1_BP Form 925 P&amp;L Final Submissions 2008-manal_Actual Template_Version 1.4" xfId="42"/>
    <cellStyle name="_PERSONAL_PERSONAL_1_FM 911,918-Feb-RE" xfId="43"/>
    <cellStyle name="_PERSONAL_PERSONAL_1_Operating Cost FEB07" xfId="44"/>
    <cellStyle name="_PERSONAL_PERSONAL_1_Operating Cost FEB07_Actual Template_Version 1.4" xfId="45"/>
    <cellStyle name="_PERSONAL_PERSONAL_104 0207" xfId="46"/>
    <cellStyle name="_PERSONAL_PERSONAL_2" xfId="47"/>
    <cellStyle name="_PERSONAL_PERSONAL_2_104 0207" xfId="48"/>
    <cellStyle name="_PERSONAL_PERSONAL_2_Actual Template_Version 1.4" xfId="49"/>
    <cellStyle name="_PERSONAL_PERSONAL_2_BIG balance sheet Draft_MAY" xfId="50"/>
    <cellStyle name="_PERSONAL_PERSONAL_2_BIG BP 2009-2011" xfId="51"/>
    <cellStyle name="_PERSONAL_PERSONAL_2_BIG BP 2009-2011_Actual Template_Version 1.4" xfId="52"/>
    <cellStyle name="_PERSONAL_PERSONAL_2_BP Form 925 P&amp;L Final Submissions 2008-manal" xfId="53"/>
    <cellStyle name="_PERSONAL_PERSONAL_2_BP Form 925 P&amp;L Final Submissions 2008-manal_Actual Template_Version 1.4" xfId="54"/>
    <cellStyle name="_PERSONAL_PERSONAL_2_FM 911,918-Feb-RE" xfId="55"/>
    <cellStyle name="_PERSONAL_PERSONAL_2_Operating Cost FEB07" xfId="56"/>
    <cellStyle name="_PERSONAL_PERSONAL_2_Operating Cost FEB07_Actual Template_Version 1.4" xfId="57"/>
    <cellStyle name="_PERSONAL_PERSONAL_3" xfId="58"/>
    <cellStyle name="_PERSONAL_PERSONAL_3_104 0207" xfId="59"/>
    <cellStyle name="_PERSONAL_PERSONAL_3_Actual Template_Version 1.4" xfId="60"/>
    <cellStyle name="_PERSONAL_PERSONAL_3_BIG balance sheet Draft_MAY" xfId="61"/>
    <cellStyle name="_PERSONAL_PERSONAL_3_BIG BP 2009-2011" xfId="62"/>
    <cellStyle name="_PERSONAL_PERSONAL_3_BIG BP 2009-2011_Actual Template_Version 1.4" xfId="63"/>
    <cellStyle name="_PERSONAL_PERSONAL_3_BP Form 925 P&amp;L Final Submissions 2008-manal" xfId="64"/>
    <cellStyle name="_PERSONAL_PERSONAL_3_BP Form 925 P&amp;L Final Submissions 2008-manal_Actual Template_Version 1.4" xfId="65"/>
    <cellStyle name="_PERSONAL_PERSONAL_3_FM 911,918-Feb-RE" xfId="66"/>
    <cellStyle name="_PERSONAL_PERSONAL_3_Operating Cost FEB07" xfId="67"/>
    <cellStyle name="_PERSONAL_PERSONAL_3_Operating Cost FEB07_Actual Template_Version 1.4" xfId="68"/>
    <cellStyle name="_PERSONAL_PERSONAL_Actual Template_Version 1.4" xfId="69"/>
    <cellStyle name="_PERSONAL_PERSONAL_BIG balance sheet Draft_MAY" xfId="70"/>
    <cellStyle name="_PERSONAL_PERSONAL_BIG BP 2009-2011" xfId="71"/>
    <cellStyle name="_PERSONAL_PERSONAL_BIG BP 2009-2011_Actual Template_Version 1.4" xfId="72"/>
    <cellStyle name="_PERSONAL_PERSONAL_BP Form 925 P&amp;L Final Submissions 2008-manal" xfId="73"/>
    <cellStyle name="_PERSONAL_PERSONAL_BP Form 925 P&amp;L Final Submissions 2008-manal_Actual Template_Version 1.4" xfId="74"/>
    <cellStyle name="_PERSONAL_PERSONAL_FM 911,918-Feb-RE" xfId="75"/>
    <cellStyle name="_PERSONAL_PERSONAL_Operating Cost FEB07" xfId="76"/>
    <cellStyle name="_PERSONAL_PERSONAL_Operating Cost FEB07_Actual Template_Version 1.4" xfId="77"/>
    <cellStyle name="_Sheet1" xfId="78"/>
    <cellStyle name="1" xfId="79"/>
    <cellStyle name="2)_Sheet1" xfId="80"/>
    <cellStyle name="20% - アクセント 1 2" xfId="81"/>
    <cellStyle name="20% - アクセント 1 2 2" xfId="82"/>
    <cellStyle name="20% - アクセント 1 3" xfId="83"/>
    <cellStyle name="20% - アクセント 1 4" xfId="84"/>
    <cellStyle name="20% - アクセント 1 5" xfId="85"/>
    <cellStyle name="20% - アクセント 1 6" xfId="86"/>
    <cellStyle name="20% - アクセント 1 7" xfId="87"/>
    <cellStyle name="20% - アクセント 1 8" xfId="88"/>
    <cellStyle name="20% - アクセント 1 9" xfId="89"/>
    <cellStyle name="20% - アクセント 2 2" xfId="90"/>
    <cellStyle name="20% - アクセント 2 2 2" xfId="91"/>
    <cellStyle name="20% - アクセント 2 3" xfId="92"/>
    <cellStyle name="20% - アクセント 2 4" xfId="93"/>
    <cellStyle name="20% - アクセント 2 5" xfId="94"/>
    <cellStyle name="20% - アクセント 2 6" xfId="95"/>
    <cellStyle name="20% - アクセント 2 7" xfId="96"/>
    <cellStyle name="20% - アクセント 2 8" xfId="97"/>
    <cellStyle name="20% - アクセント 2 9" xfId="98"/>
    <cellStyle name="20% - アクセント 3 2" xfId="99"/>
    <cellStyle name="20% - アクセント 3 2 2" xfId="100"/>
    <cellStyle name="20% - アクセント 3 3" xfId="101"/>
    <cellStyle name="20% - アクセント 3 4" xfId="102"/>
    <cellStyle name="20% - アクセント 3 5" xfId="103"/>
    <cellStyle name="20% - アクセント 3 6" xfId="104"/>
    <cellStyle name="20% - アクセント 3 7" xfId="105"/>
    <cellStyle name="20% - アクセント 3 8" xfId="106"/>
    <cellStyle name="20% - アクセント 3 9" xfId="107"/>
    <cellStyle name="20% - アクセント 4 2" xfId="108"/>
    <cellStyle name="20% - アクセント 4 2 2" xfId="109"/>
    <cellStyle name="20% - アクセント 4 3" xfId="110"/>
    <cellStyle name="20% - アクセント 4 4" xfId="111"/>
    <cellStyle name="20% - アクセント 4 5" xfId="112"/>
    <cellStyle name="20% - アクセント 4 6" xfId="113"/>
    <cellStyle name="20% - アクセント 4 7" xfId="114"/>
    <cellStyle name="20% - アクセント 4 8" xfId="115"/>
    <cellStyle name="20% - アクセント 4 9" xfId="116"/>
    <cellStyle name="20% - アクセント 5 2" xfId="117"/>
    <cellStyle name="20% - アクセント 5 2 2" xfId="118"/>
    <cellStyle name="20% - アクセント 5 3" xfId="119"/>
    <cellStyle name="20% - アクセント 5 4" xfId="120"/>
    <cellStyle name="20% - アクセント 5 5" xfId="121"/>
    <cellStyle name="20% - アクセント 5 6" xfId="122"/>
    <cellStyle name="20% - アクセント 5 7" xfId="123"/>
    <cellStyle name="20% - アクセント 5 8" xfId="124"/>
    <cellStyle name="20% - アクセント 5 9" xfId="125"/>
    <cellStyle name="20% - アクセント 6 2" xfId="126"/>
    <cellStyle name="20% - アクセント 6 2 2" xfId="127"/>
    <cellStyle name="20% - アクセント 6 3" xfId="128"/>
    <cellStyle name="20% - アクセント 6 4" xfId="129"/>
    <cellStyle name="20% - アクセント 6 5" xfId="130"/>
    <cellStyle name="20% - アクセント 6 6" xfId="131"/>
    <cellStyle name="20% - アクセント 6 7" xfId="132"/>
    <cellStyle name="20% - アクセント 6 8" xfId="133"/>
    <cellStyle name="20% - アクセント 6 9" xfId="134"/>
    <cellStyle name="40% - アクセント 1 2" xfId="135"/>
    <cellStyle name="40% - アクセント 1 2 2" xfId="136"/>
    <cellStyle name="40% - アクセント 1 3" xfId="137"/>
    <cellStyle name="40% - アクセント 1 4" xfId="138"/>
    <cellStyle name="40% - アクセント 1 5" xfId="139"/>
    <cellStyle name="40% - アクセント 1 6" xfId="140"/>
    <cellStyle name="40% - アクセント 1 7" xfId="141"/>
    <cellStyle name="40% - アクセント 1 8" xfId="142"/>
    <cellStyle name="40% - アクセント 1 9" xfId="143"/>
    <cellStyle name="40% - アクセント 2 2" xfId="144"/>
    <cellStyle name="40% - アクセント 2 2 2" xfId="145"/>
    <cellStyle name="40% - アクセント 2 3" xfId="146"/>
    <cellStyle name="40% - アクセント 2 4" xfId="147"/>
    <cellStyle name="40% - アクセント 2 5" xfId="148"/>
    <cellStyle name="40% - アクセント 2 6" xfId="149"/>
    <cellStyle name="40% - アクセント 2 7" xfId="150"/>
    <cellStyle name="40% - アクセント 2 8" xfId="151"/>
    <cellStyle name="40% - アクセント 2 9" xfId="152"/>
    <cellStyle name="40% - アクセント 3 2" xfId="153"/>
    <cellStyle name="40% - アクセント 3 2 2" xfId="154"/>
    <cellStyle name="40% - アクセント 3 3" xfId="155"/>
    <cellStyle name="40% - アクセント 3 4" xfId="156"/>
    <cellStyle name="40% - アクセント 3 5" xfId="157"/>
    <cellStyle name="40% - アクセント 3 6" xfId="158"/>
    <cellStyle name="40% - アクセント 3 7" xfId="159"/>
    <cellStyle name="40% - アクセント 3 8" xfId="160"/>
    <cellStyle name="40% - アクセント 3 9" xfId="161"/>
    <cellStyle name="40% - アクセント 4 2" xfId="162"/>
    <cellStyle name="40% - アクセント 4 2 2" xfId="163"/>
    <cellStyle name="40% - アクセント 4 3" xfId="164"/>
    <cellStyle name="40% - アクセント 4 4" xfId="165"/>
    <cellStyle name="40% - アクセント 4 5" xfId="166"/>
    <cellStyle name="40% - アクセント 4 6" xfId="167"/>
    <cellStyle name="40% - アクセント 4 7" xfId="168"/>
    <cellStyle name="40% - アクセント 4 8" xfId="169"/>
    <cellStyle name="40% - アクセント 4 9" xfId="170"/>
    <cellStyle name="40% - アクセント 5 2" xfId="171"/>
    <cellStyle name="40% - アクセント 5 2 2" xfId="172"/>
    <cellStyle name="40% - アクセント 5 3" xfId="173"/>
    <cellStyle name="40% - アクセント 5 4" xfId="174"/>
    <cellStyle name="40% - アクセント 5 5" xfId="175"/>
    <cellStyle name="40% - アクセント 5 6" xfId="176"/>
    <cellStyle name="40% - アクセント 5 7" xfId="177"/>
    <cellStyle name="40% - アクセント 5 8" xfId="178"/>
    <cellStyle name="40% - アクセント 5 9" xfId="179"/>
    <cellStyle name="40% - アクセント 6 2" xfId="180"/>
    <cellStyle name="40% - アクセント 6 2 2" xfId="181"/>
    <cellStyle name="40% - アクセント 6 3" xfId="182"/>
    <cellStyle name="40% - アクセント 6 4" xfId="183"/>
    <cellStyle name="40% - アクセント 6 5" xfId="184"/>
    <cellStyle name="40% - アクセント 6 6" xfId="185"/>
    <cellStyle name="40% - アクセント 6 7" xfId="186"/>
    <cellStyle name="40% - アクセント 6 8" xfId="187"/>
    <cellStyle name="40% - アクセント 6 9" xfId="188"/>
    <cellStyle name="60% - アクセント 1 2" xfId="189"/>
    <cellStyle name="60% - アクセント 1 2 2" xfId="190"/>
    <cellStyle name="60% - アクセント 1 3" xfId="191"/>
    <cellStyle name="60% - アクセント 1 4" xfId="192"/>
    <cellStyle name="60% - アクセント 1 5" xfId="193"/>
    <cellStyle name="60% - アクセント 1 6" xfId="194"/>
    <cellStyle name="60% - アクセント 1 7" xfId="195"/>
    <cellStyle name="60% - アクセント 1 8" xfId="196"/>
    <cellStyle name="60% - アクセント 1 9" xfId="197"/>
    <cellStyle name="60% - アクセント 2 2" xfId="198"/>
    <cellStyle name="60% - アクセント 2 2 2" xfId="199"/>
    <cellStyle name="60% - アクセント 2 3" xfId="200"/>
    <cellStyle name="60% - アクセント 2 4" xfId="201"/>
    <cellStyle name="60% - アクセント 2 5" xfId="202"/>
    <cellStyle name="60% - アクセント 2 6" xfId="203"/>
    <cellStyle name="60% - アクセント 2 7" xfId="204"/>
    <cellStyle name="60% - アクセント 2 8" xfId="205"/>
    <cellStyle name="60% - アクセント 2 9" xfId="206"/>
    <cellStyle name="60% - アクセント 3 2" xfId="207"/>
    <cellStyle name="60% - アクセント 3 2 2" xfId="208"/>
    <cellStyle name="60% - アクセント 3 3" xfId="209"/>
    <cellStyle name="60% - アクセント 3 4" xfId="210"/>
    <cellStyle name="60% - アクセント 3 5" xfId="211"/>
    <cellStyle name="60% - アクセント 3 6" xfId="212"/>
    <cellStyle name="60% - アクセント 3 7" xfId="213"/>
    <cellStyle name="60% - アクセント 3 8" xfId="214"/>
    <cellStyle name="60% - アクセント 3 9" xfId="215"/>
    <cellStyle name="60% - アクセント 4 2" xfId="216"/>
    <cellStyle name="60% - アクセント 4 2 2" xfId="217"/>
    <cellStyle name="60% - アクセント 4 3" xfId="218"/>
    <cellStyle name="60% - アクセント 4 4" xfId="219"/>
    <cellStyle name="60% - アクセント 4 5" xfId="220"/>
    <cellStyle name="60% - アクセント 4 6" xfId="221"/>
    <cellStyle name="60% - アクセント 4 7" xfId="222"/>
    <cellStyle name="60% - アクセント 4 8" xfId="223"/>
    <cellStyle name="60% - アクセント 4 9" xfId="224"/>
    <cellStyle name="60% - アクセント 5 2" xfId="225"/>
    <cellStyle name="60% - アクセント 5 2 2" xfId="226"/>
    <cellStyle name="60% - アクセント 5 3" xfId="227"/>
    <cellStyle name="60% - アクセント 5 4" xfId="228"/>
    <cellStyle name="60% - アクセント 5 5" xfId="229"/>
    <cellStyle name="60% - アクセント 5 6" xfId="230"/>
    <cellStyle name="60% - アクセント 5 7" xfId="231"/>
    <cellStyle name="60% - アクセント 5 8" xfId="232"/>
    <cellStyle name="60% - アクセント 5 9" xfId="233"/>
    <cellStyle name="60% - アクセント 6 2" xfId="234"/>
    <cellStyle name="60% - アクセント 6 2 2" xfId="235"/>
    <cellStyle name="60% - アクセント 6 3" xfId="236"/>
    <cellStyle name="60% - アクセント 6 4" xfId="237"/>
    <cellStyle name="60% - アクセント 6 5" xfId="238"/>
    <cellStyle name="60% - アクセント 6 6" xfId="239"/>
    <cellStyle name="60% - アクセント 6 7" xfId="240"/>
    <cellStyle name="60% - アクセント 6 8" xfId="241"/>
    <cellStyle name="60% - アクセント 6 9" xfId="242"/>
    <cellStyle name="al (2)_Sheet1" xfId="243"/>
    <cellStyle name="args.style" xfId="244"/>
    <cellStyle name="Ａｒｉａｌ" xfId="245"/>
    <cellStyle name="blank" xfId="246"/>
    <cellStyle name="Border" xfId="247"/>
    <cellStyle name="Border 2" xfId="248"/>
    <cellStyle name="Border 2 2" xfId="249"/>
    <cellStyle name="Border 3" xfId="250"/>
    <cellStyle name="Border_Xl0000100" xfId="251"/>
    <cellStyle name="c_MISROB-B.XLS" xfId="252"/>
    <cellStyle name="c_N-CO.XLS" xfId="253"/>
    <cellStyle name="Calc Currency (0)" xfId="254"/>
    <cellStyle name="ccrual (2)" xfId="255"/>
    <cellStyle name="center" xfId="256"/>
    <cellStyle name="COLMs" xfId="257"/>
    <cellStyle name="Comma  - Style1" xfId="258"/>
    <cellStyle name="Comma  - Style1 2" xfId="259"/>
    <cellStyle name="Comma  - Style2" xfId="260"/>
    <cellStyle name="Comma  - Style2 2" xfId="261"/>
    <cellStyle name="Comma  - Style3" xfId="262"/>
    <cellStyle name="Comma  - Style3 2" xfId="263"/>
    <cellStyle name="Comma  - Style4" xfId="264"/>
    <cellStyle name="Comma  - Style4 2" xfId="265"/>
    <cellStyle name="Comma  - Style5" xfId="266"/>
    <cellStyle name="Comma  - Style5 2" xfId="267"/>
    <cellStyle name="Comma  - Style6" xfId="268"/>
    <cellStyle name="Comma  - Style6 2" xfId="269"/>
    <cellStyle name="Comma  - Style7" xfId="270"/>
    <cellStyle name="Comma  - Style7 2" xfId="271"/>
    <cellStyle name="Comma  - Style8" xfId="272"/>
    <cellStyle name="Comma  - Style8 2" xfId="273"/>
    <cellStyle name="Comma [0] 2" xfId="274"/>
    <cellStyle name="Comma [0] 2 2" xfId="275"/>
    <cellStyle name="Comma [0]_CCOCPX" xfId="276"/>
    <cellStyle name="Comma 2" xfId="277"/>
    <cellStyle name="Comma 2 2" xfId="278"/>
    <cellStyle name="Comma 3" xfId="279"/>
    <cellStyle name="Comma 3 2" xfId="280"/>
    <cellStyle name="Comma 4" xfId="281"/>
    <cellStyle name="Comma_Capex" xfId="282"/>
    <cellStyle name="Comma0" xfId="283"/>
    <cellStyle name="Comment" xfId="284"/>
    <cellStyle name="Comment 2" xfId="285"/>
    <cellStyle name="Currency [0]_CCOCPX" xfId="286"/>
    <cellStyle name="Currency 2" xfId="287"/>
    <cellStyle name="Currency 3" xfId="288"/>
    <cellStyle name="Currency 4" xfId="289"/>
    <cellStyle name="Currency_CCOCPX" xfId="290"/>
    <cellStyle name="Currency0" xfId="291"/>
    <cellStyle name="Date" xfId="292"/>
    <cellStyle name="day (youbi)" xfId="293"/>
    <cellStyle name="DMEDEMO" xfId="294"/>
    <cellStyle name="editable" xfId="295"/>
    <cellStyle name="entry" xfId="296"/>
    <cellStyle name="Euro" xfId="297"/>
    <cellStyle name="EY House" xfId="298"/>
    <cellStyle name="Feature" xfId="299"/>
    <cellStyle name="Fixed" xfId="300"/>
    <cellStyle name="FormattingSheetDelimitor" xfId="301"/>
    <cellStyle name="Grey" xfId="302"/>
    <cellStyle name="Header" xfId="303"/>
    <cellStyle name="Header1" xfId="304"/>
    <cellStyle name="Header2" xfId="305"/>
    <cellStyle name="Header2 2" xfId="306"/>
    <cellStyle name="Header2 2 2" xfId="307"/>
    <cellStyle name="Header2 3" xfId="308"/>
    <cellStyle name="Header2_Xl0000100" xfId="309"/>
    <cellStyle name="Heading1" xfId="310"/>
    <cellStyle name="Heading2" xfId="311"/>
    <cellStyle name="hed1" xfId="312"/>
    <cellStyle name="hed2" xfId="313"/>
    <cellStyle name="heet1" xfId="314"/>
    <cellStyle name="Hyperlink 2" xfId="315"/>
    <cellStyle name="IBM(401K)" xfId="316"/>
    <cellStyle name="Input [yellow]" xfId="317"/>
    <cellStyle name="Input [yellow] 2" xfId="318"/>
    <cellStyle name="Input [yellow] 2 2" xfId="319"/>
    <cellStyle name="Input [yellow] 3" xfId="320"/>
    <cellStyle name="Input_Actual Template_Version 1.4" xfId="321"/>
    <cellStyle name="J401K" xfId="322"/>
    <cellStyle name="Lien hypertexte visité_SEPTOUTP" xfId="323"/>
    <cellStyle name="Mgt_Head" xfId="324"/>
    <cellStyle name="Migliaia (0)_bs" xfId="325"/>
    <cellStyle name="Migliaia_bs" xfId="326"/>
    <cellStyle name="Miki" xfId="327"/>
    <cellStyle name="Milliers [0]_TCCBCE 2002-2005 Scenario Oct20th" xfId="328"/>
    <cellStyle name="Milliers_TCCBCE 2002-2005 Scenario Oct20th" xfId="329"/>
    <cellStyle name="MISROB.XLS" xfId="330"/>
    <cellStyle name="mn ArôC_x000a_" xfId="331"/>
    <cellStyle name="Monétaire [0]_RESULTS" xfId="332"/>
    <cellStyle name="Monétaire_RESULTS" xfId="333"/>
    <cellStyle name="MS_Arabic" xfId="334"/>
    <cellStyle name="Nor}al" xfId="335"/>
    <cellStyle name="Normal - Style1" xfId="336"/>
    <cellStyle name="Normal - Style1 2" xfId="337"/>
    <cellStyle name="Normal - Style1 2 2" xfId="338"/>
    <cellStyle name="Normal - Style1 3" xfId="339"/>
    <cellStyle name="Normal - Style1_【集計用】マネジメントレポート用_過去実績PL依頼_0510" xfId="340"/>
    <cellStyle name="Normal 10" xfId="341"/>
    <cellStyle name="Normal 2" xfId="342"/>
    <cellStyle name="Normal 2 2" xfId="343"/>
    <cellStyle name="Normal 2 2 2" xfId="344"/>
    <cellStyle name="Normal 2 3" xfId="345"/>
    <cellStyle name="Normal 2_【集計用】マネジメントレポート用_過去実績PL依頼_0510" xfId="346"/>
    <cellStyle name="Normal 3" xfId="347"/>
    <cellStyle name="Normal 3 2" xfId="348"/>
    <cellStyle name="Normal 4" xfId="349"/>
    <cellStyle name="Normal 5" xfId="350"/>
    <cellStyle name="Normal 8" xfId="351"/>
    <cellStyle name="Normal 9" xfId="5"/>
    <cellStyle name="Normal_#10-Headcount" xfId="352"/>
    <cellStyle name="Normal1" xfId="353"/>
    <cellStyle name="Normale_PDC-CCOA" xfId="354"/>
    <cellStyle name="normбlnм_laroux" xfId="355"/>
    <cellStyle name="Pattern" xfId="356"/>
    <cellStyle name="per.style" xfId="357"/>
    <cellStyle name="Percent (0)" xfId="358"/>
    <cellStyle name="Percent [2]" xfId="359"/>
    <cellStyle name="Percent 2" xfId="360"/>
    <cellStyle name="Percent 2 2" xfId="361"/>
    <cellStyle name="Percent 3" xfId="362"/>
    <cellStyle name="Percent 3 2" xfId="363"/>
    <cellStyle name="Percent 4" xfId="364"/>
    <cellStyle name="Percent_RESULTS" xfId="365"/>
    <cellStyle name="price" xfId="366"/>
    <cellStyle name="PSChar" xfId="367"/>
    <cellStyle name="PSDate" xfId="368"/>
    <cellStyle name="PSDec" xfId="369"/>
    <cellStyle name="PSHeading" xfId="370"/>
    <cellStyle name="PSInt" xfId="371"/>
    <cellStyle name="PSSpacer" xfId="372"/>
    <cellStyle name="revised" xfId="373"/>
    <cellStyle name="rmal_A (2)" xfId="374"/>
    <cellStyle name="ROW" xfId="375"/>
    <cellStyle name="ROWs" xfId="376"/>
    <cellStyle name="rual (2)" xfId="377"/>
    <cellStyle name="SAPBEXaggData" xfId="378"/>
    <cellStyle name="SAPBEXaggData 2" xfId="379"/>
    <cellStyle name="SAPBEXaggData 3" xfId="380"/>
    <cellStyle name="SAPBEXaggData_Xl0000100" xfId="381"/>
    <cellStyle name="SAPBEXaggDataEmph" xfId="382"/>
    <cellStyle name="SAPBEXaggDataEmph 2" xfId="383"/>
    <cellStyle name="SAPBEXaggDataEmph 3" xfId="384"/>
    <cellStyle name="SAPBEXaggDataEmph_Xl0000100" xfId="385"/>
    <cellStyle name="SAPBEXaggItem" xfId="386"/>
    <cellStyle name="SAPBEXaggItem 2" xfId="387"/>
    <cellStyle name="SAPBEXaggItem 3" xfId="388"/>
    <cellStyle name="SAPBEXaggItem_Xl0000100" xfId="389"/>
    <cellStyle name="SAPBEXaggItemX" xfId="390"/>
    <cellStyle name="SAPBEXaggItemX 2" xfId="391"/>
    <cellStyle name="SAPBEXaggItemX 3" xfId="392"/>
    <cellStyle name="SAPBEXaggItemX_Xl0000100" xfId="393"/>
    <cellStyle name="SAPBEXchaText" xfId="394"/>
    <cellStyle name="SAPBEXchaText 2" xfId="395"/>
    <cellStyle name="SAPBEXchaText 3" xfId="396"/>
    <cellStyle name="SAPBEXchaText_Xl0000100" xfId="397"/>
    <cellStyle name="SAPBEXexcBad" xfId="398"/>
    <cellStyle name="SAPBEXexcBad7" xfId="399"/>
    <cellStyle name="SAPBEXexcBad7 2" xfId="400"/>
    <cellStyle name="SAPBEXexcBad7 3" xfId="401"/>
    <cellStyle name="SAPBEXexcBad7_Xl0000100" xfId="402"/>
    <cellStyle name="SAPBEXexcBad8" xfId="403"/>
    <cellStyle name="SAPBEXexcBad8 2" xfId="404"/>
    <cellStyle name="SAPBEXexcBad8 3" xfId="405"/>
    <cellStyle name="SAPBEXexcBad8_Xl0000100" xfId="406"/>
    <cellStyle name="SAPBEXexcBad9" xfId="407"/>
    <cellStyle name="SAPBEXexcBad9 2" xfId="408"/>
    <cellStyle name="SAPBEXexcBad9 3" xfId="409"/>
    <cellStyle name="SAPBEXexcBad9_Xl0000100" xfId="410"/>
    <cellStyle name="SAPBEXexcCritical" xfId="411"/>
    <cellStyle name="SAPBEXexcCritical4" xfId="412"/>
    <cellStyle name="SAPBEXexcCritical4 2" xfId="413"/>
    <cellStyle name="SAPBEXexcCritical4 3" xfId="414"/>
    <cellStyle name="SAPBEXexcCritical4_Xl0000100" xfId="415"/>
    <cellStyle name="SAPBEXexcCritical5" xfId="416"/>
    <cellStyle name="SAPBEXexcCritical5 2" xfId="417"/>
    <cellStyle name="SAPBEXexcCritical5 3" xfId="418"/>
    <cellStyle name="SAPBEXexcCritical5_Xl0000100" xfId="419"/>
    <cellStyle name="SAPBEXexcCritical6" xfId="420"/>
    <cellStyle name="SAPBEXexcCritical6 2" xfId="421"/>
    <cellStyle name="SAPBEXexcCritical6 3" xfId="422"/>
    <cellStyle name="SAPBEXexcCritical6_Xl0000100" xfId="423"/>
    <cellStyle name="SAPBEXexcGood" xfId="424"/>
    <cellStyle name="SAPBEXexcGood1" xfId="425"/>
    <cellStyle name="SAPBEXexcGood1 2" xfId="426"/>
    <cellStyle name="SAPBEXexcGood1 3" xfId="427"/>
    <cellStyle name="SAPBEXexcGood1_Xl0000100" xfId="428"/>
    <cellStyle name="SAPBEXexcGood2" xfId="429"/>
    <cellStyle name="SAPBEXexcGood2 2" xfId="430"/>
    <cellStyle name="SAPBEXexcGood2 3" xfId="431"/>
    <cellStyle name="SAPBEXexcGood2_Xl0000100" xfId="432"/>
    <cellStyle name="SAPBEXexcGood3" xfId="433"/>
    <cellStyle name="SAPBEXexcGood3 2" xfId="434"/>
    <cellStyle name="SAPBEXexcGood3 3" xfId="435"/>
    <cellStyle name="SAPBEXexcGood3_Xl0000100" xfId="436"/>
    <cellStyle name="SAPBEXexcVeryBad" xfId="437"/>
    <cellStyle name="SAPBEXfilterDrill" xfId="438"/>
    <cellStyle name="SAPBEXfilterDrill 2" xfId="439"/>
    <cellStyle name="SAPBEXfilterDrill 3" xfId="440"/>
    <cellStyle name="SAPBEXfilterDrill_Xl0000100" xfId="441"/>
    <cellStyle name="SAPBEXfilterItem" xfId="442"/>
    <cellStyle name="SAPBEXfilterItem 2" xfId="443"/>
    <cellStyle name="SAPBEXfilterItem 3" xfId="444"/>
    <cellStyle name="SAPBEXfilterItem_Xl0000100" xfId="445"/>
    <cellStyle name="SAPBEXfilterText" xfId="446"/>
    <cellStyle name="SAPBEXfilterText 2" xfId="447"/>
    <cellStyle name="SAPBEXfilterText_Xl0000100" xfId="448"/>
    <cellStyle name="SAPBEXformats" xfId="449"/>
    <cellStyle name="SAPBEXformats 2" xfId="450"/>
    <cellStyle name="SAPBEXformats 3" xfId="451"/>
    <cellStyle name="SAPBEXformats_Xl0000100" xfId="452"/>
    <cellStyle name="SAPBEXheaderData" xfId="453"/>
    <cellStyle name="SAPBEXheaderItem" xfId="454"/>
    <cellStyle name="SAPBEXheaderItem 2" xfId="455"/>
    <cellStyle name="SAPBEXheaderItem 3" xfId="456"/>
    <cellStyle name="SAPBEXheaderItem_Xl0000100" xfId="457"/>
    <cellStyle name="SAPBEXheaderText" xfId="458"/>
    <cellStyle name="SAPBEXheaderText 2" xfId="459"/>
    <cellStyle name="SAPBEXheaderText 3" xfId="460"/>
    <cellStyle name="SAPBEXheaderText_Xl0000100" xfId="461"/>
    <cellStyle name="SAPBEXHLevel0" xfId="462"/>
    <cellStyle name="SAPBEXHLevel0 2" xfId="463"/>
    <cellStyle name="SAPBEXHLevel0 3" xfId="464"/>
    <cellStyle name="SAPBEXHLevel0_Xl0000100" xfId="465"/>
    <cellStyle name="SAPBEXHLevel0X" xfId="466"/>
    <cellStyle name="SAPBEXHLevel0X 2" xfId="467"/>
    <cellStyle name="SAPBEXHLevel0X 3" xfId="468"/>
    <cellStyle name="SAPBEXHLevel0X_Xl0000100" xfId="469"/>
    <cellStyle name="SAPBEXHLevel1" xfId="470"/>
    <cellStyle name="SAPBEXHLevel1 2" xfId="471"/>
    <cellStyle name="SAPBEXHLevel1 3" xfId="472"/>
    <cellStyle name="SAPBEXHLevel1_Xl0000100" xfId="473"/>
    <cellStyle name="SAPBEXHLevel1X" xfId="474"/>
    <cellStyle name="SAPBEXHLevel1X 2" xfId="475"/>
    <cellStyle name="SAPBEXHLevel1X 3" xfId="476"/>
    <cellStyle name="SAPBEXHLevel1X_Xl0000100" xfId="477"/>
    <cellStyle name="SAPBEXHLevel2" xfId="478"/>
    <cellStyle name="SAPBEXHLevel2 2" xfId="479"/>
    <cellStyle name="SAPBEXHLevel2 3" xfId="480"/>
    <cellStyle name="SAPBEXHLevel2_Xl0000100" xfId="481"/>
    <cellStyle name="SAPBEXHLevel2X" xfId="482"/>
    <cellStyle name="SAPBEXHLevel2X 2" xfId="483"/>
    <cellStyle name="SAPBEXHLevel2X 3" xfId="484"/>
    <cellStyle name="SAPBEXHLevel2X_Xl0000100" xfId="485"/>
    <cellStyle name="SAPBEXHLevel3" xfId="486"/>
    <cellStyle name="SAPBEXHLevel3 2" xfId="487"/>
    <cellStyle name="SAPBEXHLevel3 3" xfId="488"/>
    <cellStyle name="SAPBEXHLevel3_Xl0000100" xfId="489"/>
    <cellStyle name="SAPBEXHLevel3X" xfId="490"/>
    <cellStyle name="SAPBEXHLevel3X 2" xfId="491"/>
    <cellStyle name="SAPBEXHLevel3X 3" xfId="492"/>
    <cellStyle name="SAPBEXHLevel3X_Xl0000100" xfId="493"/>
    <cellStyle name="SAPBEXresData" xfId="494"/>
    <cellStyle name="SAPBEXresData 2" xfId="495"/>
    <cellStyle name="SAPBEXresData 3" xfId="496"/>
    <cellStyle name="SAPBEXresData_Xl0000100" xfId="497"/>
    <cellStyle name="SAPBEXresDataEmph" xfId="498"/>
    <cellStyle name="SAPBEXresDataEmph 2" xfId="499"/>
    <cellStyle name="SAPBEXresDataEmph 3" xfId="500"/>
    <cellStyle name="SAPBEXresDataEmph_Xl0000100" xfId="501"/>
    <cellStyle name="SAPBEXresItem" xfId="502"/>
    <cellStyle name="SAPBEXresItem 2" xfId="503"/>
    <cellStyle name="SAPBEXresItem 3" xfId="504"/>
    <cellStyle name="SAPBEXresItem_Xl0000100" xfId="505"/>
    <cellStyle name="SAPBEXresItemX" xfId="506"/>
    <cellStyle name="SAPBEXresItemX 2" xfId="507"/>
    <cellStyle name="SAPBEXresItemX 3" xfId="508"/>
    <cellStyle name="SAPBEXresItemX_Xl0000100" xfId="509"/>
    <cellStyle name="SAPBEXstdData" xfId="510"/>
    <cellStyle name="SAPBEXstdData 2" xfId="511"/>
    <cellStyle name="SAPBEXstdData 3" xfId="512"/>
    <cellStyle name="SAPBEXstdData_Xl0000100" xfId="513"/>
    <cellStyle name="SAPBEXstdDataEmph" xfId="514"/>
    <cellStyle name="SAPBEXstdDataEmph 2" xfId="515"/>
    <cellStyle name="SAPBEXstdDataEmph 3" xfId="516"/>
    <cellStyle name="SAPBEXstdDataEmph_Xl0000100" xfId="517"/>
    <cellStyle name="SAPBEXstdItem" xfId="518"/>
    <cellStyle name="SAPBEXstdItem 2" xfId="519"/>
    <cellStyle name="SAPBEXstdItem 3" xfId="520"/>
    <cellStyle name="SAPBEXstdItem_Xl0000100" xfId="521"/>
    <cellStyle name="SAPBEXstdItemX" xfId="522"/>
    <cellStyle name="SAPBEXstdItemX 2" xfId="523"/>
    <cellStyle name="SAPBEXstdItemX 3" xfId="524"/>
    <cellStyle name="SAPBEXstdItemX_Xl0000100" xfId="525"/>
    <cellStyle name="SAPBEXsubData" xfId="526"/>
    <cellStyle name="SAPBEXsubDataEmph" xfId="527"/>
    <cellStyle name="SAPBEXsubItem" xfId="528"/>
    <cellStyle name="SAPBEXtitle" xfId="529"/>
    <cellStyle name="SAPBEXtitle 2" xfId="530"/>
    <cellStyle name="SAPBEXtitle 3" xfId="531"/>
    <cellStyle name="SAPBEXtitle_Xl0000100" xfId="532"/>
    <cellStyle name="SAPBEXundefined" xfId="533"/>
    <cellStyle name="SAPBEXundefined 2" xfId="534"/>
    <cellStyle name="SAPBEXundefined 3" xfId="535"/>
    <cellStyle name="SAPBEXundefined_Xl0000100" xfId="536"/>
    <cellStyle name="section" xfId="537"/>
    <cellStyle name="Sheet_Title" xfId="538"/>
    <cellStyle name="Spelling 1033,0" xfId="539"/>
    <cellStyle name="Standard 2" xfId="540"/>
    <cellStyle name="Standard 5" xfId="541"/>
    <cellStyle name="Standard-Link" xfId="542"/>
    <cellStyle name="Style 1" xfId="543"/>
    <cellStyle name="STYLE1 - Style1" xfId="544"/>
    <cellStyle name="STYLE2 - Style2" xfId="545"/>
    <cellStyle name="STYLE3 - Style3" xfId="546"/>
    <cellStyle name="STYLE4 - Style4" xfId="547"/>
    <cellStyle name="TC_MM/DD" xfId="548"/>
    <cellStyle name="Title" xfId="549"/>
    <cellStyle name="Under" xfId="550"/>
    <cellStyle name="UNIDAGSCode" xfId="551"/>
    <cellStyle name="UNIDAGSCode2" xfId="552"/>
    <cellStyle name="UNIDAGSCurrency" xfId="553"/>
    <cellStyle name="UNIDAGSDate" xfId="554"/>
    <cellStyle name="UNIDAGSPercent" xfId="555"/>
    <cellStyle name="UNIDAGSPercent2" xfId="556"/>
    <cellStyle name="Up" xfId="557"/>
    <cellStyle name="ＵＰ" xfId="558"/>
    <cellStyle name="Update" xfId="559"/>
    <cellStyle name="Valuta (0)_bs" xfId="560"/>
    <cellStyle name="Valuta_bs" xfId="561"/>
    <cellStyle name="XLS_JV.XLS (2)" xfId="562"/>
    <cellStyle name="Денежный [0]_18.04" xfId="563"/>
    <cellStyle name="Денежный_18.04" xfId="564"/>
    <cellStyle name="Обычный_3Com" xfId="565"/>
    <cellStyle name="Тысячи [0]_3Com" xfId="566"/>
    <cellStyle name="Тысячи_3Com" xfId="567"/>
    <cellStyle name="Финансовый [0]_18.04" xfId="568"/>
    <cellStyle name="Финансовый_18.04" xfId="569"/>
    <cellStyle name="アクセント 1 2" xfId="570"/>
    <cellStyle name="アクセント 1 2 2" xfId="571"/>
    <cellStyle name="アクセント 1 3" xfId="572"/>
    <cellStyle name="アクセント 1 4" xfId="573"/>
    <cellStyle name="アクセント 1 5" xfId="574"/>
    <cellStyle name="アクセント 1 6" xfId="575"/>
    <cellStyle name="アクセント 1 7" xfId="576"/>
    <cellStyle name="アクセント 1 8" xfId="577"/>
    <cellStyle name="アクセント 1 9" xfId="578"/>
    <cellStyle name="アクセント 2 2" xfId="579"/>
    <cellStyle name="アクセント 2 2 2" xfId="580"/>
    <cellStyle name="アクセント 2 3" xfId="581"/>
    <cellStyle name="アクセント 2 4" xfId="582"/>
    <cellStyle name="アクセント 2 5" xfId="583"/>
    <cellStyle name="アクセント 2 6" xfId="584"/>
    <cellStyle name="アクセント 2 7" xfId="585"/>
    <cellStyle name="アクセント 2 8" xfId="586"/>
    <cellStyle name="アクセント 2 9" xfId="587"/>
    <cellStyle name="アクセント 3 2" xfId="588"/>
    <cellStyle name="アクセント 3 2 2" xfId="589"/>
    <cellStyle name="アクセント 3 3" xfId="590"/>
    <cellStyle name="アクセント 3 4" xfId="591"/>
    <cellStyle name="アクセント 3 5" xfId="592"/>
    <cellStyle name="アクセント 3 6" xfId="593"/>
    <cellStyle name="アクセント 3 7" xfId="594"/>
    <cellStyle name="アクセント 3 8" xfId="595"/>
    <cellStyle name="アクセント 3 9" xfId="596"/>
    <cellStyle name="アクセント 4 2" xfId="597"/>
    <cellStyle name="アクセント 4 2 2" xfId="598"/>
    <cellStyle name="アクセント 4 3" xfId="599"/>
    <cellStyle name="アクセント 4 4" xfId="600"/>
    <cellStyle name="アクセント 4 5" xfId="601"/>
    <cellStyle name="アクセント 4 6" xfId="602"/>
    <cellStyle name="アクセント 4 7" xfId="603"/>
    <cellStyle name="アクセント 4 8" xfId="604"/>
    <cellStyle name="アクセント 4 9" xfId="605"/>
    <cellStyle name="アクセント 5 2" xfId="606"/>
    <cellStyle name="アクセント 5 2 2" xfId="607"/>
    <cellStyle name="アクセント 5 3" xfId="608"/>
    <cellStyle name="アクセント 5 4" xfId="609"/>
    <cellStyle name="アクセント 5 5" xfId="610"/>
    <cellStyle name="アクセント 5 6" xfId="611"/>
    <cellStyle name="アクセント 5 7" xfId="612"/>
    <cellStyle name="アクセント 5 8" xfId="613"/>
    <cellStyle name="アクセント 5 9" xfId="614"/>
    <cellStyle name="アクセント 6 2" xfId="615"/>
    <cellStyle name="アクセント 6 2 2" xfId="616"/>
    <cellStyle name="アクセント 6 3" xfId="617"/>
    <cellStyle name="アクセント 6 4" xfId="618"/>
    <cellStyle name="アクセント 6 5" xfId="619"/>
    <cellStyle name="アクセント 6 6" xfId="620"/>
    <cellStyle name="アクセント 6 7" xfId="621"/>
    <cellStyle name="アクセント 6 8" xfId="622"/>
    <cellStyle name="アクセント 6 9" xfId="623"/>
    <cellStyle name="スタイル 1" xfId="624"/>
    <cellStyle name="タイトル 2" xfId="625"/>
    <cellStyle name="タイトル 3" xfId="626"/>
    <cellStyle name="タイトル 4" xfId="627"/>
    <cellStyle name="タイトル 5" xfId="628"/>
    <cellStyle name="タイトル 6" xfId="629"/>
    <cellStyle name="タイトル 7" xfId="630"/>
    <cellStyle name="タイトル 8" xfId="631"/>
    <cellStyle name="タイトル 9" xfId="632"/>
    <cellStyle name="チェック セル 2" xfId="633"/>
    <cellStyle name="チェック セル 3" xfId="634"/>
    <cellStyle name="チェック セル 4" xfId="635"/>
    <cellStyle name="チェック セル 5" xfId="636"/>
    <cellStyle name="チェック セル 6" xfId="637"/>
    <cellStyle name="チェック セル 7" xfId="638"/>
    <cellStyle name="チェック セル 8" xfId="639"/>
    <cellStyle name="チェック セル 9" xfId="640"/>
    <cellStyle name="どちらでもない 2" xfId="641"/>
    <cellStyle name="どちらでもない 3" xfId="642"/>
    <cellStyle name="どちらでもない 4" xfId="643"/>
    <cellStyle name="どちらでもない 5" xfId="644"/>
    <cellStyle name="どちらでもない 6" xfId="645"/>
    <cellStyle name="どちらでもない 7" xfId="646"/>
    <cellStyle name="どちらでもない 8" xfId="647"/>
    <cellStyle name="どちらでもない 9" xfId="648"/>
    <cellStyle name="パーセント 2" xfId="6"/>
    <cellStyle name="パーセント 2 2" xfId="649"/>
    <cellStyle name="パーセント 2 2 2" xfId="650"/>
    <cellStyle name="パーセント 2 2 2 2" xfId="651"/>
    <cellStyle name="パーセント 2 2 3" xfId="652"/>
    <cellStyle name="パーセント 2 3" xfId="653"/>
    <cellStyle name="パーセント 2 3 2" xfId="654"/>
    <cellStyle name="パーセント 2 4" xfId="655"/>
    <cellStyle name="パーセント 3" xfId="656"/>
    <cellStyle name="パーセント 3 2" xfId="657"/>
    <cellStyle name="パーセント 4" xfId="658"/>
    <cellStyle name="パーセント 4 2" xfId="659"/>
    <cellStyle name="パーセント 5" xfId="660"/>
    <cellStyle name="パーセント 5 2" xfId="661"/>
    <cellStyle name="パーセント 6" xfId="662"/>
    <cellStyle name="パーセント 7" xfId="663"/>
    <cellStyle name="パーセント()" xfId="664"/>
    <cellStyle name="パーセント(0.00)" xfId="665"/>
    <cellStyle name="パーセント[0.00]" xfId="666"/>
    <cellStyle name="メモ 2" xfId="667"/>
    <cellStyle name="メモ 2 2" xfId="668"/>
    <cellStyle name="メモ 3" xfId="669"/>
    <cellStyle name="メモ 3 2" xfId="670"/>
    <cellStyle name="メモ 4" xfId="671"/>
    <cellStyle name="メモ 4 2" xfId="672"/>
    <cellStyle name="メモ 5" xfId="673"/>
    <cellStyle name="メモ 5 2" xfId="674"/>
    <cellStyle name="メモ 6" xfId="675"/>
    <cellStyle name="メモ 6 2" xfId="676"/>
    <cellStyle name="メモ 7" xfId="677"/>
    <cellStyle name="メモ 7 2" xfId="678"/>
    <cellStyle name="メモ 8" xfId="679"/>
    <cellStyle name="メモ 9" xfId="680"/>
    <cellStyle name="リンク セル 2" xfId="681"/>
    <cellStyle name="リンク セル 3" xfId="682"/>
    <cellStyle name="リンク セル 4" xfId="683"/>
    <cellStyle name="リンク セル 5" xfId="684"/>
    <cellStyle name="リンク セル 6" xfId="685"/>
    <cellStyle name="リンク セル 7" xfId="686"/>
    <cellStyle name="リンク セル 8" xfId="687"/>
    <cellStyle name="リンク セル 9" xfId="688"/>
    <cellStyle name="ب_x0010_" xfId="689"/>
    <cellStyle name="پ_x0008_" xfId="690"/>
    <cellStyle name="悪い 2" xfId="691"/>
    <cellStyle name="悪い 3" xfId="692"/>
    <cellStyle name="悪い 4" xfId="693"/>
    <cellStyle name="悪い 5" xfId="694"/>
    <cellStyle name="悪い 6" xfId="695"/>
    <cellStyle name="悪い 7" xfId="696"/>
    <cellStyle name="悪い 8" xfId="697"/>
    <cellStyle name="悪い 9" xfId="698"/>
    <cellStyle name="議事録" xfId="699"/>
    <cellStyle name="計算 2" xfId="700"/>
    <cellStyle name="計算 3" xfId="701"/>
    <cellStyle name="計算 4" xfId="702"/>
    <cellStyle name="計算 5" xfId="703"/>
    <cellStyle name="計算 6" xfId="704"/>
    <cellStyle name="計算 7" xfId="705"/>
    <cellStyle name="計算 8" xfId="706"/>
    <cellStyle name="計算 9" xfId="707"/>
    <cellStyle name="警告文 2" xfId="708"/>
    <cellStyle name="警告文 3" xfId="709"/>
    <cellStyle name="警告文 4" xfId="710"/>
    <cellStyle name="警告文 5" xfId="711"/>
    <cellStyle name="警告文 6" xfId="712"/>
    <cellStyle name="警告文 7" xfId="713"/>
    <cellStyle name="警告文 8" xfId="714"/>
    <cellStyle name="警告文 9" xfId="715"/>
    <cellStyle name="桁蟻唇Ｆ [0.00]_Sheet1" xfId="716"/>
    <cellStyle name="桁蟻唇Ｆ_Sheet1" xfId="717"/>
    <cellStyle name="桁区切り" xfId="1" builtinId="6"/>
    <cellStyle name="桁区切り [,]" xfId="718"/>
    <cellStyle name="桁区切り [0,]" xfId="719"/>
    <cellStyle name="桁区切り [0.0,]" xfId="720"/>
    <cellStyle name="桁区切り [0.0]" xfId="721"/>
    <cellStyle name="桁区切り [0.0]-" xfId="722"/>
    <cellStyle name="桁区切り [0.0]_Xl0000100" xfId="723"/>
    <cellStyle name="桁区切り [0.00] 2" xfId="3"/>
    <cellStyle name="桁区切り [0.00] 2 2" xfId="724"/>
    <cellStyle name="桁区切り [0.00] 3" xfId="725"/>
    <cellStyle name="桁区切り [0]" xfId="726"/>
    <cellStyle name="桁区切り [0] 2" xfId="727"/>
    <cellStyle name="桁区切り [0]_Xl0000100" xfId="728"/>
    <cellStyle name="桁区切り [000,]" xfId="729"/>
    <cellStyle name="桁区切り 0.0" xfId="730"/>
    <cellStyle name="桁区切り 0.00" xfId="731"/>
    <cellStyle name="桁区切り 000," xfId="732"/>
    <cellStyle name="桁区切り 10" xfId="733"/>
    <cellStyle name="桁区切り 10 2" xfId="734"/>
    <cellStyle name="桁区切り 11" xfId="735"/>
    <cellStyle name="桁区切り 11 2" xfId="736"/>
    <cellStyle name="桁区切り 12" xfId="737"/>
    <cellStyle name="桁区切り 12 2" xfId="738"/>
    <cellStyle name="桁区切り 13" xfId="739"/>
    <cellStyle name="桁区切り 13 2" xfId="740"/>
    <cellStyle name="桁区切り 14" xfId="741"/>
    <cellStyle name="桁区切り 14 2" xfId="742"/>
    <cellStyle name="桁区切り 15" xfId="743"/>
    <cellStyle name="桁区切り 15 2" xfId="744"/>
    <cellStyle name="桁区切り 16" xfId="745"/>
    <cellStyle name="桁区切り 16 2" xfId="746"/>
    <cellStyle name="桁区切り 17" xfId="747"/>
    <cellStyle name="桁区切り 17 2" xfId="748"/>
    <cellStyle name="桁区切り 17 3" xfId="749"/>
    <cellStyle name="桁区切り 17 3 2" xfId="750"/>
    <cellStyle name="桁区切り 17 4" xfId="751"/>
    <cellStyle name="桁区切り 18" xfId="752"/>
    <cellStyle name="桁区切り 18 2" xfId="753"/>
    <cellStyle name="桁区切り 19" xfId="754"/>
    <cellStyle name="桁区切り 2" xfId="4"/>
    <cellStyle name="桁区切り 2 2" xfId="7"/>
    <cellStyle name="桁区切り 2 2 2" xfId="755"/>
    <cellStyle name="桁区切り 2 2 2 3" xfId="756"/>
    <cellStyle name="桁区切り 2 2 2 3 2" xfId="757"/>
    <cellStyle name="桁区切り 2 3" xfId="758"/>
    <cellStyle name="桁区切り 2 3 2" xfId="759"/>
    <cellStyle name="桁区切り 2 4" xfId="760"/>
    <cellStyle name="桁区切り 2 5" xfId="761"/>
    <cellStyle name="桁区切り 2 6" xfId="762"/>
    <cellStyle name="桁区切り 20" xfId="763"/>
    <cellStyle name="桁区切り 21" xfId="764"/>
    <cellStyle name="桁区切り 22" xfId="765"/>
    <cellStyle name="桁区切り 23" xfId="766"/>
    <cellStyle name="桁区切り 24" xfId="767"/>
    <cellStyle name="桁区切り 25" xfId="768"/>
    <cellStyle name="桁区切り 26" xfId="769"/>
    <cellStyle name="桁区切り 27" xfId="770"/>
    <cellStyle name="桁区切り 28" xfId="771"/>
    <cellStyle name="桁区切り 29" xfId="772"/>
    <cellStyle name="桁区切り 3" xfId="773"/>
    <cellStyle name="桁区切り 3 2" xfId="774"/>
    <cellStyle name="桁区切り 3 2 2" xfId="775"/>
    <cellStyle name="桁区切り 3 2 2 2" xfId="776"/>
    <cellStyle name="桁区切り 3 2 3" xfId="777"/>
    <cellStyle name="桁区切り 3 3" xfId="778"/>
    <cellStyle name="桁区切り 30" xfId="779"/>
    <cellStyle name="桁区切り 31" xfId="780"/>
    <cellStyle name="桁区切り 32" xfId="781"/>
    <cellStyle name="桁区切り 33" xfId="782"/>
    <cellStyle name="桁区切り 34" xfId="783"/>
    <cellStyle name="桁区切り 35" xfId="784"/>
    <cellStyle name="桁区切り 36" xfId="785"/>
    <cellStyle name="桁区切り 37" xfId="786"/>
    <cellStyle name="桁区切り 4" xfId="787"/>
    <cellStyle name="桁区切り 4 2" xfId="788"/>
    <cellStyle name="桁区切り 4 2 2" xfId="789"/>
    <cellStyle name="桁区切り 4 3" xfId="790"/>
    <cellStyle name="桁区切り 4 4" xfId="791"/>
    <cellStyle name="桁区切り 5" xfId="792"/>
    <cellStyle name="桁区切り 5 2" xfId="793"/>
    <cellStyle name="桁区切り 6" xfId="794"/>
    <cellStyle name="桁区切り 6 2" xfId="795"/>
    <cellStyle name="桁区切り 6 2 2" xfId="796"/>
    <cellStyle name="桁区切り 6 3" xfId="797"/>
    <cellStyle name="桁区切り 7" xfId="798"/>
    <cellStyle name="桁区切り 7 2" xfId="799"/>
    <cellStyle name="桁区切り 8" xfId="800"/>
    <cellStyle name="桁区切り 8 2" xfId="801"/>
    <cellStyle name="桁区切り 9" xfId="802"/>
    <cellStyle name="桁区切り 9 2" xfId="803"/>
    <cellStyle name="桁区切りMil" xfId="804"/>
    <cellStyle name="桁区切りMil 2" xfId="805"/>
    <cellStyle name="桁区切りS" xfId="806"/>
    <cellStyle name="桁区切りThou" xfId="807"/>
    <cellStyle name="桁区切りThou 2" xfId="808"/>
    <cellStyle name="見出し 1 2" xfId="809"/>
    <cellStyle name="見出し 1 3" xfId="810"/>
    <cellStyle name="見出し 1 4" xfId="811"/>
    <cellStyle name="見出し 1 5" xfId="812"/>
    <cellStyle name="見出し 1 6" xfId="813"/>
    <cellStyle name="見出し 1 7" xfId="814"/>
    <cellStyle name="見出し 1 8" xfId="815"/>
    <cellStyle name="見出し 1 9" xfId="816"/>
    <cellStyle name="見出し 2 2" xfId="817"/>
    <cellStyle name="見出し 2 3" xfId="818"/>
    <cellStyle name="見出し 2 4" xfId="819"/>
    <cellStyle name="見出し 2 5" xfId="820"/>
    <cellStyle name="見出し 2 6" xfId="821"/>
    <cellStyle name="見出し 2 7" xfId="822"/>
    <cellStyle name="見出し 2 8" xfId="823"/>
    <cellStyle name="見出し 2 9" xfId="824"/>
    <cellStyle name="見出し 3 2" xfId="825"/>
    <cellStyle name="見出し 3 3" xfId="826"/>
    <cellStyle name="見出し 3 4" xfId="827"/>
    <cellStyle name="見出し 3 5" xfId="828"/>
    <cellStyle name="見出し 3 6" xfId="829"/>
    <cellStyle name="見出し 3 7" xfId="830"/>
    <cellStyle name="見出し 3 8" xfId="831"/>
    <cellStyle name="見出し 3 9" xfId="832"/>
    <cellStyle name="見出し 4 2" xfId="833"/>
    <cellStyle name="見出し 4 3" xfId="834"/>
    <cellStyle name="見出し 4 4" xfId="835"/>
    <cellStyle name="見出し 4 5" xfId="836"/>
    <cellStyle name="見出し 4 6" xfId="837"/>
    <cellStyle name="見出し 4 7" xfId="838"/>
    <cellStyle name="見出し 4 8" xfId="839"/>
    <cellStyle name="見出し 4 9" xfId="840"/>
    <cellStyle name="集計 2" xfId="841"/>
    <cellStyle name="集計 3" xfId="842"/>
    <cellStyle name="集計 4" xfId="843"/>
    <cellStyle name="集計 5" xfId="844"/>
    <cellStyle name="集計 6" xfId="845"/>
    <cellStyle name="集計 7" xfId="846"/>
    <cellStyle name="集計 8" xfId="847"/>
    <cellStyle name="集計 9" xfId="848"/>
    <cellStyle name="出力 2" xfId="849"/>
    <cellStyle name="出力 3" xfId="850"/>
    <cellStyle name="出力 4" xfId="851"/>
    <cellStyle name="出力 5" xfId="852"/>
    <cellStyle name="出力 6" xfId="853"/>
    <cellStyle name="出力 7" xfId="854"/>
    <cellStyle name="出力 8" xfId="855"/>
    <cellStyle name="出力 9" xfId="856"/>
    <cellStyle name="折り返し" xfId="857"/>
    <cellStyle name="説明文 2" xfId="858"/>
    <cellStyle name="説明文 3" xfId="859"/>
    <cellStyle name="説明文 4" xfId="860"/>
    <cellStyle name="説明文 5" xfId="861"/>
    <cellStyle name="説明文 6" xfId="862"/>
    <cellStyle name="説明文 7" xfId="863"/>
    <cellStyle name="説明文 8" xfId="864"/>
    <cellStyle name="説明文 9" xfId="865"/>
    <cellStyle name="千桁  ,000" xfId="866"/>
    <cellStyle name="千桁(,000)" xfId="867"/>
    <cellStyle name="脱浦 [0.00]_?O±U" xfId="868"/>
    <cellStyle name="脱浦_?O±U" xfId="869"/>
    <cellStyle name="通貨 2" xfId="870"/>
    <cellStyle name="通貨 2 2" xfId="871"/>
    <cellStyle name="点罫線右" xfId="872"/>
    <cellStyle name="点罫線下" xfId="873"/>
    <cellStyle name="点線下" xfId="874"/>
    <cellStyle name="入力 2" xfId="875"/>
    <cellStyle name="入力 3" xfId="876"/>
    <cellStyle name="入力 4" xfId="877"/>
    <cellStyle name="入力 5" xfId="878"/>
    <cellStyle name="入力 6" xfId="879"/>
    <cellStyle name="入力 7" xfId="880"/>
    <cellStyle name="入力 8" xfId="881"/>
    <cellStyle name="入力 9" xfId="882"/>
    <cellStyle name="標準" xfId="0" builtinId="0"/>
    <cellStyle name="標準 （MSPゴシック）" xfId="883"/>
    <cellStyle name="標準 10" xfId="884"/>
    <cellStyle name="標準 10 2" xfId="885"/>
    <cellStyle name="標準 10 2 2" xfId="886"/>
    <cellStyle name="標準 10 3" xfId="887"/>
    <cellStyle name="標準 10_【集計用】マネジメントレポート用_過去実績PL依頼_0510" xfId="888"/>
    <cellStyle name="標準 11" xfId="889"/>
    <cellStyle name="標準 11 2" xfId="890"/>
    <cellStyle name="標準 12" xfId="891"/>
    <cellStyle name="標準 12 2" xfId="892"/>
    <cellStyle name="標準 13" xfId="893"/>
    <cellStyle name="標準 13 2" xfId="894"/>
    <cellStyle name="標準 14" xfId="895"/>
    <cellStyle name="標準 15" xfId="896"/>
    <cellStyle name="標準 16" xfId="897"/>
    <cellStyle name="標準 17" xfId="898"/>
    <cellStyle name="標準 18" xfId="899"/>
    <cellStyle name="標準 19" xfId="900"/>
    <cellStyle name="標準 2" xfId="2"/>
    <cellStyle name="標準 2 10" xfId="901"/>
    <cellStyle name="標準 2 11" xfId="902"/>
    <cellStyle name="標準 2 12" xfId="903"/>
    <cellStyle name="標準 2 2" xfId="904"/>
    <cellStyle name="標準 2 2 2" xfId="905"/>
    <cellStyle name="標準 2 2 2 2" xfId="906"/>
    <cellStyle name="標準 2 3" xfId="907"/>
    <cellStyle name="標準 2 3 10" xfId="908"/>
    <cellStyle name="標準 2 3 11" xfId="1028"/>
    <cellStyle name="標準 2 3 2" xfId="909"/>
    <cellStyle name="標準 2 3 2 2" xfId="910"/>
    <cellStyle name="標準 2 3 2 2 2" xfId="911"/>
    <cellStyle name="標準 2 3 2 3" xfId="912"/>
    <cellStyle name="標準 2 3 2_【集計用】マネジメントレポート用_過去実績PL依頼_0510" xfId="913"/>
    <cellStyle name="標準 2 3 3" xfId="914"/>
    <cellStyle name="標準 2 3 4" xfId="915"/>
    <cellStyle name="標準 2 3 5" xfId="916"/>
    <cellStyle name="標準 2 3 6" xfId="917"/>
    <cellStyle name="標準 2 3 7" xfId="918"/>
    <cellStyle name="標準 2 3 8" xfId="919"/>
    <cellStyle name="標準 2 3 9" xfId="920"/>
    <cellStyle name="標準 2 3_【集計用】マネジメントレポート用_過去実績PL依頼_0510" xfId="921"/>
    <cellStyle name="標準 2 4" xfId="922"/>
    <cellStyle name="標準 2 4 2" xfId="923"/>
    <cellStyle name="標準 2 5" xfId="924"/>
    <cellStyle name="標準 2 5 2" xfId="925"/>
    <cellStyle name="標準 2 6" xfId="926"/>
    <cellStyle name="標準 2 7" xfId="927"/>
    <cellStyle name="標準 2 8" xfId="928"/>
    <cellStyle name="標準 2 9" xfId="929"/>
    <cellStyle name="標準 2_【集計用】マネジメントレポート用_過去実績PL依頼_0510" xfId="930"/>
    <cellStyle name="標準 20" xfId="931"/>
    <cellStyle name="標準 21" xfId="932"/>
    <cellStyle name="標準 22" xfId="933"/>
    <cellStyle name="標準 23" xfId="934"/>
    <cellStyle name="標準 24" xfId="935"/>
    <cellStyle name="標準 25" xfId="936"/>
    <cellStyle name="標準 256" xfId="937"/>
    <cellStyle name="標準 256 2" xfId="938"/>
    <cellStyle name="標準 26" xfId="939"/>
    <cellStyle name="標準 27" xfId="940"/>
    <cellStyle name="標準 28" xfId="941"/>
    <cellStyle name="標準 29" xfId="942"/>
    <cellStyle name="標準 3" xfId="943"/>
    <cellStyle name="標準 3 2" xfId="944"/>
    <cellStyle name="標準 3 2 2" xfId="945"/>
    <cellStyle name="標準 3 3" xfId="946"/>
    <cellStyle name="標準 3 3 2" xfId="947"/>
    <cellStyle name="標準 3 4" xfId="948"/>
    <cellStyle name="標準 3 5" xfId="949"/>
    <cellStyle name="標準 3 6" xfId="950"/>
    <cellStyle name="標準 3 7" xfId="951"/>
    <cellStyle name="標準 3_【集計用】マネジメントレポート用_過去実績PL依頼_0510" xfId="952"/>
    <cellStyle name="標準 30" xfId="953"/>
    <cellStyle name="標準 31" xfId="954"/>
    <cellStyle name="標準 32" xfId="955"/>
    <cellStyle name="標準 33" xfId="956"/>
    <cellStyle name="標準 34" xfId="957"/>
    <cellStyle name="標準 35" xfId="958"/>
    <cellStyle name="標準 36" xfId="959"/>
    <cellStyle name="標準 37" xfId="960"/>
    <cellStyle name="標準 38" xfId="961"/>
    <cellStyle name="標準 39" xfId="962"/>
    <cellStyle name="標準 4" xfId="963"/>
    <cellStyle name="標準 4 2" xfId="964"/>
    <cellStyle name="標準 4 2 2" xfId="965"/>
    <cellStyle name="標準 4 2 3" xfId="966"/>
    <cellStyle name="標準 4 3" xfId="967"/>
    <cellStyle name="標準 4_【集計用】マネジメントレポート用_過去実績PL依頼_0510" xfId="968"/>
    <cellStyle name="標準 40" xfId="969"/>
    <cellStyle name="標準 41" xfId="970"/>
    <cellStyle name="標準 42" xfId="971"/>
    <cellStyle name="標準 43" xfId="972"/>
    <cellStyle name="標準 44" xfId="973"/>
    <cellStyle name="標準 45" xfId="974"/>
    <cellStyle name="標準 46" xfId="975"/>
    <cellStyle name="標準 47" xfId="976"/>
    <cellStyle name="標準 48" xfId="977"/>
    <cellStyle name="標準 49" xfId="978"/>
    <cellStyle name="標準 5" xfId="979"/>
    <cellStyle name="標準 5 2" xfId="980"/>
    <cellStyle name="標準 50" xfId="981"/>
    <cellStyle name="標準 51" xfId="982"/>
    <cellStyle name="標準 52" xfId="983"/>
    <cellStyle name="標準 53" xfId="984"/>
    <cellStyle name="標準 54" xfId="985"/>
    <cellStyle name="標準 55" xfId="986"/>
    <cellStyle name="標準 56" xfId="987"/>
    <cellStyle name="標準 56 2" xfId="988"/>
    <cellStyle name="標準 57" xfId="989"/>
    <cellStyle name="標準 58" xfId="990"/>
    <cellStyle name="標準 59" xfId="991"/>
    <cellStyle name="標準 6" xfId="992"/>
    <cellStyle name="標準 6 2" xfId="993"/>
    <cellStyle name="標準 60" xfId="994"/>
    <cellStyle name="標準 61" xfId="995"/>
    <cellStyle name="標準 62" xfId="996"/>
    <cellStyle name="標準 63" xfId="997"/>
    <cellStyle name="標準 64" xfId="998"/>
    <cellStyle name="標準 65" xfId="999"/>
    <cellStyle name="標準 66" xfId="1000"/>
    <cellStyle name="標準 7" xfId="1001"/>
    <cellStyle name="標準 7 2" xfId="1002"/>
    <cellStyle name="標準 8" xfId="1003"/>
    <cellStyle name="標準 8 2" xfId="1004"/>
    <cellStyle name="標準 9" xfId="1005"/>
    <cellStyle name="標準 9 2" xfId="1006"/>
    <cellStyle name="標準 9 2 2" xfId="1007"/>
    <cellStyle name="標準 9 3" xfId="1008"/>
    <cellStyle name="標準 9_【集計用】マネジメントレポート用_過去実績PL依頼_0605" xfId="1009"/>
    <cellStyle name="標準J" xfId="1010"/>
    <cellStyle name="普通" xfId="1011"/>
    <cellStyle name="文字 | Ａ" xfId="1012"/>
    <cellStyle name="文字 Ａ |" xfId="1013"/>
    <cellStyle name="文字| Ａ" xfId="1014"/>
    <cellStyle name="文字＞A(Middle)" xfId="1015"/>
    <cellStyle name="文字Ａ |" xfId="1016"/>
    <cellStyle name="文字Ａ｜" xfId="1017"/>
    <cellStyle name="文字A&gt;(Middle)" xfId="1018"/>
    <cellStyle name="未定義" xfId="1019"/>
    <cellStyle name="良い 2" xfId="1020"/>
    <cellStyle name="良い 3" xfId="1021"/>
    <cellStyle name="良い 4" xfId="1022"/>
    <cellStyle name="良い 5" xfId="1023"/>
    <cellStyle name="良い 6" xfId="1024"/>
    <cellStyle name="良い 7" xfId="1025"/>
    <cellStyle name="良い 8" xfId="1026"/>
    <cellStyle name="良い 9" xfId="102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770;&#31639;99PART2\&#24179;&#25104;11&#24180;&#26399;&#26411;&#27770;&#31639;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1998&#65420;&#65431;&#65437;&#65381;&#65412;&#654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R資料作成"/>
      <sheetName val="正式版（A4書式加工）"/>
      <sheetName val="平成11年決算"/>
      <sheetName val="平成11年決算 (2)"/>
      <sheetName val="平成11年決算 (3)"/>
      <sheetName val="平成10年決算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A (2)"/>
      <sheetName val="1998Ｆ・Ｔ"/>
      <sheetName val="Sheet2"/>
      <sheetName val="Sheet3"/>
    </sheetNames>
    <sheetDataSet>
      <sheetData sheetId="0">
        <row r="158">
          <cell r="C158">
            <v>1</v>
          </cell>
          <cell r="D158">
            <v>1</v>
          </cell>
        </row>
        <row r="159">
          <cell r="C159">
            <v>1</v>
          </cell>
          <cell r="D159">
            <v>1</v>
          </cell>
        </row>
        <row r="160">
          <cell r="C160">
            <v>2</v>
          </cell>
          <cell r="D160">
            <v>1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</row>
        <row r="163">
          <cell r="C163">
            <v>2</v>
          </cell>
          <cell r="D163">
            <v>1</v>
          </cell>
        </row>
        <row r="164">
          <cell r="C164">
            <v>2</v>
          </cell>
          <cell r="D164">
            <v>2</v>
          </cell>
        </row>
        <row r="165">
          <cell r="C165">
            <v>3</v>
          </cell>
          <cell r="D165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DDF4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autoPageBreaks="0"/>
  </sheetPr>
  <dimension ref="A1:Z48"/>
  <sheetViews>
    <sheetView showGridLines="0" showZeros="0" tabSelected="1" zoomScale="85" zoomScaleNormal="85" workbookViewId="0">
      <pane xSplit="6" ySplit="4" topLeftCell="G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2.75" outlineLevelCol="1"/>
  <cols>
    <col min="1" max="1" width="12.375" style="22" customWidth="1"/>
    <col min="2" max="2" width="8.125" style="22" customWidth="1"/>
    <col min="3" max="3" width="12" style="22" customWidth="1"/>
    <col min="4" max="4" width="19.75" style="22" customWidth="1"/>
    <col min="5" max="5" width="34.375" style="22" bestFit="1" customWidth="1"/>
    <col min="6" max="6" width="46.375" style="22" hidden="1" customWidth="1" outlineLevel="1"/>
    <col min="7" max="7" width="18.5" style="22" customWidth="1" collapsed="1"/>
    <col min="8" max="8" width="18.75" style="22" hidden="1" customWidth="1" outlineLevel="1"/>
    <col min="9" max="9" width="8.625" style="22" customWidth="1" collapsed="1"/>
    <col min="10" max="10" width="9.25" style="22" hidden="1" customWidth="1" outlineLevel="1"/>
    <col min="11" max="11" width="17.5" style="22" bestFit="1" customWidth="1" collapsed="1"/>
    <col min="12" max="12" width="24.5" style="22" hidden="1" customWidth="1" outlineLevel="1"/>
    <col min="13" max="13" width="17.375" style="22" hidden="1" customWidth="1" outlineLevel="1"/>
    <col min="14" max="14" width="10.875" style="22" customWidth="1" collapsed="1"/>
    <col min="15" max="15" width="14.75" style="25" hidden="1" customWidth="1" outlineLevel="1"/>
    <col min="16" max="16" width="9.25" style="22" hidden="1" customWidth="1" outlineLevel="1"/>
    <col min="17" max="17" width="14" style="22" hidden="1" customWidth="1" outlineLevel="1"/>
    <col min="18" max="18" width="9.375" style="1" hidden="1" customWidth="1" outlineLevel="1" collapsed="1"/>
    <col min="19" max="19" width="9.75" style="24" hidden="1" customWidth="1" outlineLevel="1"/>
    <col min="20" max="20" width="9.625" style="24" hidden="1" customWidth="1" outlineLevel="1"/>
    <col min="21" max="21" width="9.125" style="24" hidden="1" customWidth="1" outlineLevel="1"/>
    <col min="22" max="22" width="13.375" style="22" bestFit="1" customWidth="1" collapsed="1"/>
    <col min="23" max="23" width="14.25" style="22" hidden="1" customWidth="1" outlineLevel="1"/>
    <col min="24" max="24" width="7.125" style="2" customWidth="1" collapsed="1"/>
    <col min="25" max="25" width="8.75" style="23" customWidth="1"/>
    <col min="26" max="26" width="9.25" style="3" customWidth="1"/>
    <col min="27" max="16384" width="9" style="22"/>
  </cols>
  <sheetData>
    <row r="1" spans="1:26" ht="21" customHeight="1">
      <c r="A1" s="72" t="s">
        <v>138</v>
      </c>
      <c r="B1" s="71"/>
      <c r="C1" s="70"/>
      <c r="D1" s="70"/>
      <c r="E1" s="69"/>
      <c r="F1" s="69"/>
    </row>
    <row r="2" spans="1:26" ht="7.5" customHeight="1">
      <c r="B2" s="68"/>
      <c r="C2" s="68"/>
      <c r="D2" s="68"/>
    </row>
    <row r="3" spans="1:26" s="2" customFormat="1" ht="18" customHeight="1">
      <c r="A3" s="67"/>
      <c r="B3" s="67"/>
      <c r="C3" s="73">
        <v>41684</v>
      </c>
      <c r="D3" s="67" t="s">
        <v>0</v>
      </c>
      <c r="O3" s="4"/>
      <c r="R3" s="5"/>
    </row>
    <row r="4" spans="1:26" ht="52.5" customHeight="1">
      <c r="A4" s="74" t="s">
        <v>124</v>
      </c>
      <c r="B4" s="75" t="s">
        <v>125</v>
      </c>
      <c r="C4" s="75" t="s">
        <v>1</v>
      </c>
      <c r="D4" s="75" t="s">
        <v>2</v>
      </c>
      <c r="E4" s="75" t="s">
        <v>126</v>
      </c>
      <c r="F4" s="75" t="s">
        <v>123</v>
      </c>
      <c r="G4" s="76" t="s">
        <v>3</v>
      </c>
      <c r="H4" s="75" t="s">
        <v>127</v>
      </c>
      <c r="I4" s="76" t="s">
        <v>122</v>
      </c>
      <c r="J4" s="75" t="s">
        <v>121</v>
      </c>
      <c r="K4" s="76" t="s">
        <v>120</v>
      </c>
      <c r="L4" s="75" t="s">
        <v>119</v>
      </c>
      <c r="M4" s="75" t="s">
        <v>128</v>
      </c>
      <c r="N4" s="75" t="s">
        <v>129</v>
      </c>
      <c r="O4" s="77" t="s">
        <v>130</v>
      </c>
      <c r="P4" s="78" t="s">
        <v>131</v>
      </c>
      <c r="Q4" s="79" t="s">
        <v>132</v>
      </c>
      <c r="R4" s="75" t="s">
        <v>133</v>
      </c>
      <c r="S4" s="80" t="s">
        <v>134</v>
      </c>
      <c r="T4" s="81" t="s">
        <v>135</v>
      </c>
      <c r="U4" s="80" t="s">
        <v>136</v>
      </c>
      <c r="V4" s="82" t="s">
        <v>4</v>
      </c>
      <c r="W4" s="83" t="s">
        <v>118</v>
      </c>
      <c r="X4" s="84" t="s">
        <v>5</v>
      </c>
      <c r="Y4" s="85" t="s">
        <v>137</v>
      </c>
      <c r="Z4" s="86" t="s">
        <v>6</v>
      </c>
    </row>
    <row r="5" spans="1:26" ht="15" customHeight="1">
      <c r="A5" s="55" t="s">
        <v>117</v>
      </c>
      <c r="B5" s="87" t="s">
        <v>11</v>
      </c>
      <c r="C5" s="88" t="s">
        <v>25</v>
      </c>
      <c r="D5" s="66" t="s">
        <v>24</v>
      </c>
      <c r="E5" s="65" t="s">
        <v>31</v>
      </c>
      <c r="F5" s="89" t="s">
        <v>116</v>
      </c>
      <c r="G5" s="64" t="s">
        <v>22</v>
      </c>
      <c r="H5" s="59" t="s">
        <v>21</v>
      </c>
      <c r="I5" s="64" t="s">
        <v>20</v>
      </c>
      <c r="J5" s="59" t="s">
        <v>178</v>
      </c>
      <c r="K5" s="63" t="s">
        <v>19</v>
      </c>
      <c r="L5" s="62" t="s">
        <v>18</v>
      </c>
      <c r="M5" s="90"/>
      <c r="N5" s="6">
        <v>3886596</v>
      </c>
      <c r="O5" s="6"/>
      <c r="P5" s="7" t="str">
        <f t="shared" ref="P5:P43" si="0">IF(O5&gt;0,N5/O5,"")</f>
        <v/>
      </c>
      <c r="Q5" s="91"/>
      <c r="R5" s="61"/>
      <c r="S5" s="92"/>
      <c r="T5" s="93"/>
      <c r="U5" s="93"/>
      <c r="V5" s="60" t="s">
        <v>7</v>
      </c>
      <c r="W5" s="59" t="s">
        <v>17</v>
      </c>
      <c r="X5" s="58">
        <v>5</v>
      </c>
      <c r="Y5" s="57">
        <v>0.36899999999999999</v>
      </c>
      <c r="Z5" s="94">
        <v>10402</v>
      </c>
    </row>
    <row r="6" spans="1:26" ht="15" customHeight="1">
      <c r="A6" s="55" t="s">
        <v>115</v>
      </c>
      <c r="B6" s="54" t="s">
        <v>11</v>
      </c>
      <c r="C6" s="53" t="s">
        <v>25</v>
      </c>
      <c r="D6" s="52" t="s">
        <v>24</v>
      </c>
      <c r="E6" s="51" t="s">
        <v>61</v>
      </c>
      <c r="F6" s="50" t="s">
        <v>114</v>
      </c>
      <c r="G6" s="49" t="s">
        <v>22</v>
      </c>
      <c r="H6" s="40" t="s">
        <v>21</v>
      </c>
      <c r="I6" s="49" t="s">
        <v>20</v>
      </c>
      <c r="J6" s="40" t="s">
        <v>178</v>
      </c>
      <c r="K6" s="48" t="s">
        <v>19</v>
      </c>
      <c r="L6" s="47" t="s">
        <v>18</v>
      </c>
      <c r="M6" s="46"/>
      <c r="N6" s="8">
        <v>529428</v>
      </c>
      <c r="O6" s="8"/>
      <c r="P6" s="9" t="str">
        <f t="shared" si="0"/>
        <v/>
      </c>
      <c r="Q6" s="45"/>
      <c r="R6" s="44"/>
      <c r="S6" s="43"/>
      <c r="T6" s="42"/>
      <c r="U6" s="42"/>
      <c r="V6" s="41" t="s">
        <v>7</v>
      </c>
      <c r="W6" s="40" t="s">
        <v>17</v>
      </c>
      <c r="X6" s="10">
        <v>5</v>
      </c>
      <c r="Y6" s="11">
        <v>0.36899999999999999</v>
      </c>
      <c r="Z6" s="38">
        <v>494</v>
      </c>
    </row>
    <row r="7" spans="1:26" ht="15" customHeight="1">
      <c r="A7" s="55" t="s">
        <v>113</v>
      </c>
      <c r="B7" s="54" t="s">
        <v>11</v>
      </c>
      <c r="C7" s="53" t="s">
        <v>25</v>
      </c>
      <c r="D7" s="52" t="s">
        <v>24</v>
      </c>
      <c r="E7" s="51" t="s">
        <v>94</v>
      </c>
      <c r="F7" s="50" t="s">
        <v>112</v>
      </c>
      <c r="G7" s="49" t="s">
        <v>92</v>
      </c>
      <c r="H7" s="40" t="s">
        <v>91</v>
      </c>
      <c r="I7" s="49" t="s">
        <v>20</v>
      </c>
      <c r="J7" s="40" t="s">
        <v>178</v>
      </c>
      <c r="K7" s="48" t="s">
        <v>19</v>
      </c>
      <c r="L7" s="47" t="s">
        <v>18</v>
      </c>
      <c r="M7" s="46"/>
      <c r="N7" s="8">
        <v>338922</v>
      </c>
      <c r="O7" s="8"/>
      <c r="P7" s="9" t="str">
        <f t="shared" si="0"/>
        <v/>
      </c>
      <c r="Q7" s="45"/>
      <c r="R7" s="44"/>
      <c r="S7" s="43"/>
      <c r="T7" s="42"/>
      <c r="U7" s="42"/>
      <c r="V7" s="41" t="s">
        <v>7</v>
      </c>
      <c r="W7" s="40" t="s">
        <v>17</v>
      </c>
      <c r="X7" s="10">
        <v>6</v>
      </c>
      <c r="Y7" s="11">
        <v>0.31900000000000001</v>
      </c>
      <c r="Z7" s="39">
        <v>942</v>
      </c>
    </row>
    <row r="8" spans="1:26" ht="15" customHeight="1">
      <c r="A8" s="55" t="s">
        <v>111</v>
      </c>
      <c r="B8" s="54" t="s">
        <v>11</v>
      </c>
      <c r="C8" s="53" t="s">
        <v>25</v>
      </c>
      <c r="D8" s="52" t="s">
        <v>24</v>
      </c>
      <c r="E8" s="51" t="s">
        <v>89</v>
      </c>
      <c r="F8" s="50" t="s">
        <v>110</v>
      </c>
      <c r="G8" s="49" t="s">
        <v>87</v>
      </c>
      <c r="H8" s="40" t="s">
        <v>86</v>
      </c>
      <c r="I8" s="49" t="s">
        <v>20</v>
      </c>
      <c r="J8" s="40" t="s">
        <v>178</v>
      </c>
      <c r="K8" s="48" t="s">
        <v>19</v>
      </c>
      <c r="L8" s="47" t="s">
        <v>18</v>
      </c>
      <c r="M8" s="46"/>
      <c r="N8" s="8">
        <v>1022273</v>
      </c>
      <c r="O8" s="8"/>
      <c r="P8" s="9" t="str">
        <f t="shared" si="0"/>
        <v/>
      </c>
      <c r="Q8" s="45"/>
      <c r="R8" s="44"/>
      <c r="S8" s="43"/>
      <c r="T8" s="42"/>
      <c r="U8" s="42"/>
      <c r="V8" s="41" t="s">
        <v>7</v>
      </c>
      <c r="W8" s="40" t="s">
        <v>17</v>
      </c>
      <c r="X8" s="10">
        <v>5</v>
      </c>
      <c r="Y8" s="11">
        <v>0.36899999999999999</v>
      </c>
      <c r="Z8" s="39">
        <v>2443</v>
      </c>
    </row>
    <row r="9" spans="1:26" ht="15" customHeight="1">
      <c r="A9" s="55" t="s">
        <v>109</v>
      </c>
      <c r="B9" s="54" t="s">
        <v>11</v>
      </c>
      <c r="C9" s="53" t="s">
        <v>25</v>
      </c>
      <c r="D9" s="52" t="s">
        <v>24</v>
      </c>
      <c r="E9" s="51" t="s">
        <v>52</v>
      </c>
      <c r="F9" s="50" t="s">
        <v>108</v>
      </c>
      <c r="G9" s="49" t="s">
        <v>37</v>
      </c>
      <c r="H9" s="40" t="s">
        <v>36</v>
      </c>
      <c r="I9" s="49" t="s">
        <v>20</v>
      </c>
      <c r="J9" s="40" t="s">
        <v>178</v>
      </c>
      <c r="K9" s="48" t="s">
        <v>19</v>
      </c>
      <c r="L9" s="47" t="s">
        <v>18</v>
      </c>
      <c r="M9" s="46"/>
      <c r="N9" s="8">
        <v>64067</v>
      </c>
      <c r="O9" s="8"/>
      <c r="P9" s="9" t="str">
        <f t="shared" si="0"/>
        <v/>
      </c>
      <c r="Q9" s="45"/>
      <c r="R9" s="44"/>
      <c r="S9" s="43"/>
      <c r="T9" s="42"/>
      <c r="U9" s="42"/>
      <c r="V9" s="41" t="s">
        <v>7</v>
      </c>
      <c r="W9" s="40" t="s">
        <v>17</v>
      </c>
      <c r="X9" s="10">
        <v>5</v>
      </c>
      <c r="Y9" s="11">
        <v>0.36899999999999999</v>
      </c>
      <c r="Z9" s="38">
        <v>147</v>
      </c>
    </row>
    <row r="10" spans="1:26" ht="15" customHeight="1">
      <c r="A10" s="55" t="s">
        <v>107</v>
      </c>
      <c r="B10" s="54" t="s">
        <v>8</v>
      </c>
      <c r="C10" s="53" t="s">
        <v>25</v>
      </c>
      <c r="D10" s="52" t="s">
        <v>24</v>
      </c>
      <c r="E10" s="51" t="s">
        <v>31</v>
      </c>
      <c r="F10" s="50" t="s">
        <v>26</v>
      </c>
      <c r="G10" s="49" t="s">
        <v>22</v>
      </c>
      <c r="H10" s="40" t="s">
        <v>21</v>
      </c>
      <c r="I10" s="49" t="s">
        <v>20</v>
      </c>
      <c r="J10" s="40" t="s">
        <v>178</v>
      </c>
      <c r="K10" s="48" t="s">
        <v>19</v>
      </c>
      <c r="L10" s="47" t="s">
        <v>18</v>
      </c>
      <c r="M10" s="46"/>
      <c r="N10" s="8">
        <v>2872381</v>
      </c>
      <c r="O10" s="8"/>
      <c r="P10" s="9" t="str">
        <f t="shared" si="0"/>
        <v/>
      </c>
      <c r="Q10" s="45"/>
      <c r="R10" s="44"/>
      <c r="S10" s="43"/>
      <c r="T10" s="42"/>
      <c r="U10" s="42"/>
      <c r="V10" s="41" t="s">
        <v>7</v>
      </c>
      <c r="W10" s="40" t="s">
        <v>17</v>
      </c>
      <c r="X10" s="10">
        <v>5</v>
      </c>
      <c r="Y10" s="11">
        <v>0.36899999999999999</v>
      </c>
      <c r="Z10" s="39">
        <v>6833</v>
      </c>
    </row>
    <row r="11" spans="1:26" ht="15" customHeight="1">
      <c r="A11" s="55" t="s">
        <v>106</v>
      </c>
      <c r="B11" s="54" t="s">
        <v>8</v>
      </c>
      <c r="C11" s="53" t="s">
        <v>25</v>
      </c>
      <c r="D11" s="52" t="s">
        <v>24</v>
      </c>
      <c r="E11" s="51" t="s">
        <v>61</v>
      </c>
      <c r="F11" s="50" t="s">
        <v>23</v>
      </c>
      <c r="G11" s="49" t="s">
        <v>22</v>
      </c>
      <c r="H11" s="40" t="s">
        <v>21</v>
      </c>
      <c r="I11" s="49" t="s">
        <v>20</v>
      </c>
      <c r="J11" s="40" t="s">
        <v>178</v>
      </c>
      <c r="K11" s="48" t="s">
        <v>19</v>
      </c>
      <c r="L11" s="47" t="s">
        <v>18</v>
      </c>
      <c r="M11" s="46"/>
      <c r="N11" s="8">
        <v>362936</v>
      </c>
      <c r="O11" s="8"/>
      <c r="P11" s="9" t="str">
        <f t="shared" si="0"/>
        <v/>
      </c>
      <c r="Q11" s="45"/>
      <c r="R11" s="44"/>
      <c r="S11" s="43"/>
      <c r="T11" s="42"/>
      <c r="U11" s="42"/>
      <c r="V11" s="41" t="s">
        <v>7</v>
      </c>
      <c r="W11" s="40" t="s">
        <v>17</v>
      </c>
      <c r="X11" s="10">
        <v>5</v>
      </c>
      <c r="Y11" s="11">
        <v>0.36899999999999999</v>
      </c>
      <c r="Z11" s="39">
        <v>319</v>
      </c>
    </row>
    <row r="12" spans="1:26" ht="15" customHeight="1">
      <c r="A12" s="55" t="s">
        <v>105</v>
      </c>
      <c r="B12" s="54" t="s">
        <v>8</v>
      </c>
      <c r="C12" s="53" t="s">
        <v>25</v>
      </c>
      <c r="D12" s="52" t="s">
        <v>24</v>
      </c>
      <c r="E12" s="51" t="s">
        <v>94</v>
      </c>
      <c r="F12" s="50" t="s">
        <v>93</v>
      </c>
      <c r="G12" s="49" t="s">
        <v>92</v>
      </c>
      <c r="H12" s="40" t="s">
        <v>91</v>
      </c>
      <c r="I12" s="49" t="s">
        <v>20</v>
      </c>
      <c r="J12" s="40" t="s">
        <v>178</v>
      </c>
      <c r="K12" s="48" t="s">
        <v>19</v>
      </c>
      <c r="L12" s="47" t="s">
        <v>18</v>
      </c>
      <c r="M12" s="46"/>
      <c r="N12" s="8">
        <v>187467</v>
      </c>
      <c r="O12" s="8"/>
      <c r="P12" s="9" t="str">
        <f t="shared" si="0"/>
        <v/>
      </c>
      <c r="Q12" s="45"/>
      <c r="R12" s="44"/>
      <c r="S12" s="43"/>
      <c r="T12" s="42"/>
      <c r="U12" s="42"/>
      <c r="V12" s="41" t="s">
        <v>7</v>
      </c>
      <c r="W12" s="40" t="s">
        <v>17</v>
      </c>
      <c r="X12" s="10">
        <v>6</v>
      </c>
      <c r="Y12" s="11">
        <v>0.31900000000000001</v>
      </c>
      <c r="Z12" s="39">
        <v>506</v>
      </c>
    </row>
    <row r="13" spans="1:26" ht="15" customHeight="1">
      <c r="A13" s="55" t="s">
        <v>104</v>
      </c>
      <c r="B13" s="54" t="s">
        <v>8</v>
      </c>
      <c r="C13" s="53" t="s">
        <v>25</v>
      </c>
      <c r="D13" s="52" t="s">
        <v>24</v>
      </c>
      <c r="E13" s="51" t="s">
        <v>89</v>
      </c>
      <c r="F13" s="50" t="s">
        <v>88</v>
      </c>
      <c r="G13" s="49" t="s">
        <v>87</v>
      </c>
      <c r="H13" s="40" t="s">
        <v>86</v>
      </c>
      <c r="I13" s="49" t="s">
        <v>20</v>
      </c>
      <c r="J13" s="40" t="s">
        <v>178</v>
      </c>
      <c r="K13" s="48" t="s">
        <v>19</v>
      </c>
      <c r="L13" s="47" t="s">
        <v>18</v>
      </c>
      <c r="M13" s="46"/>
      <c r="N13" s="8">
        <v>510756</v>
      </c>
      <c r="O13" s="8"/>
      <c r="P13" s="9" t="str">
        <f t="shared" si="0"/>
        <v/>
      </c>
      <c r="Q13" s="45"/>
      <c r="R13" s="44"/>
      <c r="S13" s="43"/>
      <c r="T13" s="42"/>
      <c r="U13" s="42"/>
      <c r="V13" s="41" t="s">
        <v>7</v>
      </c>
      <c r="W13" s="40" t="s">
        <v>17</v>
      </c>
      <c r="X13" s="10">
        <v>5</v>
      </c>
      <c r="Y13" s="11">
        <v>0.36899999999999999</v>
      </c>
      <c r="Z13" s="39">
        <v>1250</v>
      </c>
    </row>
    <row r="14" spans="1:26" ht="15" customHeight="1">
      <c r="A14" s="55" t="s">
        <v>103</v>
      </c>
      <c r="B14" s="54" t="s">
        <v>8</v>
      </c>
      <c r="C14" s="53" t="s">
        <v>25</v>
      </c>
      <c r="D14" s="52" t="s">
        <v>24</v>
      </c>
      <c r="E14" s="51" t="s">
        <v>52</v>
      </c>
      <c r="F14" s="50" t="s">
        <v>38</v>
      </c>
      <c r="G14" s="49" t="s">
        <v>37</v>
      </c>
      <c r="H14" s="40" t="s">
        <v>36</v>
      </c>
      <c r="I14" s="49" t="s">
        <v>20</v>
      </c>
      <c r="J14" s="40" t="s">
        <v>178</v>
      </c>
      <c r="K14" s="48" t="s">
        <v>19</v>
      </c>
      <c r="L14" s="47" t="s">
        <v>18</v>
      </c>
      <c r="M14" s="46"/>
      <c r="N14" s="8">
        <v>129193</v>
      </c>
      <c r="O14" s="8"/>
      <c r="P14" s="9" t="str">
        <f t="shared" si="0"/>
        <v/>
      </c>
      <c r="Q14" s="45"/>
      <c r="R14" s="44"/>
      <c r="S14" s="43"/>
      <c r="T14" s="42"/>
      <c r="U14" s="42"/>
      <c r="V14" s="41" t="s">
        <v>7</v>
      </c>
      <c r="W14" s="40" t="s">
        <v>17</v>
      </c>
      <c r="X14" s="10">
        <v>5</v>
      </c>
      <c r="Y14" s="11">
        <v>0.36899999999999999</v>
      </c>
      <c r="Z14" s="39">
        <v>386</v>
      </c>
    </row>
    <row r="15" spans="1:26" ht="15" customHeight="1">
      <c r="A15" s="55" t="s">
        <v>102</v>
      </c>
      <c r="B15" s="54" t="s">
        <v>9</v>
      </c>
      <c r="C15" s="53" t="s">
        <v>25</v>
      </c>
      <c r="D15" s="52" t="s">
        <v>24</v>
      </c>
      <c r="E15" s="51" t="s">
        <v>31</v>
      </c>
      <c r="F15" s="50" t="s">
        <v>26</v>
      </c>
      <c r="G15" s="49" t="s">
        <v>22</v>
      </c>
      <c r="H15" s="40" t="s">
        <v>21</v>
      </c>
      <c r="I15" s="49" t="s">
        <v>20</v>
      </c>
      <c r="J15" s="40" t="s">
        <v>178</v>
      </c>
      <c r="K15" s="48" t="s">
        <v>19</v>
      </c>
      <c r="L15" s="47" t="s">
        <v>18</v>
      </c>
      <c r="M15" s="46"/>
      <c r="N15" s="8">
        <v>2555786</v>
      </c>
      <c r="O15" s="8"/>
      <c r="P15" s="9" t="str">
        <f t="shared" si="0"/>
        <v/>
      </c>
      <c r="Q15" s="45"/>
      <c r="R15" s="44"/>
      <c r="S15" s="43"/>
      <c r="T15" s="42"/>
      <c r="U15" s="42"/>
      <c r="V15" s="41" t="s">
        <v>7</v>
      </c>
      <c r="W15" s="40" t="s">
        <v>17</v>
      </c>
      <c r="X15" s="10">
        <v>5</v>
      </c>
      <c r="Y15" s="11">
        <v>0.36899999999999999</v>
      </c>
      <c r="Z15" s="39">
        <v>6616</v>
      </c>
    </row>
    <row r="16" spans="1:26" ht="15" customHeight="1">
      <c r="A16" s="55" t="s">
        <v>101</v>
      </c>
      <c r="B16" s="54" t="s">
        <v>9</v>
      </c>
      <c r="C16" s="53" t="s">
        <v>25</v>
      </c>
      <c r="D16" s="52" t="s">
        <v>24</v>
      </c>
      <c r="E16" s="51" t="s">
        <v>61</v>
      </c>
      <c r="F16" s="50" t="s">
        <v>23</v>
      </c>
      <c r="G16" s="49" t="s">
        <v>22</v>
      </c>
      <c r="H16" s="40" t="s">
        <v>21</v>
      </c>
      <c r="I16" s="49" t="s">
        <v>20</v>
      </c>
      <c r="J16" s="40" t="s">
        <v>178</v>
      </c>
      <c r="K16" s="48" t="s">
        <v>19</v>
      </c>
      <c r="L16" s="47" t="s">
        <v>18</v>
      </c>
      <c r="M16" s="46"/>
      <c r="N16" s="8">
        <v>747693</v>
      </c>
      <c r="O16" s="8"/>
      <c r="P16" s="9" t="str">
        <f t="shared" si="0"/>
        <v/>
      </c>
      <c r="Q16" s="45"/>
      <c r="R16" s="44"/>
      <c r="S16" s="43"/>
      <c r="T16" s="42"/>
      <c r="U16" s="42"/>
      <c r="V16" s="41" t="s">
        <v>7</v>
      </c>
      <c r="W16" s="40" t="s">
        <v>17</v>
      </c>
      <c r="X16" s="10">
        <v>5</v>
      </c>
      <c r="Y16" s="11">
        <v>0.36899999999999999</v>
      </c>
      <c r="Z16" s="39">
        <v>809</v>
      </c>
    </row>
    <row r="17" spans="1:26" ht="15" customHeight="1">
      <c r="A17" s="55" t="s">
        <v>100</v>
      </c>
      <c r="B17" s="54" t="s">
        <v>9</v>
      </c>
      <c r="C17" s="53" t="s">
        <v>25</v>
      </c>
      <c r="D17" s="52" t="s">
        <v>24</v>
      </c>
      <c r="E17" s="51" t="s">
        <v>94</v>
      </c>
      <c r="F17" s="50" t="s">
        <v>93</v>
      </c>
      <c r="G17" s="49" t="s">
        <v>92</v>
      </c>
      <c r="H17" s="40" t="s">
        <v>91</v>
      </c>
      <c r="I17" s="49" t="s">
        <v>20</v>
      </c>
      <c r="J17" s="40" t="s">
        <v>178</v>
      </c>
      <c r="K17" s="48" t="s">
        <v>19</v>
      </c>
      <c r="L17" s="47" t="s">
        <v>18</v>
      </c>
      <c r="M17" s="46"/>
      <c r="N17" s="8">
        <v>173684</v>
      </c>
      <c r="O17" s="8"/>
      <c r="P17" s="9" t="str">
        <f t="shared" si="0"/>
        <v/>
      </c>
      <c r="Q17" s="45"/>
      <c r="R17" s="44"/>
      <c r="S17" s="43"/>
      <c r="T17" s="42"/>
      <c r="U17" s="42"/>
      <c r="V17" s="41" t="s">
        <v>7</v>
      </c>
      <c r="W17" s="40" t="s">
        <v>17</v>
      </c>
      <c r="X17" s="10">
        <v>6</v>
      </c>
      <c r="Y17" s="11">
        <v>0.31900000000000001</v>
      </c>
      <c r="Z17" s="39">
        <v>587</v>
      </c>
    </row>
    <row r="18" spans="1:26" ht="15" customHeight="1">
      <c r="A18" s="55" t="s">
        <v>99</v>
      </c>
      <c r="B18" s="54" t="s">
        <v>9</v>
      </c>
      <c r="C18" s="53" t="s">
        <v>25</v>
      </c>
      <c r="D18" s="52" t="s">
        <v>24</v>
      </c>
      <c r="E18" s="51" t="s">
        <v>89</v>
      </c>
      <c r="F18" s="50" t="s">
        <v>88</v>
      </c>
      <c r="G18" s="49" t="s">
        <v>87</v>
      </c>
      <c r="H18" s="40" t="s">
        <v>86</v>
      </c>
      <c r="I18" s="49" t="s">
        <v>20</v>
      </c>
      <c r="J18" s="40" t="s">
        <v>178</v>
      </c>
      <c r="K18" s="48" t="s">
        <v>19</v>
      </c>
      <c r="L18" s="47" t="s">
        <v>18</v>
      </c>
      <c r="M18" s="46"/>
      <c r="N18" s="8">
        <v>650104</v>
      </c>
      <c r="O18" s="8"/>
      <c r="P18" s="9" t="str">
        <f t="shared" si="0"/>
        <v/>
      </c>
      <c r="Q18" s="45"/>
      <c r="R18" s="44"/>
      <c r="S18" s="43"/>
      <c r="T18" s="42"/>
      <c r="U18" s="42"/>
      <c r="V18" s="41" t="s">
        <v>7</v>
      </c>
      <c r="W18" s="40" t="s">
        <v>17</v>
      </c>
      <c r="X18" s="10">
        <v>5</v>
      </c>
      <c r="Y18" s="11">
        <v>0.36899999999999999</v>
      </c>
      <c r="Z18" s="39">
        <v>1658</v>
      </c>
    </row>
    <row r="19" spans="1:26" ht="15" customHeight="1">
      <c r="A19" s="55" t="s">
        <v>98</v>
      </c>
      <c r="B19" s="54" t="s">
        <v>9</v>
      </c>
      <c r="C19" s="53" t="s">
        <v>25</v>
      </c>
      <c r="D19" s="52" t="s">
        <v>24</v>
      </c>
      <c r="E19" s="51" t="s">
        <v>52</v>
      </c>
      <c r="F19" s="50" t="s">
        <v>38</v>
      </c>
      <c r="G19" s="49" t="s">
        <v>37</v>
      </c>
      <c r="H19" s="40" t="s">
        <v>36</v>
      </c>
      <c r="I19" s="49" t="s">
        <v>20</v>
      </c>
      <c r="J19" s="40" t="s">
        <v>178</v>
      </c>
      <c r="K19" s="48" t="s">
        <v>19</v>
      </c>
      <c r="L19" s="47" t="s">
        <v>18</v>
      </c>
      <c r="M19" s="46"/>
      <c r="N19" s="8">
        <v>106915</v>
      </c>
      <c r="O19" s="8"/>
      <c r="P19" s="9" t="str">
        <f t="shared" si="0"/>
        <v/>
      </c>
      <c r="Q19" s="45"/>
      <c r="R19" s="44"/>
      <c r="S19" s="43"/>
      <c r="T19" s="42"/>
      <c r="U19" s="42"/>
      <c r="V19" s="41" t="s">
        <v>7</v>
      </c>
      <c r="W19" s="40" t="s">
        <v>17</v>
      </c>
      <c r="X19" s="10">
        <v>5</v>
      </c>
      <c r="Y19" s="11">
        <v>0.36899999999999999</v>
      </c>
      <c r="Z19" s="39">
        <v>228</v>
      </c>
    </row>
    <row r="20" spans="1:26" ht="15" customHeight="1">
      <c r="A20" s="55" t="s">
        <v>97</v>
      </c>
      <c r="B20" s="54" t="s">
        <v>10</v>
      </c>
      <c r="C20" s="53" t="s">
        <v>25</v>
      </c>
      <c r="D20" s="52" t="s">
        <v>24</v>
      </c>
      <c r="E20" s="51" t="s">
        <v>31</v>
      </c>
      <c r="F20" s="50" t="s">
        <v>26</v>
      </c>
      <c r="G20" s="49" t="s">
        <v>22</v>
      </c>
      <c r="H20" s="40" t="s">
        <v>21</v>
      </c>
      <c r="I20" s="49" t="s">
        <v>20</v>
      </c>
      <c r="J20" s="40" t="s">
        <v>178</v>
      </c>
      <c r="K20" s="48" t="s">
        <v>19</v>
      </c>
      <c r="L20" s="47" t="s">
        <v>18</v>
      </c>
      <c r="M20" s="46"/>
      <c r="N20" s="8">
        <v>1847397</v>
      </c>
      <c r="O20" s="8"/>
      <c r="P20" s="9" t="str">
        <f t="shared" si="0"/>
        <v/>
      </c>
      <c r="Q20" s="45"/>
      <c r="R20" s="44"/>
      <c r="S20" s="43"/>
      <c r="T20" s="42"/>
      <c r="U20" s="42"/>
      <c r="V20" s="41" t="s">
        <v>7</v>
      </c>
      <c r="W20" s="40" t="s">
        <v>17</v>
      </c>
      <c r="X20" s="10">
        <v>5</v>
      </c>
      <c r="Y20" s="11">
        <v>0.36899999999999999</v>
      </c>
      <c r="Z20" s="39">
        <v>5267</v>
      </c>
    </row>
    <row r="21" spans="1:26" ht="15" customHeight="1">
      <c r="A21" s="55" t="s">
        <v>96</v>
      </c>
      <c r="B21" s="54" t="s">
        <v>10</v>
      </c>
      <c r="C21" s="53" t="s">
        <v>25</v>
      </c>
      <c r="D21" s="52" t="s">
        <v>24</v>
      </c>
      <c r="E21" s="51" t="s">
        <v>61</v>
      </c>
      <c r="F21" s="50" t="s">
        <v>23</v>
      </c>
      <c r="G21" s="49" t="s">
        <v>22</v>
      </c>
      <c r="H21" s="40" t="s">
        <v>21</v>
      </c>
      <c r="I21" s="49" t="s">
        <v>20</v>
      </c>
      <c r="J21" s="40" t="s">
        <v>178</v>
      </c>
      <c r="K21" s="48" t="s">
        <v>19</v>
      </c>
      <c r="L21" s="47" t="s">
        <v>18</v>
      </c>
      <c r="M21" s="46"/>
      <c r="N21" s="8">
        <v>294616</v>
      </c>
      <c r="O21" s="8"/>
      <c r="P21" s="9" t="str">
        <f t="shared" si="0"/>
        <v/>
      </c>
      <c r="Q21" s="45"/>
      <c r="R21" s="44"/>
      <c r="S21" s="43"/>
      <c r="T21" s="42"/>
      <c r="U21" s="42"/>
      <c r="V21" s="41" t="s">
        <v>7</v>
      </c>
      <c r="W21" s="40" t="s">
        <v>17</v>
      </c>
      <c r="X21" s="10">
        <v>5</v>
      </c>
      <c r="Y21" s="11">
        <v>0.36899999999999999</v>
      </c>
      <c r="Z21" s="39">
        <v>265</v>
      </c>
    </row>
    <row r="22" spans="1:26" ht="15" customHeight="1">
      <c r="A22" s="55" t="s">
        <v>95</v>
      </c>
      <c r="B22" s="54" t="s">
        <v>10</v>
      </c>
      <c r="C22" s="53" t="s">
        <v>25</v>
      </c>
      <c r="D22" s="52" t="s">
        <v>24</v>
      </c>
      <c r="E22" s="51" t="s">
        <v>94</v>
      </c>
      <c r="F22" s="50" t="s">
        <v>93</v>
      </c>
      <c r="G22" s="49" t="s">
        <v>92</v>
      </c>
      <c r="H22" s="40" t="s">
        <v>91</v>
      </c>
      <c r="I22" s="49" t="s">
        <v>20</v>
      </c>
      <c r="J22" s="40" t="s">
        <v>178</v>
      </c>
      <c r="K22" s="48" t="s">
        <v>19</v>
      </c>
      <c r="L22" s="47" t="s">
        <v>18</v>
      </c>
      <c r="M22" s="46"/>
      <c r="N22" s="8">
        <v>164622</v>
      </c>
      <c r="O22" s="8"/>
      <c r="P22" s="9" t="str">
        <f t="shared" si="0"/>
        <v/>
      </c>
      <c r="Q22" s="45"/>
      <c r="R22" s="44"/>
      <c r="S22" s="43"/>
      <c r="T22" s="42"/>
      <c r="U22" s="42"/>
      <c r="V22" s="41" t="s">
        <v>7</v>
      </c>
      <c r="W22" s="40" t="s">
        <v>17</v>
      </c>
      <c r="X22" s="10">
        <v>6</v>
      </c>
      <c r="Y22" s="11">
        <v>0.31900000000000001</v>
      </c>
      <c r="Z22" s="39">
        <v>459</v>
      </c>
    </row>
    <row r="23" spans="1:26" ht="15" customHeight="1">
      <c r="A23" s="55" t="s">
        <v>90</v>
      </c>
      <c r="B23" s="54" t="s">
        <v>10</v>
      </c>
      <c r="C23" s="53" t="s">
        <v>25</v>
      </c>
      <c r="D23" s="52" t="s">
        <v>24</v>
      </c>
      <c r="E23" s="51" t="s">
        <v>89</v>
      </c>
      <c r="F23" s="50" t="s">
        <v>88</v>
      </c>
      <c r="G23" s="49" t="s">
        <v>87</v>
      </c>
      <c r="H23" s="40" t="s">
        <v>86</v>
      </c>
      <c r="I23" s="49" t="s">
        <v>20</v>
      </c>
      <c r="J23" s="40" t="s">
        <v>178</v>
      </c>
      <c r="K23" s="48" t="s">
        <v>19</v>
      </c>
      <c r="L23" s="47" t="s">
        <v>18</v>
      </c>
      <c r="M23" s="46"/>
      <c r="N23" s="8">
        <v>470243</v>
      </c>
      <c r="O23" s="8"/>
      <c r="P23" s="9" t="str">
        <f t="shared" si="0"/>
        <v/>
      </c>
      <c r="Q23" s="45"/>
      <c r="R23" s="44"/>
      <c r="S23" s="43"/>
      <c r="T23" s="42"/>
      <c r="U23" s="42"/>
      <c r="V23" s="41" t="s">
        <v>7</v>
      </c>
      <c r="W23" s="40" t="s">
        <v>17</v>
      </c>
      <c r="X23" s="10">
        <v>5</v>
      </c>
      <c r="Y23" s="11">
        <v>0.36899999999999999</v>
      </c>
      <c r="Z23" s="39">
        <v>1238</v>
      </c>
    </row>
    <row r="24" spans="1:26" ht="15" customHeight="1">
      <c r="A24" s="55" t="s">
        <v>85</v>
      </c>
      <c r="B24" s="54" t="s">
        <v>10</v>
      </c>
      <c r="C24" s="53" t="s">
        <v>25</v>
      </c>
      <c r="D24" s="52" t="s">
        <v>24</v>
      </c>
      <c r="E24" s="51" t="s">
        <v>52</v>
      </c>
      <c r="F24" s="50" t="s">
        <v>38</v>
      </c>
      <c r="G24" s="49" t="s">
        <v>37</v>
      </c>
      <c r="H24" s="40" t="s">
        <v>36</v>
      </c>
      <c r="I24" s="49" t="s">
        <v>20</v>
      </c>
      <c r="J24" s="40" t="s">
        <v>178</v>
      </c>
      <c r="K24" s="48" t="s">
        <v>19</v>
      </c>
      <c r="L24" s="47" t="s">
        <v>18</v>
      </c>
      <c r="M24" s="46"/>
      <c r="N24" s="8">
        <v>67683</v>
      </c>
      <c r="O24" s="8"/>
      <c r="P24" s="9" t="str">
        <f t="shared" si="0"/>
        <v/>
      </c>
      <c r="Q24" s="45"/>
      <c r="R24" s="44"/>
      <c r="S24" s="43"/>
      <c r="T24" s="42"/>
      <c r="U24" s="42"/>
      <c r="V24" s="41" t="s">
        <v>7</v>
      </c>
      <c r="W24" s="40" t="s">
        <v>17</v>
      </c>
      <c r="X24" s="10">
        <v>5</v>
      </c>
      <c r="Y24" s="11">
        <v>0.36899999999999999</v>
      </c>
      <c r="Z24" s="39">
        <v>194</v>
      </c>
    </row>
    <row r="25" spans="1:26" ht="15" customHeight="1">
      <c r="A25" s="55" t="s">
        <v>84</v>
      </c>
      <c r="B25" s="54" t="s">
        <v>12</v>
      </c>
      <c r="C25" s="53" t="s">
        <v>25</v>
      </c>
      <c r="D25" s="52" t="s">
        <v>32</v>
      </c>
      <c r="E25" s="51" t="s">
        <v>31</v>
      </c>
      <c r="F25" s="50" t="s">
        <v>26</v>
      </c>
      <c r="G25" s="49" t="s">
        <v>22</v>
      </c>
      <c r="H25" s="40" t="s">
        <v>21</v>
      </c>
      <c r="I25" s="49" t="s">
        <v>20</v>
      </c>
      <c r="J25" s="40" t="s">
        <v>178</v>
      </c>
      <c r="K25" s="48" t="s">
        <v>19</v>
      </c>
      <c r="L25" s="47" t="s">
        <v>18</v>
      </c>
      <c r="M25" s="46" t="s">
        <v>83</v>
      </c>
      <c r="N25" s="8">
        <v>531500</v>
      </c>
      <c r="O25" s="8"/>
      <c r="P25" s="9" t="str">
        <f t="shared" si="0"/>
        <v/>
      </c>
      <c r="Q25" s="45"/>
      <c r="R25" s="44" t="s">
        <v>75</v>
      </c>
      <c r="S25" s="43"/>
      <c r="T25" s="42"/>
      <c r="U25" s="42"/>
      <c r="V25" s="41" t="s">
        <v>7</v>
      </c>
      <c r="W25" s="40" t="s">
        <v>17</v>
      </c>
      <c r="X25" s="10">
        <v>5</v>
      </c>
      <c r="Y25" s="11">
        <v>0.36899999999999999</v>
      </c>
      <c r="Z25" s="39">
        <v>1100</v>
      </c>
    </row>
    <row r="26" spans="1:26" ht="15" customHeight="1">
      <c r="A26" s="55" t="s">
        <v>82</v>
      </c>
      <c r="B26" s="54" t="s">
        <v>12</v>
      </c>
      <c r="C26" s="53" t="s">
        <v>25</v>
      </c>
      <c r="D26" s="52" t="s">
        <v>32</v>
      </c>
      <c r="E26" s="51" t="s">
        <v>61</v>
      </c>
      <c r="F26" s="50" t="s">
        <v>23</v>
      </c>
      <c r="G26" s="49" t="s">
        <v>22</v>
      </c>
      <c r="H26" s="40" t="s">
        <v>21</v>
      </c>
      <c r="I26" s="49" t="s">
        <v>20</v>
      </c>
      <c r="J26" s="40" t="s">
        <v>178</v>
      </c>
      <c r="K26" s="48" t="s">
        <v>19</v>
      </c>
      <c r="L26" s="47" t="s">
        <v>18</v>
      </c>
      <c r="M26" s="46" t="s">
        <v>81</v>
      </c>
      <c r="N26" s="8">
        <v>27000</v>
      </c>
      <c r="O26" s="8"/>
      <c r="P26" s="9" t="str">
        <f t="shared" si="0"/>
        <v/>
      </c>
      <c r="Q26" s="45"/>
      <c r="R26" s="44" t="s">
        <v>75</v>
      </c>
      <c r="S26" s="43"/>
      <c r="T26" s="42"/>
      <c r="U26" s="42"/>
      <c r="V26" s="41" t="s">
        <v>7</v>
      </c>
      <c r="W26" s="40" t="s">
        <v>17</v>
      </c>
      <c r="X26" s="10">
        <v>5</v>
      </c>
      <c r="Y26" s="11">
        <v>0.36899999999999999</v>
      </c>
      <c r="Z26" s="39">
        <v>30</v>
      </c>
    </row>
    <row r="27" spans="1:26" ht="15" customHeight="1">
      <c r="A27" s="55" t="s">
        <v>80</v>
      </c>
      <c r="B27" s="54" t="s">
        <v>12</v>
      </c>
      <c r="C27" s="53" t="s">
        <v>25</v>
      </c>
      <c r="D27" s="52" t="s">
        <v>32</v>
      </c>
      <c r="E27" s="51" t="s">
        <v>52</v>
      </c>
      <c r="F27" s="50" t="s">
        <v>38</v>
      </c>
      <c r="G27" s="49" t="s">
        <v>37</v>
      </c>
      <c r="H27" s="40" t="s">
        <v>36</v>
      </c>
      <c r="I27" s="49" t="s">
        <v>20</v>
      </c>
      <c r="J27" s="40" t="s">
        <v>178</v>
      </c>
      <c r="K27" s="48" t="s">
        <v>19</v>
      </c>
      <c r="L27" s="47" t="s">
        <v>18</v>
      </c>
      <c r="M27" s="46" t="s">
        <v>79</v>
      </c>
      <c r="N27" s="8">
        <v>31500</v>
      </c>
      <c r="O27" s="8"/>
      <c r="P27" s="9" t="str">
        <f t="shared" si="0"/>
        <v/>
      </c>
      <c r="Q27" s="45"/>
      <c r="R27" s="44" t="s">
        <v>75</v>
      </c>
      <c r="S27" s="43"/>
      <c r="T27" s="42"/>
      <c r="U27" s="42"/>
      <c r="V27" s="41" t="s">
        <v>7</v>
      </c>
      <c r="W27" s="40" t="s">
        <v>17</v>
      </c>
      <c r="X27" s="10">
        <v>5</v>
      </c>
      <c r="Y27" s="11">
        <v>0.36899999999999999</v>
      </c>
      <c r="Z27" s="39">
        <v>70</v>
      </c>
    </row>
    <row r="28" spans="1:26" ht="15" customHeight="1">
      <c r="A28" s="55" t="s">
        <v>78</v>
      </c>
      <c r="B28" s="54" t="s">
        <v>12</v>
      </c>
      <c r="C28" s="53" t="s">
        <v>25</v>
      </c>
      <c r="D28" s="52" t="s">
        <v>32</v>
      </c>
      <c r="E28" s="51" t="s">
        <v>77</v>
      </c>
      <c r="F28" s="50" t="s">
        <v>38</v>
      </c>
      <c r="G28" s="49" t="s">
        <v>37</v>
      </c>
      <c r="H28" s="40" t="s">
        <v>36</v>
      </c>
      <c r="I28" s="49" t="s">
        <v>20</v>
      </c>
      <c r="J28" s="40" t="s">
        <v>178</v>
      </c>
      <c r="K28" s="48" t="s">
        <v>19</v>
      </c>
      <c r="L28" s="47" t="s">
        <v>18</v>
      </c>
      <c r="M28" s="46" t="s">
        <v>76</v>
      </c>
      <c r="N28" s="8">
        <v>10000</v>
      </c>
      <c r="O28" s="8"/>
      <c r="P28" s="9" t="str">
        <f t="shared" si="0"/>
        <v/>
      </c>
      <c r="Q28" s="45"/>
      <c r="R28" s="44" t="s">
        <v>75</v>
      </c>
      <c r="S28" s="43"/>
      <c r="T28" s="42"/>
      <c r="U28" s="42"/>
      <c r="V28" s="41" t="s">
        <v>7</v>
      </c>
      <c r="W28" s="40" t="s">
        <v>17</v>
      </c>
      <c r="X28" s="10">
        <v>5</v>
      </c>
      <c r="Y28" s="11">
        <v>0.36899999999999999</v>
      </c>
      <c r="Z28" s="56" t="s">
        <v>179</v>
      </c>
    </row>
    <row r="29" spans="1:26" ht="15" customHeight="1">
      <c r="A29" s="55" t="s">
        <v>74</v>
      </c>
      <c r="B29" s="54" t="s">
        <v>12</v>
      </c>
      <c r="C29" s="53" t="s">
        <v>25</v>
      </c>
      <c r="D29" s="52" t="s">
        <v>32</v>
      </c>
      <c r="E29" s="51" t="s">
        <v>73</v>
      </c>
      <c r="F29" s="50" t="s">
        <v>38</v>
      </c>
      <c r="G29" s="49" t="s">
        <v>37</v>
      </c>
      <c r="H29" s="40" t="s">
        <v>36</v>
      </c>
      <c r="I29" s="49" t="s">
        <v>20</v>
      </c>
      <c r="J29" s="40" t="s">
        <v>178</v>
      </c>
      <c r="K29" s="48" t="s">
        <v>19</v>
      </c>
      <c r="L29" s="47" t="s">
        <v>18</v>
      </c>
      <c r="M29" s="46" t="s">
        <v>72</v>
      </c>
      <c r="N29" s="8">
        <v>34560</v>
      </c>
      <c r="O29" s="8"/>
      <c r="P29" s="9" t="str">
        <f t="shared" si="0"/>
        <v/>
      </c>
      <c r="Q29" s="45"/>
      <c r="R29" s="44" t="s">
        <v>65</v>
      </c>
      <c r="S29" s="43"/>
      <c r="T29" s="42"/>
      <c r="U29" s="42"/>
      <c r="V29" s="41" t="s">
        <v>7</v>
      </c>
      <c r="W29" s="40" t="s">
        <v>17</v>
      </c>
      <c r="X29" s="10">
        <v>5</v>
      </c>
      <c r="Y29" s="11">
        <v>0.36899999999999999</v>
      </c>
      <c r="Z29" s="39">
        <v>96</v>
      </c>
    </row>
    <row r="30" spans="1:26" ht="15" customHeight="1">
      <c r="A30" s="55" t="s">
        <v>71</v>
      </c>
      <c r="B30" s="54" t="s">
        <v>12</v>
      </c>
      <c r="C30" s="53" t="s">
        <v>25</v>
      </c>
      <c r="D30" s="52" t="s">
        <v>32</v>
      </c>
      <c r="E30" s="51" t="s">
        <v>70</v>
      </c>
      <c r="F30" s="50" t="s">
        <v>38</v>
      </c>
      <c r="G30" s="49" t="s">
        <v>37</v>
      </c>
      <c r="H30" s="40" t="s">
        <v>36</v>
      </c>
      <c r="I30" s="49" t="s">
        <v>20</v>
      </c>
      <c r="J30" s="40" t="s">
        <v>178</v>
      </c>
      <c r="K30" s="48" t="s">
        <v>19</v>
      </c>
      <c r="L30" s="47" t="s">
        <v>18</v>
      </c>
      <c r="M30" s="46" t="s">
        <v>69</v>
      </c>
      <c r="N30" s="8">
        <v>14366.999999999995</v>
      </c>
      <c r="O30" s="8"/>
      <c r="P30" s="9" t="str">
        <f t="shared" si="0"/>
        <v/>
      </c>
      <c r="Q30" s="45"/>
      <c r="R30" s="44" t="s">
        <v>65</v>
      </c>
      <c r="S30" s="43"/>
      <c r="T30" s="42"/>
      <c r="U30" s="42"/>
      <c r="V30" s="41" t="s">
        <v>7</v>
      </c>
      <c r="W30" s="40" t="s">
        <v>17</v>
      </c>
      <c r="X30" s="10">
        <v>5</v>
      </c>
      <c r="Y30" s="11">
        <v>0.36899999999999999</v>
      </c>
      <c r="Z30" s="39">
        <v>30</v>
      </c>
    </row>
    <row r="31" spans="1:26" ht="15" customHeight="1">
      <c r="A31" s="55" t="s">
        <v>68</v>
      </c>
      <c r="B31" s="54" t="s">
        <v>12</v>
      </c>
      <c r="C31" s="53" t="s">
        <v>25</v>
      </c>
      <c r="D31" s="52" t="s">
        <v>32</v>
      </c>
      <c r="E31" s="51" t="s">
        <v>67</v>
      </c>
      <c r="F31" s="50" t="s">
        <v>38</v>
      </c>
      <c r="G31" s="49" t="s">
        <v>37</v>
      </c>
      <c r="H31" s="40" t="s">
        <v>36</v>
      </c>
      <c r="I31" s="49" t="s">
        <v>20</v>
      </c>
      <c r="J31" s="40" t="s">
        <v>178</v>
      </c>
      <c r="K31" s="48" t="s">
        <v>19</v>
      </c>
      <c r="L31" s="47" t="s">
        <v>18</v>
      </c>
      <c r="M31" s="46" t="s">
        <v>66</v>
      </c>
      <c r="N31" s="8">
        <v>8940</v>
      </c>
      <c r="O31" s="8"/>
      <c r="P31" s="9" t="str">
        <f t="shared" si="0"/>
        <v/>
      </c>
      <c r="Q31" s="45"/>
      <c r="R31" s="44" t="s">
        <v>65</v>
      </c>
      <c r="S31" s="43"/>
      <c r="T31" s="42"/>
      <c r="U31" s="42"/>
      <c r="V31" s="41" t="s">
        <v>7</v>
      </c>
      <c r="W31" s="40" t="s">
        <v>17</v>
      </c>
      <c r="X31" s="10">
        <v>5</v>
      </c>
      <c r="Y31" s="11">
        <v>0.36899999999999999</v>
      </c>
      <c r="Z31" s="39">
        <v>30</v>
      </c>
    </row>
    <row r="32" spans="1:26" ht="15" customHeight="1">
      <c r="A32" s="55" t="s">
        <v>64</v>
      </c>
      <c r="B32" s="54" t="s">
        <v>16</v>
      </c>
      <c r="C32" s="53" t="s">
        <v>25</v>
      </c>
      <c r="D32" s="52" t="s">
        <v>32</v>
      </c>
      <c r="E32" s="51" t="s">
        <v>31</v>
      </c>
      <c r="F32" s="50" t="s">
        <v>26</v>
      </c>
      <c r="G32" s="49" t="s">
        <v>22</v>
      </c>
      <c r="H32" s="40" t="s">
        <v>21</v>
      </c>
      <c r="I32" s="49" t="s">
        <v>20</v>
      </c>
      <c r="J32" s="40" t="s">
        <v>178</v>
      </c>
      <c r="K32" s="48" t="s">
        <v>19</v>
      </c>
      <c r="L32" s="47" t="s">
        <v>18</v>
      </c>
      <c r="M32" s="46" t="s">
        <v>63</v>
      </c>
      <c r="N32" s="8">
        <v>412500</v>
      </c>
      <c r="O32" s="8"/>
      <c r="P32" s="9" t="str">
        <f t="shared" si="0"/>
        <v/>
      </c>
      <c r="Q32" s="45"/>
      <c r="R32" s="44"/>
      <c r="S32" s="43"/>
      <c r="T32" s="42"/>
      <c r="U32" s="42"/>
      <c r="V32" s="41" t="s">
        <v>7</v>
      </c>
      <c r="W32" s="40" t="s">
        <v>17</v>
      </c>
      <c r="X32" s="10">
        <v>5</v>
      </c>
      <c r="Y32" s="11">
        <v>0.36899999999999999</v>
      </c>
      <c r="Z32" s="39">
        <v>1100</v>
      </c>
    </row>
    <row r="33" spans="1:26" ht="15" customHeight="1">
      <c r="A33" s="55" t="s">
        <v>62</v>
      </c>
      <c r="B33" s="54" t="s">
        <v>16</v>
      </c>
      <c r="C33" s="53" t="s">
        <v>25</v>
      </c>
      <c r="D33" s="52" t="s">
        <v>32</v>
      </c>
      <c r="E33" s="51" t="s">
        <v>61</v>
      </c>
      <c r="F33" s="50" t="s">
        <v>23</v>
      </c>
      <c r="G33" s="49" t="s">
        <v>22</v>
      </c>
      <c r="H33" s="40" t="s">
        <v>21</v>
      </c>
      <c r="I33" s="49" t="s">
        <v>20</v>
      </c>
      <c r="J33" s="40" t="s">
        <v>178</v>
      </c>
      <c r="K33" s="48" t="s">
        <v>19</v>
      </c>
      <c r="L33" s="47" t="s">
        <v>18</v>
      </c>
      <c r="M33" s="46" t="s">
        <v>60</v>
      </c>
      <c r="N33" s="8">
        <v>47000</v>
      </c>
      <c r="O33" s="8"/>
      <c r="P33" s="9" t="str">
        <f t="shared" si="0"/>
        <v/>
      </c>
      <c r="Q33" s="45"/>
      <c r="R33" s="44"/>
      <c r="S33" s="43"/>
      <c r="T33" s="42"/>
      <c r="U33" s="42"/>
      <c r="V33" s="41" t="s">
        <v>7</v>
      </c>
      <c r="W33" s="40" t="s">
        <v>17</v>
      </c>
      <c r="X33" s="10">
        <v>5</v>
      </c>
      <c r="Y33" s="11">
        <v>0.36899999999999999</v>
      </c>
      <c r="Z33" s="39">
        <v>50</v>
      </c>
    </row>
    <row r="34" spans="1:26" ht="15" customHeight="1">
      <c r="A34" s="55" t="s">
        <v>59</v>
      </c>
      <c r="B34" s="54" t="s">
        <v>16</v>
      </c>
      <c r="C34" s="53" t="s">
        <v>25</v>
      </c>
      <c r="D34" s="52" t="s">
        <v>32</v>
      </c>
      <c r="E34" s="51" t="s">
        <v>58</v>
      </c>
      <c r="F34" s="50" t="s">
        <v>38</v>
      </c>
      <c r="G34" s="49" t="s">
        <v>37</v>
      </c>
      <c r="H34" s="40" t="s">
        <v>36</v>
      </c>
      <c r="I34" s="49" t="s">
        <v>20</v>
      </c>
      <c r="J34" s="40" t="s">
        <v>178</v>
      </c>
      <c r="K34" s="48" t="s">
        <v>19</v>
      </c>
      <c r="L34" s="47" t="s">
        <v>18</v>
      </c>
      <c r="M34" s="46" t="s">
        <v>57</v>
      </c>
      <c r="N34" s="8">
        <v>13950</v>
      </c>
      <c r="O34" s="8"/>
      <c r="P34" s="9" t="str">
        <f t="shared" si="0"/>
        <v/>
      </c>
      <c r="Q34" s="45"/>
      <c r="R34" s="44"/>
      <c r="S34" s="43"/>
      <c r="T34" s="42"/>
      <c r="U34" s="42"/>
      <c r="V34" s="41" t="s">
        <v>7</v>
      </c>
      <c r="W34" s="40" t="s">
        <v>17</v>
      </c>
      <c r="X34" s="10">
        <v>5</v>
      </c>
      <c r="Y34" s="11">
        <v>0.36899999999999999</v>
      </c>
      <c r="Z34" s="39">
        <v>30</v>
      </c>
    </row>
    <row r="35" spans="1:26" ht="15" customHeight="1">
      <c r="A35" s="55" t="s">
        <v>56</v>
      </c>
      <c r="B35" s="54" t="s">
        <v>16</v>
      </c>
      <c r="C35" s="53" t="s">
        <v>25</v>
      </c>
      <c r="D35" s="52" t="s">
        <v>32</v>
      </c>
      <c r="E35" s="51" t="s">
        <v>55</v>
      </c>
      <c r="F35" s="50" t="s">
        <v>38</v>
      </c>
      <c r="G35" s="49" t="s">
        <v>37</v>
      </c>
      <c r="H35" s="40" t="s">
        <v>36</v>
      </c>
      <c r="I35" s="49" t="s">
        <v>20</v>
      </c>
      <c r="J35" s="40" t="s">
        <v>178</v>
      </c>
      <c r="K35" s="48" t="s">
        <v>19</v>
      </c>
      <c r="L35" s="47" t="s">
        <v>18</v>
      </c>
      <c r="M35" s="46" t="s">
        <v>54</v>
      </c>
      <c r="N35" s="8">
        <v>13950</v>
      </c>
      <c r="O35" s="8"/>
      <c r="P35" s="9" t="str">
        <f t="shared" si="0"/>
        <v/>
      </c>
      <c r="Q35" s="45"/>
      <c r="R35" s="44"/>
      <c r="S35" s="43"/>
      <c r="T35" s="42"/>
      <c r="U35" s="42"/>
      <c r="V35" s="41" t="s">
        <v>7</v>
      </c>
      <c r="W35" s="40" t="s">
        <v>17</v>
      </c>
      <c r="X35" s="10">
        <v>5</v>
      </c>
      <c r="Y35" s="11">
        <v>0.36899999999999999</v>
      </c>
      <c r="Z35" s="39">
        <v>30</v>
      </c>
    </row>
    <row r="36" spans="1:26" ht="15" customHeight="1">
      <c r="A36" s="55" t="s">
        <v>53</v>
      </c>
      <c r="B36" s="54" t="s">
        <v>16</v>
      </c>
      <c r="C36" s="53" t="s">
        <v>25</v>
      </c>
      <c r="D36" s="52" t="s">
        <v>32</v>
      </c>
      <c r="E36" s="51" t="s">
        <v>52</v>
      </c>
      <c r="F36" s="50" t="s">
        <v>38</v>
      </c>
      <c r="G36" s="49" t="s">
        <v>37</v>
      </c>
      <c r="H36" s="40" t="s">
        <v>36</v>
      </c>
      <c r="I36" s="49" t="s">
        <v>20</v>
      </c>
      <c r="J36" s="40" t="s">
        <v>178</v>
      </c>
      <c r="K36" s="48" t="s">
        <v>19</v>
      </c>
      <c r="L36" s="47" t="s">
        <v>18</v>
      </c>
      <c r="M36" s="46" t="s">
        <v>51</v>
      </c>
      <c r="N36" s="8">
        <v>5150</v>
      </c>
      <c r="O36" s="8"/>
      <c r="P36" s="9" t="str">
        <f t="shared" si="0"/>
        <v/>
      </c>
      <c r="Q36" s="45"/>
      <c r="R36" s="44"/>
      <c r="S36" s="43"/>
      <c r="T36" s="42"/>
      <c r="U36" s="42"/>
      <c r="V36" s="41" t="s">
        <v>7</v>
      </c>
      <c r="W36" s="40" t="s">
        <v>17</v>
      </c>
      <c r="X36" s="10">
        <v>5</v>
      </c>
      <c r="Y36" s="11">
        <v>0.36899999999999999</v>
      </c>
      <c r="Z36" s="39">
        <v>10</v>
      </c>
    </row>
    <row r="37" spans="1:26" ht="15" customHeight="1">
      <c r="A37" s="55" t="s">
        <v>50</v>
      </c>
      <c r="B37" s="54" t="s">
        <v>16</v>
      </c>
      <c r="C37" s="53" t="s">
        <v>25</v>
      </c>
      <c r="D37" s="52" t="s">
        <v>32</v>
      </c>
      <c r="E37" s="51" t="s">
        <v>39</v>
      </c>
      <c r="F37" s="50" t="s">
        <v>38</v>
      </c>
      <c r="G37" s="49" t="s">
        <v>37</v>
      </c>
      <c r="H37" s="40" t="s">
        <v>36</v>
      </c>
      <c r="I37" s="49" t="s">
        <v>20</v>
      </c>
      <c r="J37" s="40" t="s">
        <v>178</v>
      </c>
      <c r="K37" s="48" t="s">
        <v>19</v>
      </c>
      <c r="L37" s="47" t="s">
        <v>18</v>
      </c>
      <c r="M37" s="46" t="s">
        <v>49</v>
      </c>
      <c r="N37" s="8">
        <v>21000</v>
      </c>
      <c r="O37" s="8"/>
      <c r="P37" s="9" t="str">
        <f t="shared" si="0"/>
        <v/>
      </c>
      <c r="Q37" s="45"/>
      <c r="R37" s="44"/>
      <c r="S37" s="43"/>
      <c r="T37" s="42"/>
      <c r="U37" s="42"/>
      <c r="V37" s="41" t="s">
        <v>7</v>
      </c>
      <c r="W37" s="40" t="s">
        <v>17</v>
      </c>
      <c r="X37" s="10">
        <v>5</v>
      </c>
      <c r="Y37" s="11">
        <v>0.36899999999999999</v>
      </c>
      <c r="Z37" s="56" t="s">
        <v>34</v>
      </c>
    </row>
    <row r="38" spans="1:26" ht="15" customHeight="1">
      <c r="A38" s="55" t="s">
        <v>48</v>
      </c>
      <c r="B38" s="54" t="s">
        <v>16</v>
      </c>
      <c r="C38" s="53" t="s">
        <v>25</v>
      </c>
      <c r="D38" s="52" t="s">
        <v>32</v>
      </c>
      <c r="E38" s="51" t="s">
        <v>47</v>
      </c>
      <c r="F38" s="50" t="s">
        <v>38</v>
      </c>
      <c r="G38" s="49" t="s">
        <v>37</v>
      </c>
      <c r="H38" s="40" t="s">
        <v>36</v>
      </c>
      <c r="I38" s="49" t="s">
        <v>20</v>
      </c>
      <c r="J38" s="40" t="s">
        <v>178</v>
      </c>
      <c r="K38" s="48" t="s">
        <v>19</v>
      </c>
      <c r="L38" s="47" t="s">
        <v>18</v>
      </c>
      <c r="M38" s="46" t="s">
        <v>46</v>
      </c>
      <c r="N38" s="8">
        <v>5610</v>
      </c>
      <c r="O38" s="8"/>
      <c r="P38" s="9" t="str">
        <f t="shared" si="0"/>
        <v/>
      </c>
      <c r="Q38" s="45"/>
      <c r="R38" s="44"/>
      <c r="S38" s="43"/>
      <c r="T38" s="42"/>
      <c r="U38" s="42"/>
      <c r="V38" s="41" t="s">
        <v>7</v>
      </c>
      <c r="W38" s="40" t="s">
        <v>17</v>
      </c>
      <c r="X38" s="10">
        <v>5</v>
      </c>
      <c r="Y38" s="11">
        <v>0.36899999999999999</v>
      </c>
      <c r="Z38" s="56" t="s">
        <v>34</v>
      </c>
    </row>
    <row r="39" spans="1:26" ht="15" customHeight="1">
      <c r="A39" s="55" t="s">
        <v>45</v>
      </c>
      <c r="B39" s="54" t="s">
        <v>16</v>
      </c>
      <c r="C39" s="53" t="s">
        <v>25</v>
      </c>
      <c r="D39" s="52" t="s">
        <v>32</v>
      </c>
      <c r="E39" s="51" t="s">
        <v>42</v>
      </c>
      <c r="F39" s="50" t="s">
        <v>38</v>
      </c>
      <c r="G39" s="49" t="s">
        <v>37</v>
      </c>
      <c r="H39" s="40" t="s">
        <v>36</v>
      </c>
      <c r="I39" s="49" t="s">
        <v>20</v>
      </c>
      <c r="J39" s="40" t="s">
        <v>178</v>
      </c>
      <c r="K39" s="48" t="s">
        <v>19</v>
      </c>
      <c r="L39" s="47" t="s">
        <v>18</v>
      </c>
      <c r="M39" s="46" t="s">
        <v>44</v>
      </c>
      <c r="N39" s="8">
        <v>15000</v>
      </c>
      <c r="O39" s="8"/>
      <c r="P39" s="9" t="str">
        <f t="shared" si="0"/>
        <v/>
      </c>
      <c r="Q39" s="45"/>
      <c r="R39" s="44"/>
      <c r="S39" s="43"/>
      <c r="T39" s="42"/>
      <c r="U39" s="42">
        <v>1402</v>
      </c>
      <c r="V39" s="41" t="s">
        <v>7</v>
      </c>
      <c r="W39" s="40" t="s">
        <v>17</v>
      </c>
      <c r="X39" s="10">
        <v>5</v>
      </c>
      <c r="Y39" s="11">
        <v>0.36899999999999999</v>
      </c>
      <c r="Z39" s="56" t="s">
        <v>34</v>
      </c>
    </row>
    <row r="40" spans="1:26" ht="15" customHeight="1">
      <c r="A40" s="55" t="s">
        <v>43</v>
      </c>
      <c r="B40" s="54" t="s">
        <v>16</v>
      </c>
      <c r="C40" s="53" t="s">
        <v>25</v>
      </c>
      <c r="D40" s="52" t="s">
        <v>32</v>
      </c>
      <c r="E40" s="51" t="s">
        <v>42</v>
      </c>
      <c r="F40" s="50" t="s">
        <v>38</v>
      </c>
      <c r="G40" s="49" t="s">
        <v>37</v>
      </c>
      <c r="H40" s="40" t="s">
        <v>36</v>
      </c>
      <c r="I40" s="49" t="s">
        <v>20</v>
      </c>
      <c r="J40" s="40" t="s">
        <v>178</v>
      </c>
      <c r="K40" s="48" t="s">
        <v>19</v>
      </c>
      <c r="L40" s="47" t="s">
        <v>18</v>
      </c>
      <c r="M40" s="46" t="s">
        <v>41</v>
      </c>
      <c r="N40" s="8">
        <v>16000</v>
      </c>
      <c r="O40" s="8"/>
      <c r="P40" s="9" t="str">
        <f t="shared" si="0"/>
        <v/>
      </c>
      <c r="Q40" s="45"/>
      <c r="R40" s="44"/>
      <c r="S40" s="43"/>
      <c r="T40" s="42"/>
      <c r="U40" s="42">
        <v>1405</v>
      </c>
      <c r="V40" s="41" t="s">
        <v>7</v>
      </c>
      <c r="W40" s="40" t="s">
        <v>17</v>
      </c>
      <c r="X40" s="10">
        <v>5</v>
      </c>
      <c r="Y40" s="11">
        <v>0.36899999999999999</v>
      </c>
      <c r="Z40" s="56" t="s">
        <v>34</v>
      </c>
    </row>
    <row r="41" spans="1:26" ht="15" customHeight="1">
      <c r="A41" s="55" t="s">
        <v>40</v>
      </c>
      <c r="B41" s="54" t="s">
        <v>15</v>
      </c>
      <c r="C41" s="53" t="s">
        <v>25</v>
      </c>
      <c r="D41" s="52" t="s">
        <v>32</v>
      </c>
      <c r="E41" s="51" t="s">
        <v>39</v>
      </c>
      <c r="F41" s="50" t="s">
        <v>38</v>
      </c>
      <c r="G41" s="49" t="s">
        <v>37</v>
      </c>
      <c r="H41" s="40" t="s">
        <v>36</v>
      </c>
      <c r="I41" s="49" t="s">
        <v>20</v>
      </c>
      <c r="J41" s="40" t="s">
        <v>178</v>
      </c>
      <c r="K41" s="48" t="s">
        <v>19</v>
      </c>
      <c r="L41" s="47" t="s">
        <v>18</v>
      </c>
      <c r="M41" s="46" t="s">
        <v>35</v>
      </c>
      <c r="N41" s="8">
        <v>7200</v>
      </c>
      <c r="O41" s="8"/>
      <c r="P41" s="9" t="str">
        <f t="shared" si="0"/>
        <v/>
      </c>
      <c r="Q41" s="45"/>
      <c r="R41" s="44"/>
      <c r="S41" s="43"/>
      <c r="T41" s="42"/>
      <c r="U41" s="42"/>
      <c r="V41" s="41" t="s">
        <v>7</v>
      </c>
      <c r="W41" s="40" t="s">
        <v>17</v>
      </c>
      <c r="X41" s="10">
        <v>5</v>
      </c>
      <c r="Y41" s="11">
        <v>0.36899999999999999</v>
      </c>
      <c r="Z41" s="56" t="s">
        <v>34</v>
      </c>
    </row>
    <row r="42" spans="1:26" ht="15" customHeight="1">
      <c r="A42" s="55" t="s">
        <v>33</v>
      </c>
      <c r="B42" s="54" t="s">
        <v>13</v>
      </c>
      <c r="C42" s="53" t="s">
        <v>25</v>
      </c>
      <c r="D42" s="52" t="s">
        <v>32</v>
      </c>
      <c r="E42" s="51" t="s">
        <v>31</v>
      </c>
      <c r="F42" s="50" t="s">
        <v>26</v>
      </c>
      <c r="G42" s="49" t="s">
        <v>22</v>
      </c>
      <c r="H42" s="40" t="s">
        <v>21</v>
      </c>
      <c r="I42" s="49" t="s">
        <v>20</v>
      </c>
      <c r="J42" s="40" t="s">
        <v>178</v>
      </c>
      <c r="K42" s="48" t="s">
        <v>19</v>
      </c>
      <c r="L42" s="47" t="s">
        <v>18</v>
      </c>
      <c r="M42" s="46" t="s">
        <v>30</v>
      </c>
      <c r="N42" s="8">
        <v>24000</v>
      </c>
      <c r="O42" s="8"/>
      <c r="P42" s="9" t="str">
        <f t="shared" si="0"/>
        <v/>
      </c>
      <c r="Q42" s="45"/>
      <c r="R42" s="44"/>
      <c r="S42" s="43"/>
      <c r="T42" s="42"/>
      <c r="U42" s="42"/>
      <c r="V42" s="41" t="s">
        <v>7</v>
      </c>
      <c r="W42" s="40" t="s">
        <v>17</v>
      </c>
      <c r="X42" s="10">
        <v>5</v>
      </c>
      <c r="Y42" s="11">
        <v>0.36899999999999999</v>
      </c>
      <c r="Z42" s="39">
        <v>69</v>
      </c>
    </row>
    <row r="43" spans="1:26" ht="15" customHeight="1">
      <c r="A43" s="126" t="s">
        <v>29</v>
      </c>
      <c r="B43" s="127" t="s">
        <v>14</v>
      </c>
      <c r="C43" s="128" t="s">
        <v>25</v>
      </c>
      <c r="D43" s="129" t="s">
        <v>24</v>
      </c>
      <c r="E43" s="130" t="s">
        <v>28</v>
      </c>
      <c r="F43" s="131" t="s">
        <v>27</v>
      </c>
      <c r="G43" s="132" t="s">
        <v>22</v>
      </c>
      <c r="H43" s="133" t="s">
        <v>21</v>
      </c>
      <c r="I43" s="132" t="s">
        <v>20</v>
      </c>
      <c r="J43" s="133" t="s">
        <v>178</v>
      </c>
      <c r="K43" s="134" t="s">
        <v>19</v>
      </c>
      <c r="L43" s="135" t="s">
        <v>18</v>
      </c>
      <c r="M43" s="136"/>
      <c r="N43" s="137">
        <v>484772</v>
      </c>
      <c r="O43" s="137"/>
      <c r="P43" s="138" t="str">
        <f t="shared" si="0"/>
        <v/>
      </c>
      <c r="Q43" s="139"/>
      <c r="R43" s="140"/>
      <c r="S43" s="141"/>
      <c r="T43" s="142"/>
      <c r="U43" s="142"/>
      <c r="V43" s="143" t="s">
        <v>7</v>
      </c>
      <c r="W43" s="133" t="s">
        <v>17</v>
      </c>
      <c r="X43" s="144">
        <v>5</v>
      </c>
      <c r="Y43" s="145">
        <v>0.36899999999999999</v>
      </c>
      <c r="Z43" s="146">
        <v>1267</v>
      </c>
    </row>
    <row r="44" spans="1:26" s="28" customFormat="1" ht="15" customHeight="1">
      <c r="A44" s="37"/>
      <c r="B44" s="12"/>
      <c r="C44" s="13"/>
      <c r="D44" s="14"/>
      <c r="E44" s="36"/>
      <c r="F44" s="35"/>
      <c r="G44" s="34"/>
      <c r="H44" s="30"/>
      <c r="I44" s="34"/>
      <c r="J44" s="30"/>
      <c r="K44" s="33"/>
      <c r="L44" s="32"/>
      <c r="M44" s="31"/>
      <c r="N44" s="15"/>
      <c r="O44" s="15"/>
      <c r="P44" s="16"/>
      <c r="Q44" s="31"/>
      <c r="R44" s="17"/>
      <c r="S44" s="18"/>
      <c r="T44" s="18"/>
      <c r="U44" s="18"/>
      <c r="V44" s="19"/>
      <c r="W44" s="30"/>
      <c r="X44" s="20"/>
      <c r="Y44" s="21"/>
      <c r="Z44" s="29"/>
    </row>
    <row r="45" spans="1:26">
      <c r="A45" s="27"/>
      <c r="B45" s="27"/>
      <c r="C45" s="27"/>
      <c r="D45" s="27"/>
      <c r="E45" s="27"/>
      <c r="F45" s="27"/>
      <c r="O45" s="27"/>
      <c r="Z45" s="23"/>
    </row>
    <row r="46" spans="1:26">
      <c r="Z46" s="23"/>
    </row>
    <row r="47" spans="1:26">
      <c r="E47" s="26"/>
      <c r="Z47" s="23"/>
    </row>
    <row r="48" spans="1:26">
      <c r="E48" s="26"/>
    </row>
  </sheetData>
  <sheetProtection selectLockedCells="1"/>
  <autoFilter ref="A4:Z43"/>
  <phoneticPr fontId="1"/>
  <dataValidations count="8">
    <dataValidation type="list" allowBlank="1" showInputMessage="1" showErrorMessage="1" sqref="V5:V44">
      <formula1>償却方法</formula1>
    </dataValidation>
    <dataValidation type="list" allowBlank="1" showInputMessage="1" showErrorMessage="1" sqref="R5:R44">
      <formula1>優先順位</formula1>
    </dataValidation>
    <dataValidation type="list" allowBlank="1" showInputMessage="1" showErrorMessage="1" sqref="K5:K44">
      <formula1>投資目的・分類</formula1>
    </dataValidation>
    <dataValidation type="list" allowBlank="1" showInputMessage="1" showErrorMessage="1" sqref="I5:I44">
      <formula1>取得方法</formula1>
    </dataValidation>
    <dataValidation type="list" allowBlank="1" showInputMessage="1" showErrorMessage="1" sqref="G5:G44">
      <formula1>資産分類</formula1>
    </dataValidation>
    <dataValidation type="list" allowBlank="1" showInputMessage="1" showErrorMessage="1" sqref="D5:D44">
      <formula1>L3ﾌｧﾝｸｼｮﾝ</formula1>
    </dataValidation>
    <dataValidation type="list" allowBlank="1" showInputMessage="1" showErrorMessage="1" sqref="C5:C44">
      <formula1>ﾌｧﾝｸｼｮﾝ</formula1>
    </dataValidation>
    <dataValidation type="list" allowBlank="1" showInputMessage="1" showErrorMessage="1" sqref="B5:B44">
      <formula1>会社名</formula1>
    </dataValidation>
  </dataValidations>
  <pageMargins left="0.19685039370078741" right="0.19685039370078741" top="0.55118110236220474" bottom="0.39370078740157483" header="0.31496062992125984" footer="0.19685039370078741"/>
  <pageSetup paperSize="8" scale="65" orientation="landscape" r:id="rId1"/>
  <headerFooter>
    <oddHeader>&amp;R&amp;16Page &amp;P/&amp;N
 &amp;D</oddHeader>
    <oddFooter xml:space="preserve">&amp;C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2:AJ144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15" outlineLevelCol="1"/>
  <cols>
    <col min="1" max="1" width="0.625" style="95" customWidth="1"/>
    <col min="2" max="2" width="8.25" style="95" customWidth="1"/>
    <col min="3" max="3" width="1.125" style="95" customWidth="1"/>
    <col min="4" max="4" width="9" style="95"/>
    <col min="5" max="5" width="6.875" style="95" customWidth="1"/>
    <col min="6" max="17" width="9.875" style="95" customWidth="1" outlineLevel="1"/>
    <col min="18" max="18" width="11.125" style="95" customWidth="1"/>
    <col min="19" max="19" width="2.375" style="95" customWidth="1"/>
    <col min="20" max="20" width="8.25" style="95" customWidth="1"/>
    <col min="21" max="21" width="1.125" style="95" customWidth="1"/>
    <col min="22" max="22" width="9" style="95"/>
    <col min="23" max="23" width="6.875" style="95" customWidth="1"/>
    <col min="24" max="35" width="9.875" style="95" customWidth="1" outlineLevel="1"/>
    <col min="36" max="36" width="11.125" style="95" customWidth="1"/>
    <col min="37" max="16384" width="9" style="95"/>
  </cols>
  <sheetData>
    <row r="2" spans="2:18">
      <c r="B2" s="119" t="s">
        <v>177</v>
      </c>
    </row>
    <row r="3" spans="2:18">
      <c r="R3" s="118" t="s">
        <v>176</v>
      </c>
    </row>
    <row r="4" spans="2:18">
      <c r="B4" s="120"/>
      <c r="D4" s="104"/>
      <c r="E4" s="103"/>
      <c r="F4" s="103" t="s">
        <v>163</v>
      </c>
      <c r="G4" s="103" t="s">
        <v>162</v>
      </c>
      <c r="H4" s="103" t="s">
        <v>161</v>
      </c>
      <c r="I4" s="103" t="s">
        <v>160</v>
      </c>
      <c r="J4" s="103" t="s">
        <v>159</v>
      </c>
      <c r="K4" s="103" t="s">
        <v>158</v>
      </c>
      <c r="L4" s="103" t="s">
        <v>157</v>
      </c>
      <c r="M4" s="103" t="s">
        <v>156</v>
      </c>
      <c r="N4" s="103" t="s">
        <v>155</v>
      </c>
      <c r="O4" s="103" t="s">
        <v>154</v>
      </c>
      <c r="P4" s="103" t="s">
        <v>153</v>
      </c>
      <c r="Q4" s="103" t="s">
        <v>152</v>
      </c>
      <c r="R4" s="103" t="s">
        <v>142</v>
      </c>
    </row>
    <row r="5" spans="2:18">
      <c r="B5" s="121" t="s">
        <v>175</v>
      </c>
      <c r="D5" s="113" t="s">
        <v>149</v>
      </c>
      <c r="E5" s="112" t="s">
        <v>141</v>
      </c>
      <c r="F5" s="111">
        <f t="shared" ref="F5:Q6" si="0">+F26+X26</f>
        <v>1755</v>
      </c>
      <c r="G5" s="111">
        <f t="shared" si="0"/>
        <v>2623</v>
      </c>
      <c r="H5" s="111">
        <f t="shared" si="0"/>
        <v>3260</v>
      </c>
      <c r="I5" s="111">
        <f t="shared" si="0"/>
        <v>3803</v>
      </c>
      <c r="J5" s="111">
        <f t="shared" si="0"/>
        <v>3341</v>
      </c>
      <c r="K5" s="111">
        <f t="shared" si="0"/>
        <v>3476</v>
      </c>
      <c r="L5" s="111">
        <f t="shared" si="0"/>
        <v>3556</v>
      </c>
      <c r="M5" s="111">
        <f t="shared" si="0"/>
        <v>2599</v>
      </c>
      <c r="N5" s="111">
        <f t="shared" si="0"/>
        <v>2489</v>
      </c>
      <c r="O5" s="111">
        <f t="shared" si="0"/>
        <v>2211</v>
      </c>
      <c r="P5" s="111">
        <f t="shared" si="0"/>
        <v>1872</v>
      </c>
      <c r="Q5" s="111">
        <f t="shared" si="0"/>
        <v>1669</v>
      </c>
      <c r="R5" s="111">
        <f>SUM(F5:Q5)</f>
        <v>32654</v>
      </c>
    </row>
    <row r="6" spans="2:18">
      <c r="B6" s="121" t="s">
        <v>174</v>
      </c>
      <c r="D6" s="110"/>
      <c r="E6" s="109" t="s">
        <v>140</v>
      </c>
      <c r="F6" s="108">
        <f t="shared" si="0"/>
        <v>673932.22924901184</v>
      </c>
      <c r="G6" s="108">
        <f t="shared" si="0"/>
        <v>1010651.4110671936</v>
      </c>
      <c r="H6" s="108">
        <f t="shared" si="0"/>
        <v>1265474.3201581028</v>
      </c>
      <c r="I6" s="108">
        <f t="shared" si="0"/>
        <v>1470969.7747035574</v>
      </c>
      <c r="J6" s="108">
        <f t="shared" si="0"/>
        <v>1291678.5928853755</v>
      </c>
      <c r="K6" s="108">
        <f t="shared" si="0"/>
        <v>1344966.0474308301</v>
      </c>
      <c r="L6" s="108">
        <f t="shared" si="0"/>
        <v>1370733.0474308301</v>
      </c>
      <c r="M6" s="108">
        <f t="shared" si="0"/>
        <v>1000150.5928853755</v>
      </c>
      <c r="N6" s="108">
        <f t="shared" si="0"/>
        <v>957172.22924901184</v>
      </c>
      <c r="O6" s="108">
        <f t="shared" si="0"/>
        <v>852793.22924901184</v>
      </c>
      <c r="P6" s="108">
        <f t="shared" si="0"/>
        <v>725323.41106719361</v>
      </c>
      <c r="Q6" s="108">
        <f t="shared" si="0"/>
        <v>651087.11462450586</v>
      </c>
      <c r="R6" s="108">
        <f>SUM(F6:Q6)</f>
        <v>12614932</v>
      </c>
    </row>
    <row r="7" spans="2:18">
      <c r="B7" s="121"/>
      <c r="D7" s="107"/>
      <c r="E7" s="106" t="s">
        <v>139</v>
      </c>
      <c r="F7" s="105">
        <f t="shared" ref="F7:R7" si="1">F6/F5</f>
        <v>384.0069682330552</v>
      </c>
      <c r="G7" s="105">
        <f t="shared" si="1"/>
        <v>385.30362602637956</v>
      </c>
      <c r="H7" s="105">
        <f t="shared" si="1"/>
        <v>388.18230679696404</v>
      </c>
      <c r="I7" s="105">
        <f t="shared" si="1"/>
        <v>386.79194706903957</v>
      </c>
      <c r="J7" s="105">
        <f t="shared" si="1"/>
        <v>386.61436482651169</v>
      </c>
      <c r="K7" s="105">
        <f t="shared" si="1"/>
        <v>386.92924264408231</v>
      </c>
      <c r="L7" s="105">
        <f t="shared" si="1"/>
        <v>385.47048577919855</v>
      </c>
      <c r="M7" s="105">
        <f t="shared" si="1"/>
        <v>384.8213131532803</v>
      </c>
      <c r="N7" s="105">
        <f t="shared" si="1"/>
        <v>384.56095992326709</v>
      </c>
      <c r="O7" s="105">
        <f t="shared" si="1"/>
        <v>385.70476221122198</v>
      </c>
      <c r="P7" s="105">
        <f t="shared" si="1"/>
        <v>387.4590871085436</v>
      </c>
      <c r="Q7" s="105">
        <f t="shared" si="1"/>
        <v>390.10612020641452</v>
      </c>
      <c r="R7" s="105">
        <f t="shared" si="1"/>
        <v>386.32118576590921</v>
      </c>
    </row>
    <row r="8" spans="2:18">
      <c r="B8" s="121"/>
      <c r="D8" s="113" t="s">
        <v>146</v>
      </c>
      <c r="E8" s="112" t="s">
        <v>141</v>
      </c>
      <c r="F8" s="111">
        <f t="shared" ref="F8:Q9" si="2">+F29+X29</f>
        <v>103</v>
      </c>
      <c r="G8" s="111">
        <f t="shared" si="2"/>
        <v>164</v>
      </c>
      <c r="H8" s="111">
        <f t="shared" si="2"/>
        <v>206</v>
      </c>
      <c r="I8" s="111">
        <f t="shared" si="2"/>
        <v>235</v>
      </c>
      <c r="J8" s="111">
        <f t="shared" si="2"/>
        <v>166</v>
      </c>
      <c r="K8" s="111">
        <f t="shared" si="2"/>
        <v>183</v>
      </c>
      <c r="L8" s="111">
        <f t="shared" si="2"/>
        <v>191</v>
      </c>
      <c r="M8" s="111">
        <f t="shared" si="2"/>
        <v>163</v>
      </c>
      <c r="N8" s="111">
        <f t="shared" si="2"/>
        <v>163</v>
      </c>
      <c r="O8" s="111">
        <f t="shared" si="2"/>
        <v>128</v>
      </c>
      <c r="P8" s="111">
        <f t="shared" si="2"/>
        <v>142</v>
      </c>
      <c r="Q8" s="111">
        <f t="shared" si="2"/>
        <v>123</v>
      </c>
      <c r="R8" s="111">
        <f>SUM(F8:Q8)</f>
        <v>1967</v>
      </c>
    </row>
    <row r="9" spans="2:18">
      <c r="B9" s="121"/>
      <c r="D9" s="110"/>
      <c r="E9" s="109" t="s">
        <v>140</v>
      </c>
      <c r="F9" s="108">
        <f t="shared" si="2"/>
        <v>105967</v>
      </c>
      <c r="G9" s="108">
        <f t="shared" si="2"/>
        <v>167321</v>
      </c>
      <c r="H9" s="108">
        <f t="shared" si="2"/>
        <v>210431</v>
      </c>
      <c r="I9" s="108">
        <f t="shared" si="2"/>
        <v>242802</v>
      </c>
      <c r="J9" s="108">
        <f t="shared" si="2"/>
        <v>167655</v>
      </c>
      <c r="K9" s="108">
        <f t="shared" si="2"/>
        <v>187295</v>
      </c>
      <c r="L9" s="108">
        <f t="shared" si="2"/>
        <v>198375</v>
      </c>
      <c r="M9" s="108">
        <f t="shared" si="2"/>
        <v>167348</v>
      </c>
      <c r="N9" s="108">
        <f t="shared" si="2"/>
        <v>166396</v>
      </c>
      <c r="O9" s="108">
        <f t="shared" si="2"/>
        <v>132398</v>
      </c>
      <c r="P9" s="108">
        <f t="shared" si="2"/>
        <v>145694</v>
      </c>
      <c r="Q9" s="108">
        <f t="shared" si="2"/>
        <v>116991</v>
      </c>
      <c r="R9" s="108">
        <f>SUM(F9:Q9)</f>
        <v>2008673</v>
      </c>
    </row>
    <row r="10" spans="2:18">
      <c r="B10" s="121"/>
      <c r="D10" s="107"/>
      <c r="E10" s="106" t="s">
        <v>139</v>
      </c>
      <c r="F10" s="105">
        <f t="shared" ref="F10:R10" si="3">F9/F8</f>
        <v>1028.8058252427184</v>
      </c>
      <c r="G10" s="105">
        <f t="shared" si="3"/>
        <v>1020.25</v>
      </c>
      <c r="H10" s="105">
        <f t="shared" si="3"/>
        <v>1021.5097087378641</v>
      </c>
      <c r="I10" s="105">
        <f t="shared" si="3"/>
        <v>1033.2</v>
      </c>
      <c r="J10" s="105">
        <f t="shared" si="3"/>
        <v>1009.9698795180723</v>
      </c>
      <c r="K10" s="105">
        <f t="shared" si="3"/>
        <v>1023.4699453551913</v>
      </c>
      <c r="L10" s="105">
        <f t="shared" si="3"/>
        <v>1038.6125654450261</v>
      </c>
      <c r="M10" s="105">
        <f t="shared" si="3"/>
        <v>1026.6748466257668</v>
      </c>
      <c r="N10" s="105">
        <f t="shared" si="3"/>
        <v>1020.8343558282209</v>
      </c>
      <c r="O10" s="105">
        <f t="shared" si="3"/>
        <v>1034.359375</v>
      </c>
      <c r="P10" s="105">
        <f t="shared" si="3"/>
        <v>1026.0140845070423</v>
      </c>
      <c r="Q10" s="105">
        <f t="shared" si="3"/>
        <v>951.14634146341461</v>
      </c>
      <c r="R10" s="105">
        <f t="shared" si="3"/>
        <v>1021.1860701576004</v>
      </c>
    </row>
    <row r="11" spans="2:18">
      <c r="B11" s="121"/>
      <c r="D11" s="113" t="s">
        <v>145</v>
      </c>
      <c r="E11" s="112" t="s">
        <v>141</v>
      </c>
      <c r="F11" s="111">
        <f t="shared" ref="F11:Q12" si="4">+F32+X32</f>
        <v>73</v>
      </c>
      <c r="G11" s="111">
        <f t="shared" si="4"/>
        <v>117</v>
      </c>
      <c r="H11" s="111">
        <f t="shared" si="4"/>
        <v>211</v>
      </c>
      <c r="I11" s="111">
        <f t="shared" si="4"/>
        <v>306</v>
      </c>
      <c r="J11" s="111">
        <f t="shared" si="4"/>
        <v>284</v>
      </c>
      <c r="K11" s="111">
        <f t="shared" si="4"/>
        <v>283</v>
      </c>
      <c r="L11" s="111">
        <f t="shared" si="4"/>
        <v>302</v>
      </c>
      <c r="M11" s="111">
        <f t="shared" si="4"/>
        <v>242</v>
      </c>
      <c r="N11" s="111">
        <f t="shared" si="4"/>
        <v>206</v>
      </c>
      <c r="O11" s="111">
        <f t="shared" si="4"/>
        <v>224</v>
      </c>
      <c r="P11" s="111">
        <f t="shared" si="4"/>
        <v>143</v>
      </c>
      <c r="Q11" s="111">
        <f t="shared" si="4"/>
        <v>103</v>
      </c>
      <c r="R11" s="111">
        <f>SUM(F11:Q11)</f>
        <v>2494</v>
      </c>
    </row>
    <row r="12" spans="2:18">
      <c r="B12" s="121"/>
      <c r="D12" s="110"/>
      <c r="E12" s="109" t="s">
        <v>140</v>
      </c>
      <c r="F12" s="108">
        <f t="shared" si="4"/>
        <v>26414</v>
      </c>
      <c r="G12" s="108">
        <f t="shared" si="4"/>
        <v>41585</v>
      </c>
      <c r="H12" s="108">
        <f t="shared" si="4"/>
        <v>74280</v>
      </c>
      <c r="I12" s="108">
        <f t="shared" si="4"/>
        <v>106109</v>
      </c>
      <c r="J12" s="108">
        <f t="shared" si="4"/>
        <v>97796</v>
      </c>
      <c r="K12" s="108">
        <f t="shared" si="4"/>
        <v>98683</v>
      </c>
      <c r="L12" s="108">
        <f t="shared" si="4"/>
        <v>105288</v>
      </c>
      <c r="M12" s="108">
        <f t="shared" si="4"/>
        <v>81669</v>
      </c>
      <c r="N12" s="108">
        <f t="shared" si="4"/>
        <v>69293</v>
      </c>
      <c r="O12" s="108">
        <f t="shared" si="4"/>
        <v>77349</v>
      </c>
      <c r="P12" s="108">
        <f t="shared" si="4"/>
        <v>49898</v>
      </c>
      <c r="Q12" s="108">
        <f t="shared" si="4"/>
        <v>36331</v>
      </c>
      <c r="R12" s="108">
        <f>SUM(F12:Q12)</f>
        <v>864695</v>
      </c>
    </row>
    <row r="13" spans="2:18">
      <c r="B13" s="121"/>
      <c r="D13" s="107"/>
      <c r="E13" s="106" t="s">
        <v>139</v>
      </c>
      <c r="F13" s="105">
        <f t="shared" ref="F13:R13" si="5">F12/F11</f>
        <v>361.83561643835617</v>
      </c>
      <c r="G13" s="105">
        <f t="shared" si="5"/>
        <v>355.4273504273504</v>
      </c>
      <c r="H13" s="105">
        <f t="shared" si="5"/>
        <v>352.03791469194312</v>
      </c>
      <c r="I13" s="105">
        <f t="shared" si="5"/>
        <v>346.76143790849676</v>
      </c>
      <c r="J13" s="105">
        <f t="shared" si="5"/>
        <v>344.35211267605632</v>
      </c>
      <c r="K13" s="105">
        <f t="shared" si="5"/>
        <v>348.70318021201416</v>
      </c>
      <c r="L13" s="105">
        <f t="shared" si="5"/>
        <v>348.63576158940396</v>
      </c>
      <c r="M13" s="105">
        <f t="shared" si="5"/>
        <v>337.47520661157023</v>
      </c>
      <c r="N13" s="105">
        <f t="shared" si="5"/>
        <v>336.373786407767</v>
      </c>
      <c r="O13" s="105">
        <f t="shared" si="5"/>
        <v>345.30803571428572</v>
      </c>
      <c r="P13" s="105">
        <f t="shared" si="5"/>
        <v>348.93706293706293</v>
      </c>
      <c r="Q13" s="105">
        <f t="shared" si="5"/>
        <v>352.72815533980582</v>
      </c>
      <c r="R13" s="105">
        <f t="shared" si="5"/>
        <v>346.71010425020046</v>
      </c>
    </row>
    <row r="14" spans="2:18">
      <c r="B14" s="121"/>
      <c r="D14" s="113" t="s">
        <v>144</v>
      </c>
      <c r="E14" s="112" t="s">
        <v>141</v>
      </c>
      <c r="F14" s="111">
        <f t="shared" ref="F14:Q15" si="6">+F35+X35</f>
        <v>374</v>
      </c>
      <c r="G14" s="111">
        <f t="shared" si="6"/>
        <v>493</v>
      </c>
      <c r="H14" s="111">
        <f t="shared" si="6"/>
        <v>553</v>
      </c>
      <c r="I14" s="111">
        <f t="shared" si="6"/>
        <v>700</v>
      </c>
      <c r="J14" s="111">
        <f t="shared" si="6"/>
        <v>643</v>
      </c>
      <c r="K14" s="111">
        <f t="shared" si="6"/>
        <v>730</v>
      </c>
      <c r="L14" s="111">
        <f t="shared" si="6"/>
        <v>700</v>
      </c>
      <c r="M14" s="111">
        <f t="shared" si="6"/>
        <v>504</v>
      </c>
      <c r="N14" s="111">
        <f t="shared" si="6"/>
        <v>398</v>
      </c>
      <c r="O14" s="111">
        <f t="shared" si="6"/>
        <v>543</v>
      </c>
      <c r="P14" s="111">
        <f t="shared" si="6"/>
        <v>519</v>
      </c>
      <c r="Q14" s="111">
        <f t="shared" si="6"/>
        <v>432</v>
      </c>
      <c r="R14" s="111">
        <f>SUM(F14:Q14)</f>
        <v>6589</v>
      </c>
    </row>
    <row r="15" spans="2:18">
      <c r="B15" s="121"/>
      <c r="D15" s="110"/>
      <c r="E15" s="109" t="s">
        <v>140</v>
      </c>
      <c r="F15" s="108">
        <f t="shared" si="6"/>
        <v>149818</v>
      </c>
      <c r="G15" s="108">
        <f t="shared" si="6"/>
        <v>198050</v>
      </c>
      <c r="H15" s="108">
        <f t="shared" si="6"/>
        <v>222868</v>
      </c>
      <c r="I15" s="108">
        <f t="shared" si="6"/>
        <v>281877</v>
      </c>
      <c r="J15" s="108">
        <f t="shared" si="6"/>
        <v>259699</v>
      </c>
      <c r="K15" s="108">
        <f t="shared" si="6"/>
        <v>295049</v>
      </c>
      <c r="L15" s="108">
        <f t="shared" si="6"/>
        <v>282654</v>
      </c>
      <c r="M15" s="108">
        <f t="shared" si="6"/>
        <v>202790</v>
      </c>
      <c r="N15" s="108">
        <f t="shared" si="6"/>
        <v>160101</v>
      </c>
      <c r="O15" s="108">
        <f t="shared" si="6"/>
        <v>218707</v>
      </c>
      <c r="P15" s="108">
        <f t="shared" si="6"/>
        <v>208128</v>
      </c>
      <c r="Q15" s="108">
        <f t="shared" si="6"/>
        <v>173635</v>
      </c>
      <c r="R15" s="108">
        <f>SUM(F15:Q15)</f>
        <v>2653376</v>
      </c>
    </row>
    <row r="16" spans="2:18">
      <c r="B16" s="121"/>
      <c r="D16" s="107"/>
      <c r="E16" s="106" t="s">
        <v>139</v>
      </c>
      <c r="F16" s="105">
        <f t="shared" ref="F16:R16" si="7">F15/F14</f>
        <v>400.58288770053474</v>
      </c>
      <c r="G16" s="105">
        <f t="shared" si="7"/>
        <v>401.72413793103448</v>
      </c>
      <c r="H16" s="105">
        <f t="shared" si="7"/>
        <v>403.01627486437616</v>
      </c>
      <c r="I16" s="105">
        <f t="shared" si="7"/>
        <v>402.68142857142857</v>
      </c>
      <c r="J16" s="105">
        <f t="shared" si="7"/>
        <v>403.88646967340588</v>
      </c>
      <c r="K16" s="105">
        <f t="shared" si="7"/>
        <v>404.17671232876711</v>
      </c>
      <c r="L16" s="105">
        <f t="shared" si="7"/>
        <v>403.79142857142858</v>
      </c>
      <c r="M16" s="105">
        <f t="shared" si="7"/>
        <v>402.36111111111109</v>
      </c>
      <c r="N16" s="105">
        <f t="shared" si="7"/>
        <v>402.2638190954774</v>
      </c>
      <c r="O16" s="105">
        <f t="shared" si="7"/>
        <v>402.77532228360957</v>
      </c>
      <c r="P16" s="105">
        <f t="shared" si="7"/>
        <v>401.01734104046244</v>
      </c>
      <c r="Q16" s="105">
        <f t="shared" si="7"/>
        <v>401.93287037037038</v>
      </c>
      <c r="R16" s="105">
        <f t="shared" si="7"/>
        <v>402.69782971619367</v>
      </c>
    </row>
    <row r="17" spans="2:36">
      <c r="B17" s="121"/>
      <c r="D17" s="113" t="s">
        <v>143</v>
      </c>
      <c r="E17" s="112" t="s">
        <v>141</v>
      </c>
      <c r="F17" s="111">
        <f t="shared" ref="F17:Q18" si="8">+F38+X38</f>
        <v>71</v>
      </c>
      <c r="G17" s="111">
        <f t="shared" si="8"/>
        <v>89</v>
      </c>
      <c r="H17" s="111">
        <f t="shared" si="8"/>
        <v>118</v>
      </c>
      <c r="I17" s="111">
        <f t="shared" si="8"/>
        <v>174</v>
      </c>
      <c r="J17" s="111">
        <f t="shared" si="8"/>
        <v>92</v>
      </c>
      <c r="K17" s="111">
        <f t="shared" si="8"/>
        <v>91</v>
      </c>
      <c r="L17" s="111">
        <f t="shared" si="8"/>
        <v>168</v>
      </c>
      <c r="M17" s="111">
        <f t="shared" si="8"/>
        <v>125</v>
      </c>
      <c r="N17" s="111">
        <f t="shared" si="8"/>
        <v>87</v>
      </c>
      <c r="O17" s="111">
        <f t="shared" si="8"/>
        <v>84</v>
      </c>
      <c r="P17" s="111">
        <f t="shared" si="8"/>
        <v>79</v>
      </c>
      <c r="Q17" s="111">
        <f t="shared" si="8"/>
        <v>73</v>
      </c>
      <c r="R17" s="111">
        <f>SUM(F17:Q17)</f>
        <v>1251</v>
      </c>
    </row>
    <row r="18" spans="2:36">
      <c r="B18" s="121"/>
      <c r="D18" s="110"/>
      <c r="E18" s="109" t="s">
        <v>140</v>
      </c>
      <c r="F18" s="108">
        <f t="shared" si="8"/>
        <v>31607.174999999999</v>
      </c>
      <c r="G18" s="108">
        <f t="shared" si="8"/>
        <v>54469.175000000003</v>
      </c>
      <c r="H18" s="108">
        <f t="shared" si="8"/>
        <v>54627.85</v>
      </c>
      <c r="I18" s="108">
        <f t="shared" si="8"/>
        <v>75209.350000000006</v>
      </c>
      <c r="J18" s="108">
        <f t="shared" si="8"/>
        <v>55908.4</v>
      </c>
      <c r="K18" s="108">
        <f t="shared" si="8"/>
        <v>39271.15</v>
      </c>
      <c r="L18" s="108">
        <f t="shared" si="8"/>
        <v>64562.05</v>
      </c>
      <c r="M18" s="108">
        <f t="shared" si="8"/>
        <v>50410.05</v>
      </c>
      <c r="N18" s="108">
        <f t="shared" si="8"/>
        <v>37114.925000000003</v>
      </c>
      <c r="O18" s="108">
        <f t="shared" si="8"/>
        <v>36084.925000000003</v>
      </c>
      <c r="P18" s="108">
        <f t="shared" si="8"/>
        <v>34288.925000000003</v>
      </c>
      <c r="Q18" s="108">
        <f t="shared" si="8"/>
        <v>31531.025000000001</v>
      </c>
      <c r="R18" s="108">
        <f>SUM(F18:Q18)</f>
        <v>565085</v>
      </c>
    </row>
    <row r="19" spans="2:36">
      <c r="B19" s="121"/>
      <c r="D19" s="107"/>
      <c r="E19" s="106" t="s">
        <v>139</v>
      </c>
      <c r="F19" s="105">
        <f t="shared" ref="F19:R19" si="9">F18/F17</f>
        <v>445.17147887323944</v>
      </c>
      <c r="G19" s="105">
        <f t="shared" si="9"/>
        <v>612.01320224719109</v>
      </c>
      <c r="H19" s="105">
        <f t="shared" si="9"/>
        <v>462.94788135593217</v>
      </c>
      <c r="I19" s="105">
        <f t="shared" si="9"/>
        <v>432.23764367816096</v>
      </c>
      <c r="J19" s="105">
        <f t="shared" si="9"/>
        <v>607.70000000000005</v>
      </c>
      <c r="K19" s="105">
        <f t="shared" si="9"/>
        <v>431.5510989010989</v>
      </c>
      <c r="L19" s="105">
        <f t="shared" si="9"/>
        <v>384.29791666666671</v>
      </c>
      <c r="M19" s="105">
        <f t="shared" si="9"/>
        <v>403.28040000000004</v>
      </c>
      <c r="N19" s="105">
        <f t="shared" si="9"/>
        <v>426.60833333333335</v>
      </c>
      <c r="O19" s="105">
        <f t="shared" si="9"/>
        <v>429.58244047619053</v>
      </c>
      <c r="P19" s="105">
        <f t="shared" si="9"/>
        <v>434.03702531645575</v>
      </c>
      <c r="Q19" s="105">
        <f t="shared" si="9"/>
        <v>431.93184931506852</v>
      </c>
      <c r="R19" s="105">
        <f t="shared" si="9"/>
        <v>451.70663469224621</v>
      </c>
    </row>
    <row r="20" spans="2:36">
      <c r="B20" s="121"/>
      <c r="D20" s="104" t="s">
        <v>142</v>
      </c>
      <c r="E20" s="103" t="s">
        <v>141</v>
      </c>
      <c r="F20" s="102">
        <f t="shared" ref="F20:Q20" si="10">SUM(F5,F8,F11,F14,F17)</f>
        <v>2376</v>
      </c>
      <c r="G20" s="102">
        <f t="shared" si="10"/>
        <v>3486</v>
      </c>
      <c r="H20" s="102">
        <f t="shared" si="10"/>
        <v>4348</v>
      </c>
      <c r="I20" s="102">
        <f t="shared" si="10"/>
        <v>5218</v>
      </c>
      <c r="J20" s="102">
        <f t="shared" si="10"/>
        <v>4526</v>
      </c>
      <c r="K20" s="102">
        <f t="shared" si="10"/>
        <v>4763</v>
      </c>
      <c r="L20" s="102">
        <f t="shared" si="10"/>
        <v>4917</v>
      </c>
      <c r="M20" s="102">
        <f t="shared" si="10"/>
        <v>3633</v>
      </c>
      <c r="N20" s="102">
        <f t="shared" si="10"/>
        <v>3343</v>
      </c>
      <c r="O20" s="102">
        <f t="shared" si="10"/>
        <v>3190</v>
      </c>
      <c r="P20" s="102">
        <f t="shared" si="10"/>
        <v>2755</v>
      </c>
      <c r="Q20" s="102">
        <f t="shared" si="10"/>
        <v>2400</v>
      </c>
      <c r="R20" s="102">
        <f>SUM(F20:Q20)</f>
        <v>44955</v>
      </c>
    </row>
    <row r="21" spans="2:36">
      <c r="B21" s="121"/>
      <c r="D21" s="101"/>
      <c r="E21" s="100" t="s">
        <v>140</v>
      </c>
      <c r="F21" s="99">
        <f t="shared" ref="F21:Q21" si="11">SUM(F6,F9,F12,F15,F18)</f>
        <v>987738.40424901189</v>
      </c>
      <c r="G21" s="99">
        <f t="shared" si="11"/>
        <v>1472076.5860671937</v>
      </c>
      <c r="H21" s="99">
        <f t="shared" si="11"/>
        <v>1827681.1701581029</v>
      </c>
      <c r="I21" s="99">
        <f t="shared" si="11"/>
        <v>2176967.1247035577</v>
      </c>
      <c r="J21" s="99">
        <f t="shared" si="11"/>
        <v>1872736.9928853754</v>
      </c>
      <c r="K21" s="99">
        <f t="shared" si="11"/>
        <v>1965264.19743083</v>
      </c>
      <c r="L21" s="99">
        <f t="shared" si="11"/>
        <v>2021612.0974308301</v>
      </c>
      <c r="M21" s="99">
        <f t="shared" si="11"/>
        <v>1502367.6428853755</v>
      </c>
      <c r="N21" s="99">
        <f t="shared" si="11"/>
        <v>1390077.1542490118</v>
      </c>
      <c r="O21" s="99">
        <f t="shared" si="11"/>
        <v>1317332.1542490118</v>
      </c>
      <c r="P21" s="99">
        <f t="shared" si="11"/>
        <v>1163332.3360671937</v>
      </c>
      <c r="Q21" s="99">
        <f t="shared" si="11"/>
        <v>1009575.1396245059</v>
      </c>
      <c r="R21" s="99">
        <f>SUM(F21:Q21)</f>
        <v>18706761.000000004</v>
      </c>
    </row>
    <row r="22" spans="2:36">
      <c r="B22" s="122"/>
      <c r="D22" s="98"/>
      <c r="E22" s="97" t="s">
        <v>139</v>
      </c>
      <c r="F22" s="96">
        <f t="shared" ref="F22:R22" si="12">F21/F20</f>
        <v>415.71481660311946</v>
      </c>
      <c r="G22" s="96">
        <f t="shared" si="12"/>
        <v>422.28244006517315</v>
      </c>
      <c r="H22" s="96">
        <f t="shared" si="12"/>
        <v>420.34985514215799</v>
      </c>
      <c r="I22" s="96">
        <f t="shared" si="12"/>
        <v>417.20335850968911</v>
      </c>
      <c r="J22" s="96">
        <f t="shared" si="12"/>
        <v>413.77308724820489</v>
      </c>
      <c r="K22" s="96">
        <f t="shared" si="12"/>
        <v>412.61058102683813</v>
      </c>
      <c r="L22" s="96">
        <f t="shared" si="12"/>
        <v>411.14746744576576</v>
      </c>
      <c r="M22" s="96">
        <f t="shared" si="12"/>
        <v>413.53362039234116</v>
      </c>
      <c r="N22" s="96">
        <f t="shared" si="12"/>
        <v>415.81727617379948</v>
      </c>
      <c r="O22" s="96">
        <f t="shared" si="12"/>
        <v>412.95678816583444</v>
      </c>
      <c r="P22" s="96">
        <f t="shared" si="12"/>
        <v>422.26219094997953</v>
      </c>
      <c r="Q22" s="96">
        <f t="shared" si="12"/>
        <v>420.65630817687747</v>
      </c>
      <c r="R22" s="96">
        <f t="shared" si="12"/>
        <v>416.12192192192202</v>
      </c>
    </row>
    <row r="23" spans="2:36" ht="15.75" thickBot="1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</row>
    <row r="25" spans="2:36">
      <c r="B25" s="123"/>
      <c r="D25" s="104"/>
      <c r="E25" s="103"/>
      <c r="F25" s="103" t="s">
        <v>163</v>
      </c>
      <c r="G25" s="103" t="s">
        <v>162</v>
      </c>
      <c r="H25" s="103" t="s">
        <v>161</v>
      </c>
      <c r="I25" s="103" t="s">
        <v>160</v>
      </c>
      <c r="J25" s="103" t="s">
        <v>159</v>
      </c>
      <c r="K25" s="103" t="s">
        <v>158</v>
      </c>
      <c r="L25" s="103" t="s">
        <v>157</v>
      </c>
      <c r="M25" s="103" t="s">
        <v>156</v>
      </c>
      <c r="N25" s="103" t="s">
        <v>155</v>
      </c>
      <c r="O25" s="103" t="s">
        <v>154</v>
      </c>
      <c r="P25" s="103" t="s">
        <v>153</v>
      </c>
      <c r="Q25" s="103" t="s">
        <v>152</v>
      </c>
      <c r="R25" s="103" t="s">
        <v>142</v>
      </c>
      <c r="T25" s="123"/>
      <c r="V25" s="104"/>
      <c r="W25" s="103"/>
      <c r="X25" s="103" t="s">
        <v>163</v>
      </c>
      <c r="Y25" s="103" t="s">
        <v>162</v>
      </c>
      <c r="Z25" s="103" t="s">
        <v>161</v>
      </c>
      <c r="AA25" s="103" t="s">
        <v>160</v>
      </c>
      <c r="AB25" s="103" t="s">
        <v>159</v>
      </c>
      <c r="AC25" s="103" t="s">
        <v>158</v>
      </c>
      <c r="AD25" s="103" t="s">
        <v>157</v>
      </c>
      <c r="AE25" s="103" t="s">
        <v>156</v>
      </c>
      <c r="AF25" s="103" t="s">
        <v>155</v>
      </c>
      <c r="AG25" s="103" t="s">
        <v>154</v>
      </c>
      <c r="AH25" s="103" t="s">
        <v>153</v>
      </c>
      <c r="AI25" s="103" t="s">
        <v>152</v>
      </c>
      <c r="AJ25" s="103" t="s">
        <v>142</v>
      </c>
    </row>
    <row r="26" spans="2:36">
      <c r="B26" s="124" t="s">
        <v>173</v>
      </c>
      <c r="D26" s="113" t="s">
        <v>149</v>
      </c>
      <c r="E26" s="112" t="s">
        <v>141</v>
      </c>
      <c r="F26" s="111">
        <f t="shared" ref="F26:Q26" si="13">SUM(F47,F67,F87,F107,F127)</f>
        <v>1513</v>
      </c>
      <c r="G26" s="111">
        <f t="shared" si="13"/>
        <v>2401</v>
      </c>
      <c r="H26" s="111">
        <f t="shared" si="13"/>
        <v>2911</v>
      </c>
      <c r="I26" s="111">
        <f t="shared" si="13"/>
        <v>3399</v>
      </c>
      <c r="J26" s="111">
        <f t="shared" si="13"/>
        <v>3001</v>
      </c>
      <c r="K26" s="111">
        <f t="shared" si="13"/>
        <v>3116</v>
      </c>
      <c r="L26" s="111">
        <f t="shared" si="13"/>
        <v>3217</v>
      </c>
      <c r="M26" s="111">
        <f t="shared" si="13"/>
        <v>2337</v>
      </c>
      <c r="N26" s="111">
        <f t="shared" si="13"/>
        <v>2165</v>
      </c>
      <c r="O26" s="111">
        <f t="shared" si="13"/>
        <v>1940</v>
      </c>
      <c r="P26" s="111">
        <f t="shared" si="13"/>
        <v>1650</v>
      </c>
      <c r="Q26" s="111">
        <f t="shared" si="13"/>
        <v>1468</v>
      </c>
      <c r="R26" s="111">
        <f>SUM(F26:Q26)</f>
        <v>29118</v>
      </c>
      <c r="T26" s="124" t="s">
        <v>172</v>
      </c>
      <c r="V26" s="113" t="s">
        <v>149</v>
      </c>
      <c r="W26" s="112" t="s">
        <v>141</v>
      </c>
      <c r="X26" s="111">
        <f t="shared" ref="X26:AI26" si="14">SUM(X47,X67,X87,X107,X127)</f>
        <v>242</v>
      </c>
      <c r="Y26" s="111">
        <f t="shared" si="14"/>
        <v>222</v>
      </c>
      <c r="Z26" s="111">
        <f t="shared" si="14"/>
        <v>349</v>
      </c>
      <c r="AA26" s="111">
        <f t="shared" si="14"/>
        <v>404</v>
      </c>
      <c r="AB26" s="111">
        <f t="shared" si="14"/>
        <v>340</v>
      </c>
      <c r="AC26" s="111">
        <f t="shared" si="14"/>
        <v>360</v>
      </c>
      <c r="AD26" s="111">
        <f t="shared" si="14"/>
        <v>339</v>
      </c>
      <c r="AE26" s="111">
        <f t="shared" si="14"/>
        <v>262</v>
      </c>
      <c r="AF26" s="111">
        <f t="shared" si="14"/>
        <v>324</v>
      </c>
      <c r="AG26" s="111">
        <f t="shared" si="14"/>
        <v>271</v>
      </c>
      <c r="AH26" s="111">
        <f t="shared" si="14"/>
        <v>222</v>
      </c>
      <c r="AI26" s="111">
        <f t="shared" si="14"/>
        <v>201</v>
      </c>
      <c r="AJ26" s="111">
        <f>SUM(X26:AI26)</f>
        <v>3536</v>
      </c>
    </row>
    <row r="27" spans="2:36">
      <c r="B27" s="124"/>
      <c r="D27" s="110"/>
      <c r="E27" s="109" t="s">
        <v>140</v>
      </c>
      <c r="F27" s="108">
        <f t="shared" ref="F27:Q27" si="15">SUM(F48,F68,F88,F108,F128)</f>
        <v>574626</v>
      </c>
      <c r="G27" s="108">
        <f t="shared" si="15"/>
        <v>919942</v>
      </c>
      <c r="H27" s="108">
        <f t="shared" si="15"/>
        <v>1115836</v>
      </c>
      <c r="I27" s="108">
        <f t="shared" si="15"/>
        <v>1302243</v>
      </c>
      <c r="J27" s="108">
        <f t="shared" si="15"/>
        <v>1155345</v>
      </c>
      <c r="K27" s="108">
        <f t="shared" si="15"/>
        <v>1197917</v>
      </c>
      <c r="L27" s="108">
        <f t="shared" si="15"/>
        <v>1232726</v>
      </c>
      <c r="M27" s="108">
        <f t="shared" si="15"/>
        <v>894310</v>
      </c>
      <c r="N27" s="108">
        <f t="shared" si="15"/>
        <v>825910</v>
      </c>
      <c r="O27" s="108">
        <f t="shared" si="15"/>
        <v>741574</v>
      </c>
      <c r="P27" s="108">
        <f t="shared" si="15"/>
        <v>633546</v>
      </c>
      <c r="Q27" s="108">
        <f t="shared" si="15"/>
        <v>568185</v>
      </c>
      <c r="R27" s="108">
        <f>SUM(F27:Q27)</f>
        <v>11162160</v>
      </c>
      <c r="T27" s="124" t="s">
        <v>142</v>
      </c>
      <c r="V27" s="110"/>
      <c r="W27" s="109" t="s">
        <v>140</v>
      </c>
      <c r="X27" s="108">
        <f t="shared" ref="X27:AI27" si="16">SUM(X48,X68,X88,X108,X128)</f>
        <v>99306.229249011856</v>
      </c>
      <c r="Y27" s="108">
        <f t="shared" si="16"/>
        <v>90709.411067193665</v>
      </c>
      <c r="Z27" s="108">
        <f t="shared" si="16"/>
        <v>149638.32015810278</v>
      </c>
      <c r="AA27" s="108">
        <f t="shared" si="16"/>
        <v>168726.77470355731</v>
      </c>
      <c r="AB27" s="108">
        <f t="shared" si="16"/>
        <v>136333.59288537549</v>
      </c>
      <c r="AC27" s="108">
        <f t="shared" si="16"/>
        <v>147049.04743083005</v>
      </c>
      <c r="AD27" s="108">
        <f t="shared" si="16"/>
        <v>138007.04743083005</v>
      </c>
      <c r="AE27" s="108">
        <f t="shared" si="16"/>
        <v>105840.59288537549</v>
      </c>
      <c r="AF27" s="108">
        <f t="shared" si="16"/>
        <v>131262.22924901187</v>
      </c>
      <c r="AG27" s="108">
        <f t="shared" si="16"/>
        <v>111219.22924901187</v>
      </c>
      <c r="AH27" s="108">
        <f t="shared" si="16"/>
        <v>91777.411067193665</v>
      </c>
      <c r="AI27" s="108">
        <f t="shared" si="16"/>
        <v>82902.114624505921</v>
      </c>
      <c r="AJ27" s="108">
        <f>SUM(X27:AI27)</f>
        <v>1452772</v>
      </c>
    </row>
    <row r="28" spans="2:36">
      <c r="B28" s="124"/>
      <c r="D28" s="107"/>
      <c r="E28" s="106" t="s">
        <v>139</v>
      </c>
      <c r="F28" s="105">
        <f t="shared" ref="F28:R28" si="17">F27/F26</f>
        <v>379.79246530072703</v>
      </c>
      <c r="G28" s="105">
        <f t="shared" si="17"/>
        <v>383.14952103290295</v>
      </c>
      <c r="H28" s="105">
        <f t="shared" si="17"/>
        <v>383.3170731707317</v>
      </c>
      <c r="I28" s="105">
        <f t="shared" si="17"/>
        <v>383.12533097969992</v>
      </c>
      <c r="J28" s="105">
        <f t="shared" si="17"/>
        <v>384.98667110963015</v>
      </c>
      <c r="K28" s="105">
        <f t="shared" si="17"/>
        <v>384.44062901155326</v>
      </c>
      <c r="L28" s="105">
        <f t="shared" si="17"/>
        <v>383.19117189928505</v>
      </c>
      <c r="M28" s="105">
        <f t="shared" si="17"/>
        <v>382.67436884895164</v>
      </c>
      <c r="N28" s="105">
        <f t="shared" si="17"/>
        <v>381.48267898383369</v>
      </c>
      <c r="O28" s="105">
        <f t="shared" si="17"/>
        <v>382.25463917525775</v>
      </c>
      <c r="P28" s="105">
        <f t="shared" si="17"/>
        <v>383.9672727272727</v>
      </c>
      <c r="Q28" s="105">
        <f t="shared" si="17"/>
        <v>387.04700272479562</v>
      </c>
      <c r="R28" s="105">
        <f t="shared" si="17"/>
        <v>383.34226251803011</v>
      </c>
      <c r="T28" s="124"/>
      <c r="V28" s="107"/>
      <c r="W28" s="106" t="s">
        <v>139</v>
      </c>
      <c r="X28" s="105">
        <f t="shared" ref="X28:AJ28" si="18">X27/X26</f>
        <v>410.35631921079278</v>
      </c>
      <c r="Y28" s="105">
        <f t="shared" si="18"/>
        <v>408.60095075312461</v>
      </c>
      <c r="Z28" s="105">
        <f t="shared" si="18"/>
        <v>428.7630950088905</v>
      </c>
      <c r="AA28" s="105">
        <f t="shared" si="18"/>
        <v>417.64053144444881</v>
      </c>
      <c r="AB28" s="105">
        <f t="shared" si="18"/>
        <v>400.98115554522201</v>
      </c>
      <c r="AC28" s="105">
        <f t="shared" si="18"/>
        <v>408.46957619675015</v>
      </c>
      <c r="AD28" s="105">
        <f t="shared" si="18"/>
        <v>407.10043489920366</v>
      </c>
      <c r="AE28" s="105">
        <f t="shared" si="18"/>
        <v>403.97172857013544</v>
      </c>
      <c r="AF28" s="105">
        <f t="shared" si="18"/>
        <v>405.13033718830826</v>
      </c>
      <c r="AG28" s="105">
        <f t="shared" si="18"/>
        <v>410.4030599594534</v>
      </c>
      <c r="AH28" s="105">
        <f t="shared" si="18"/>
        <v>413.41176156393544</v>
      </c>
      <c r="AI28" s="105">
        <f t="shared" si="18"/>
        <v>412.44833146520358</v>
      </c>
      <c r="AJ28" s="105">
        <f t="shared" si="18"/>
        <v>410.8518099547511</v>
      </c>
    </row>
    <row r="29" spans="2:36">
      <c r="B29" s="124"/>
      <c r="D29" s="113" t="s">
        <v>146</v>
      </c>
      <c r="E29" s="112" t="s">
        <v>141</v>
      </c>
      <c r="F29" s="111">
        <f t="shared" ref="F29:Q29" si="19">SUM(F50,F70,F90,F110,F130)</f>
        <v>99</v>
      </c>
      <c r="G29" s="111">
        <f t="shared" si="19"/>
        <v>157</v>
      </c>
      <c r="H29" s="111">
        <f t="shared" si="19"/>
        <v>194</v>
      </c>
      <c r="I29" s="111">
        <f t="shared" si="19"/>
        <v>219</v>
      </c>
      <c r="J29" s="111">
        <f t="shared" si="19"/>
        <v>160</v>
      </c>
      <c r="K29" s="111">
        <f t="shared" si="19"/>
        <v>177</v>
      </c>
      <c r="L29" s="111">
        <f t="shared" si="19"/>
        <v>186</v>
      </c>
      <c r="M29" s="111">
        <f t="shared" si="19"/>
        <v>158</v>
      </c>
      <c r="N29" s="111">
        <f t="shared" si="19"/>
        <v>158</v>
      </c>
      <c r="O29" s="111">
        <f t="shared" si="19"/>
        <v>123</v>
      </c>
      <c r="P29" s="111">
        <f t="shared" si="19"/>
        <v>137</v>
      </c>
      <c r="Q29" s="111">
        <f t="shared" si="19"/>
        <v>119</v>
      </c>
      <c r="R29" s="111">
        <f>SUM(F29:Q29)</f>
        <v>1887</v>
      </c>
      <c r="T29" s="124"/>
      <c r="V29" s="113" t="s">
        <v>146</v>
      </c>
      <c r="W29" s="112" t="s">
        <v>141</v>
      </c>
      <c r="X29" s="111">
        <f t="shared" ref="X29:AI29" si="20">SUM(X50,X70,X90,X110,X130)</f>
        <v>4</v>
      </c>
      <c r="Y29" s="111">
        <f t="shared" si="20"/>
        <v>7</v>
      </c>
      <c r="Z29" s="111">
        <f t="shared" si="20"/>
        <v>12</v>
      </c>
      <c r="AA29" s="111">
        <f t="shared" si="20"/>
        <v>16</v>
      </c>
      <c r="AB29" s="111">
        <f t="shared" si="20"/>
        <v>6</v>
      </c>
      <c r="AC29" s="111">
        <f t="shared" si="20"/>
        <v>6</v>
      </c>
      <c r="AD29" s="111">
        <f t="shared" si="20"/>
        <v>5</v>
      </c>
      <c r="AE29" s="111">
        <f t="shared" si="20"/>
        <v>5</v>
      </c>
      <c r="AF29" s="111">
        <f t="shared" si="20"/>
        <v>5</v>
      </c>
      <c r="AG29" s="111">
        <f t="shared" si="20"/>
        <v>5</v>
      </c>
      <c r="AH29" s="111">
        <f t="shared" si="20"/>
        <v>5</v>
      </c>
      <c r="AI29" s="111">
        <f t="shared" si="20"/>
        <v>4</v>
      </c>
      <c r="AJ29" s="111">
        <f>SUM(X29:AI29)</f>
        <v>80</v>
      </c>
    </row>
    <row r="30" spans="2:36">
      <c r="B30" s="124"/>
      <c r="D30" s="110"/>
      <c r="E30" s="109" t="s">
        <v>140</v>
      </c>
      <c r="F30" s="108">
        <f t="shared" ref="F30:Q30" si="21">SUM(F51,F71,F91,F111,F131)</f>
        <v>102287</v>
      </c>
      <c r="G30" s="108">
        <f t="shared" si="21"/>
        <v>160821</v>
      </c>
      <c r="H30" s="108">
        <f t="shared" si="21"/>
        <v>199271</v>
      </c>
      <c r="I30" s="108">
        <f t="shared" si="21"/>
        <v>228042</v>
      </c>
      <c r="J30" s="108">
        <f t="shared" si="21"/>
        <v>162095</v>
      </c>
      <c r="K30" s="108">
        <f t="shared" si="21"/>
        <v>181735</v>
      </c>
      <c r="L30" s="108">
        <f t="shared" si="21"/>
        <v>193755</v>
      </c>
      <c r="M30" s="108">
        <f t="shared" si="21"/>
        <v>162728</v>
      </c>
      <c r="N30" s="108">
        <f t="shared" si="21"/>
        <v>161776</v>
      </c>
      <c r="O30" s="108">
        <f t="shared" si="21"/>
        <v>127778</v>
      </c>
      <c r="P30" s="108">
        <f t="shared" si="21"/>
        <v>141074</v>
      </c>
      <c r="Q30" s="108">
        <f t="shared" si="21"/>
        <v>113311</v>
      </c>
      <c r="R30" s="108">
        <f>SUM(F30:Q30)</f>
        <v>1934673</v>
      </c>
      <c r="T30" s="124"/>
      <c r="V30" s="110"/>
      <c r="W30" s="109" t="s">
        <v>140</v>
      </c>
      <c r="X30" s="108">
        <f t="shared" ref="X30:AI30" si="22">SUM(X51,X71,X91,X111,X131)</f>
        <v>3680</v>
      </c>
      <c r="Y30" s="108">
        <f t="shared" si="22"/>
        <v>6500</v>
      </c>
      <c r="Z30" s="108">
        <f t="shared" si="22"/>
        <v>11160</v>
      </c>
      <c r="AA30" s="108">
        <f t="shared" si="22"/>
        <v>14760</v>
      </c>
      <c r="AB30" s="108">
        <f t="shared" si="22"/>
        <v>5560</v>
      </c>
      <c r="AC30" s="108">
        <f t="shared" si="22"/>
        <v>5560</v>
      </c>
      <c r="AD30" s="108">
        <f t="shared" si="22"/>
        <v>4620</v>
      </c>
      <c r="AE30" s="108">
        <f t="shared" si="22"/>
        <v>4620</v>
      </c>
      <c r="AF30" s="108">
        <f t="shared" si="22"/>
        <v>4620</v>
      </c>
      <c r="AG30" s="108">
        <f t="shared" si="22"/>
        <v>4620</v>
      </c>
      <c r="AH30" s="108">
        <f t="shared" si="22"/>
        <v>4620</v>
      </c>
      <c r="AI30" s="108">
        <f t="shared" si="22"/>
        <v>3680</v>
      </c>
      <c r="AJ30" s="108">
        <f>SUM(X30:AI30)</f>
        <v>74000</v>
      </c>
    </row>
    <row r="31" spans="2:36">
      <c r="B31" s="124"/>
      <c r="D31" s="107"/>
      <c r="E31" s="106" t="s">
        <v>139</v>
      </c>
      <c r="F31" s="105">
        <f t="shared" ref="F31:R31" si="23">F30/F29</f>
        <v>1033.2020202020201</v>
      </c>
      <c r="G31" s="105">
        <f t="shared" si="23"/>
        <v>1024.3375796178343</v>
      </c>
      <c r="H31" s="105">
        <f t="shared" si="23"/>
        <v>1027.1701030927834</v>
      </c>
      <c r="I31" s="105">
        <f t="shared" si="23"/>
        <v>1041.2876712328766</v>
      </c>
      <c r="J31" s="105">
        <f t="shared" si="23"/>
        <v>1013.09375</v>
      </c>
      <c r="K31" s="105">
        <f t="shared" si="23"/>
        <v>1026.7514124293784</v>
      </c>
      <c r="L31" s="105">
        <f t="shared" si="23"/>
        <v>1041.6935483870968</v>
      </c>
      <c r="M31" s="105">
        <f t="shared" si="23"/>
        <v>1029.9240506329113</v>
      </c>
      <c r="N31" s="105">
        <f t="shared" si="23"/>
        <v>1023.8987341772151</v>
      </c>
      <c r="O31" s="105">
        <f t="shared" si="23"/>
        <v>1038.8455284552845</v>
      </c>
      <c r="P31" s="105">
        <f t="shared" si="23"/>
        <v>1029.7372262773722</v>
      </c>
      <c r="Q31" s="105">
        <f t="shared" si="23"/>
        <v>952.19327731092437</v>
      </c>
      <c r="R31" s="105">
        <f t="shared" si="23"/>
        <v>1025.2639109697934</v>
      </c>
      <c r="T31" s="124"/>
      <c r="V31" s="107"/>
      <c r="W31" s="106" t="s">
        <v>139</v>
      </c>
      <c r="X31" s="105">
        <f t="shared" ref="X31:AJ31" si="24">X30/X29</f>
        <v>920</v>
      </c>
      <c r="Y31" s="105">
        <f t="shared" si="24"/>
        <v>928.57142857142856</v>
      </c>
      <c r="Z31" s="105">
        <f t="shared" si="24"/>
        <v>930</v>
      </c>
      <c r="AA31" s="105">
        <f t="shared" si="24"/>
        <v>922.5</v>
      </c>
      <c r="AB31" s="105">
        <f t="shared" si="24"/>
        <v>926.66666666666663</v>
      </c>
      <c r="AC31" s="105">
        <f t="shared" si="24"/>
        <v>926.66666666666663</v>
      </c>
      <c r="AD31" s="105">
        <f t="shared" si="24"/>
        <v>924</v>
      </c>
      <c r="AE31" s="105">
        <f t="shared" si="24"/>
        <v>924</v>
      </c>
      <c r="AF31" s="105">
        <f t="shared" si="24"/>
        <v>924</v>
      </c>
      <c r="AG31" s="105">
        <f t="shared" si="24"/>
        <v>924</v>
      </c>
      <c r="AH31" s="105">
        <f t="shared" si="24"/>
        <v>924</v>
      </c>
      <c r="AI31" s="105">
        <f t="shared" si="24"/>
        <v>920</v>
      </c>
      <c r="AJ31" s="105">
        <f t="shared" si="24"/>
        <v>925</v>
      </c>
    </row>
    <row r="32" spans="2:36">
      <c r="B32" s="124"/>
      <c r="D32" s="113" t="s">
        <v>145</v>
      </c>
      <c r="E32" s="112" t="s">
        <v>141</v>
      </c>
      <c r="F32" s="111">
        <f t="shared" ref="F32:Q32" si="25">SUM(F53,F73,F93,F113,F133)</f>
        <v>73</v>
      </c>
      <c r="G32" s="111">
        <f t="shared" si="25"/>
        <v>117</v>
      </c>
      <c r="H32" s="111">
        <f t="shared" si="25"/>
        <v>211</v>
      </c>
      <c r="I32" s="111">
        <f t="shared" si="25"/>
        <v>306</v>
      </c>
      <c r="J32" s="111">
        <f t="shared" si="25"/>
        <v>284</v>
      </c>
      <c r="K32" s="111">
        <f t="shared" si="25"/>
        <v>283</v>
      </c>
      <c r="L32" s="111">
        <f t="shared" si="25"/>
        <v>302</v>
      </c>
      <c r="M32" s="111">
        <f t="shared" si="25"/>
        <v>242</v>
      </c>
      <c r="N32" s="111">
        <f t="shared" si="25"/>
        <v>206</v>
      </c>
      <c r="O32" s="111">
        <f t="shared" si="25"/>
        <v>224</v>
      </c>
      <c r="P32" s="111">
        <f t="shared" si="25"/>
        <v>143</v>
      </c>
      <c r="Q32" s="111">
        <f t="shared" si="25"/>
        <v>103</v>
      </c>
      <c r="R32" s="111">
        <f>SUM(F32:Q32)</f>
        <v>2494</v>
      </c>
      <c r="T32" s="124"/>
      <c r="V32" s="113" t="s">
        <v>145</v>
      </c>
      <c r="W32" s="112" t="s">
        <v>141</v>
      </c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</row>
    <row r="33" spans="2:36">
      <c r="B33" s="124"/>
      <c r="D33" s="110"/>
      <c r="E33" s="109" t="s">
        <v>140</v>
      </c>
      <c r="F33" s="108">
        <f t="shared" ref="F33:Q33" si="26">SUM(F54,F74,F94,F114,F134)</f>
        <v>26414</v>
      </c>
      <c r="G33" s="108">
        <f t="shared" si="26"/>
        <v>41585</v>
      </c>
      <c r="H33" s="108">
        <f t="shared" si="26"/>
        <v>74280</v>
      </c>
      <c r="I33" s="108">
        <f t="shared" si="26"/>
        <v>106109</v>
      </c>
      <c r="J33" s="108">
        <f t="shared" si="26"/>
        <v>97796</v>
      </c>
      <c r="K33" s="108">
        <f t="shared" si="26"/>
        <v>98683</v>
      </c>
      <c r="L33" s="108">
        <f t="shared" si="26"/>
        <v>105288</v>
      </c>
      <c r="M33" s="108">
        <f t="shared" si="26"/>
        <v>81669</v>
      </c>
      <c r="N33" s="108">
        <f t="shared" si="26"/>
        <v>69293</v>
      </c>
      <c r="O33" s="108">
        <f t="shared" si="26"/>
        <v>77349</v>
      </c>
      <c r="P33" s="108">
        <f t="shared" si="26"/>
        <v>49898</v>
      </c>
      <c r="Q33" s="108">
        <f t="shared" si="26"/>
        <v>36331</v>
      </c>
      <c r="R33" s="108">
        <f>SUM(F33:Q33)</f>
        <v>864695</v>
      </c>
      <c r="T33" s="124"/>
      <c r="V33" s="110"/>
      <c r="W33" s="109" t="s">
        <v>140</v>
      </c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</row>
    <row r="34" spans="2:36">
      <c r="B34" s="124"/>
      <c r="D34" s="107"/>
      <c r="E34" s="106" t="s">
        <v>139</v>
      </c>
      <c r="F34" s="105">
        <f t="shared" ref="F34:R34" si="27">F33/F32</f>
        <v>361.83561643835617</v>
      </c>
      <c r="G34" s="105">
        <f t="shared" si="27"/>
        <v>355.4273504273504</v>
      </c>
      <c r="H34" s="105">
        <f t="shared" si="27"/>
        <v>352.03791469194312</v>
      </c>
      <c r="I34" s="105">
        <f t="shared" si="27"/>
        <v>346.76143790849676</v>
      </c>
      <c r="J34" s="105">
        <f t="shared" si="27"/>
        <v>344.35211267605632</v>
      </c>
      <c r="K34" s="105">
        <f t="shared" si="27"/>
        <v>348.70318021201416</v>
      </c>
      <c r="L34" s="105">
        <f t="shared" si="27"/>
        <v>348.63576158940396</v>
      </c>
      <c r="M34" s="105">
        <f t="shared" si="27"/>
        <v>337.47520661157023</v>
      </c>
      <c r="N34" s="105">
        <f t="shared" si="27"/>
        <v>336.373786407767</v>
      </c>
      <c r="O34" s="105">
        <f t="shared" si="27"/>
        <v>345.30803571428572</v>
      </c>
      <c r="P34" s="105">
        <f t="shared" si="27"/>
        <v>348.93706293706293</v>
      </c>
      <c r="Q34" s="105">
        <f t="shared" si="27"/>
        <v>352.72815533980582</v>
      </c>
      <c r="R34" s="105">
        <f t="shared" si="27"/>
        <v>346.71010425020046</v>
      </c>
      <c r="T34" s="124"/>
      <c r="V34" s="107"/>
      <c r="W34" s="106" t="s">
        <v>139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6">
      <c r="B35" s="124"/>
      <c r="D35" s="113" t="s">
        <v>144</v>
      </c>
      <c r="E35" s="112" t="s">
        <v>141</v>
      </c>
      <c r="F35" s="111">
        <f t="shared" ref="F35:Q35" si="28">SUM(F56,F76,F96,F116,F136)</f>
        <v>374</v>
      </c>
      <c r="G35" s="111">
        <f t="shared" si="28"/>
        <v>493</v>
      </c>
      <c r="H35" s="111">
        <f t="shared" si="28"/>
        <v>553</v>
      </c>
      <c r="I35" s="111">
        <f t="shared" si="28"/>
        <v>700</v>
      </c>
      <c r="J35" s="111">
        <f t="shared" si="28"/>
        <v>643</v>
      </c>
      <c r="K35" s="111">
        <f t="shared" si="28"/>
        <v>730</v>
      </c>
      <c r="L35" s="111">
        <f t="shared" si="28"/>
        <v>700</v>
      </c>
      <c r="M35" s="111">
        <f t="shared" si="28"/>
        <v>504</v>
      </c>
      <c r="N35" s="111">
        <f t="shared" si="28"/>
        <v>398</v>
      </c>
      <c r="O35" s="111">
        <f t="shared" si="28"/>
        <v>543</v>
      </c>
      <c r="P35" s="111">
        <f t="shared" si="28"/>
        <v>519</v>
      </c>
      <c r="Q35" s="111">
        <f t="shared" si="28"/>
        <v>432</v>
      </c>
      <c r="R35" s="111">
        <f>SUM(F35:Q35)</f>
        <v>6589</v>
      </c>
      <c r="T35" s="124"/>
      <c r="V35" s="113" t="s">
        <v>144</v>
      </c>
      <c r="W35" s="112" t="s">
        <v>141</v>
      </c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</row>
    <row r="36" spans="2:36">
      <c r="B36" s="124"/>
      <c r="D36" s="110"/>
      <c r="E36" s="109" t="s">
        <v>140</v>
      </c>
      <c r="F36" s="108">
        <f t="shared" ref="F36:Q36" si="29">SUM(F57,F77,F97,F117,F137)</f>
        <v>149818</v>
      </c>
      <c r="G36" s="108">
        <f t="shared" si="29"/>
        <v>198050</v>
      </c>
      <c r="H36" s="108">
        <f t="shared" si="29"/>
        <v>222868</v>
      </c>
      <c r="I36" s="108">
        <f t="shared" si="29"/>
        <v>281877</v>
      </c>
      <c r="J36" s="108">
        <f t="shared" si="29"/>
        <v>259699</v>
      </c>
      <c r="K36" s="108">
        <f t="shared" si="29"/>
        <v>295049</v>
      </c>
      <c r="L36" s="108">
        <f t="shared" si="29"/>
        <v>282654</v>
      </c>
      <c r="M36" s="108">
        <f t="shared" si="29"/>
        <v>202790</v>
      </c>
      <c r="N36" s="108">
        <f t="shared" si="29"/>
        <v>160101</v>
      </c>
      <c r="O36" s="108">
        <f t="shared" si="29"/>
        <v>218707</v>
      </c>
      <c r="P36" s="108">
        <f t="shared" si="29"/>
        <v>208128</v>
      </c>
      <c r="Q36" s="108">
        <f t="shared" si="29"/>
        <v>173635</v>
      </c>
      <c r="R36" s="108">
        <f>SUM(F36:Q36)</f>
        <v>2653376</v>
      </c>
      <c r="T36" s="124"/>
      <c r="V36" s="110"/>
      <c r="W36" s="109" t="s">
        <v>140</v>
      </c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</row>
    <row r="37" spans="2:36">
      <c r="B37" s="124"/>
      <c r="D37" s="107"/>
      <c r="E37" s="106" t="s">
        <v>139</v>
      </c>
      <c r="F37" s="105">
        <f t="shared" ref="F37:R37" si="30">F36/F35</f>
        <v>400.58288770053474</v>
      </c>
      <c r="G37" s="105">
        <f t="shared" si="30"/>
        <v>401.72413793103448</v>
      </c>
      <c r="H37" s="105">
        <f t="shared" si="30"/>
        <v>403.01627486437616</v>
      </c>
      <c r="I37" s="105">
        <f t="shared" si="30"/>
        <v>402.68142857142857</v>
      </c>
      <c r="J37" s="105">
        <f t="shared" si="30"/>
        <v>403.88646967340588</v>
      </c>
      <c r="K37" s="105">
        <f t="shared" si="30"/>
        <v>404.17671232876711</v>
      </c>
      <c r="L37" s="105">
        <f t="shared" si="30"/>
        <v>403.79142857142858</v>
      </c>
      <c r="M37" s="105">
        <f t="shared" si="30"/>
        <v>402.36111111111109</v>
      </c>
      <c r="N37" s="105">
        <f t="shared" si="30"/>
        <v>402.2638190954774</v>
      </c>
      <c r="O37" s="105">
        <f t="shared" si="30"/>
        <v>402.77532228360957</v>
      </c>
      <c r="P37" s="105">
        <f t="shared" si="30"/>
        <v>401.01734104046244</v>
      </c>
      <c r="Q37" s="105">
        <f t="shared" si="30"/>
        <v>401.93287037037038</v>
      </c>
      <c r="R37" s="105">
        <f t="shared" si="30"/>
        <v>402.69782971619367</v>
      </c>
      <c r="T37" s="124"/>
      <c r="V37" s="107"/>
      <c r="W37" s="106" t="s">
        <v>139</v>
      </c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</row>
    <row r="38" spans="2:36">
      <c r="B38" s="124"/>
      <c r="D38" s="113" t="s">
        <v>143</v>
      </c>
      <c r="E38" s="112" t="s">
        <v>141</v>
      </c>
      <c r="F38" s="111">
        <f t="shared" ref="F38:Q38" si="31">SUM(F59,F79,F99,F119,F139)</f>
        <v>52</v>
      </c>
      <c r="G38" s="111">
        <f t="shared" si="31"/>
        <v>67</v>
      </c>
      <c r="H38" s="111">
        <f t="shared" si="31"/>
        <v>78</v>
      </c>
      <c r="I38" s="111">
        <f t="shared" si="31"/>
        <v>101</v>
      </c>
      <c r="J38" s="111">
        <f t="shared" si="31"/>
        <v>76</v>
      </c>
      <c r="K38" s="111">
        <f t="shared" si="31"/>
        <v>75</v>
      </c>
      <c r="L38" s="111">
        <f t="shared" si="31"/>
        <v>149</v>
      </c>
      <c r="M38" s="111">
        <f t="shared" si="31"/>
        <v>107</v>
      </c>
      <c r="N38" s="111">
        <f t="shared" si="31"/>
        <v>69</v>
      </c>
      <c r="O38" s="111">
        <f t="shared" si="31"/>
        <v>66</v>
      </c>
      <c r="P38" s="111">
        <f t="shared" si="31"/>
        <v>60</v>
      </c>
      <c r="Q38" s="111">
        <f t="shared" si="31"/>
        <v>55</v>
      </c>
      <c r="R38" s="111">
        <f>SUM(F38:Q38)</f>
        <v>955</v>
      </c>
      <c r="T38" s="124"/>
      <c r="V38" s="113" t="s">
        <v>143</v>
      </c>
      <c r="W38" s="112" t="s">
        <v>141</v>
      </c>
      <c r="X38" s="111">
        <f t="shared" ref="X38:AI38" si="32">SUM(X59,X79,X99,X119,X139)</f>
        <v>19</v>
      </c>
      <c r="Y38" s="111">
        <f t="shared" si="32"/>
        <v>22</v>
      </c>
      <c r="Z38" s="111">
        <f t="shared" si="32"/>
        <v>40</v>
      </c>
      <c r="AA38" s="111">
        <f t="shared" si="32"/>
        <v>73</v>
      </c>
      <c r="AB38" s="111">
        <f t="shared" si="32"/>
        <v>16</v>
      </c>
      <c r="AC38" s="111">
        <f t="shared" si="32"/>
        <v>16</v>
      </c>
      <c r="AD38" s="111">
        <f t="shared" si="32"/>
        <v>19</v>
      </c>
      <c r="AE38" s="111">
        <f t="shared" si="32"/>
        <v>18</v>
      </c>
      <c r="AF38" s="111">
        <f t="shared" si="32"/>
        <v>18</v>
      </c>
      <c r="AG38" s="111">
        <f t="shared" si="32"/>
        <v>18</v>
      </c>
      <c r="AH38" s="111">
        <f t="shared" si="32"/>
        <v>19</v>
      </c>
      <c r="AI38" s="111">
        <f t="shared" si="32"/>
        <v>18</v>
      </c>
      <c r="AJ38" s="111">
        <f>SUM(X38:AI38)</f>
        <v>296</v>
      </c>
    </row>
    <row r="39" spans="2:36">
      <c r="B39" s="124"/>
      <c r="D39" s="110"/>
      <c r="E39" s="109" t="s">
        <v>140</v>
      </c>
      <c r="F39" s="108">
        <f t="shared" ref="F39:Q39" si="33">SUM(F60,F80,F100,F120,F140)</f>
        <v>21162</v>
      </c>
      <c r="G39" s="108">
        <f t="shared" si="33"/>
        <v>26704</v>
      </c>
      <c r="H39" s="108">
        <f t="shared" si="33"/>
        <v>31123</v>
      </c>
      <c r="I39" s="108">
        <f t="shared" si="33"/>
        <v>38640</v>
      </c>
      <c r="J39" s="108">
        <f t="shared" si="33"/>
        <v>29365</v>
      </c>
      <c r="K39" s="108">
        <f t="shared" si="33"/>
        <v>29429</v>
      </c>
      <c r="L39" s="108">
        <f t="shared" si="33"/>
        <v>53598</v>
      </c>
      <c r="M39" s="108">
        <f t="shared" si="33"/>
        <v>39911</v>
      </c>
      <c r="N39" s="108">
        <f t="shared" si="33"/>
        <v>26686</v>
      </c>
      <c r="O39" s="108">
        <f t="shared" si="33"/>
        <v>25656</v>
      </c>
      <c r="P39" s="108">
        <f t="shared" si="33"/>
        <v>23395</v>
      </c>
      <c r="Q39" s="108">
        <f t="shared" si="33"/>
        <v>22189</v>
      </c>
      <c r="R39" s="108">
        <f>SUM(F39:Q39)</f>
        <v>367858</v>
      </c>
      <c r="T39" s="124"/>
      <c r="V39" s="110"/>
      <c r="W39" s="109" t="s">
        <v>140</v>
      </c>
      <c r="X39" s="108">
        <f t="shared" ref="X39:AI39" si="34">SUM(X60,X80,X100,X120,X140)</f>
        <v>10445.174999999999</v>
      </c>
      <c r="Y39" s="108">
        <f t="shared" si="34"/>
        <v>27765.174999999999</v>
      </c>
      <c r="Z39" s="108">
        <f t="shared" si="34"/>
        <v>23504.85</v>
      </c>
      <c r="AA39" s="108">
        <f t="shared" si="34"/>
        <v>36569.35</v>
      </c>
      <c r="AB39" s="108">
        <f t="shared" si="34"/>
        <v>26543.4</v>
      </c>
      <c r="AC39" s="108">
        <f t="shared" si="34"/>
        <v>9842.15</v>
      </c>
      <c r="AD39" s="108">
        <f t="shared" si="34"/>
        <v>10964.05</v>
      </c>
      <c r="AE39" s="108">
        <f t="shared" si="34"/>
        <v>10499.05</v>
      </c>
      <c r="AF39" s="108">
        <f t="shared" si="34"/>
        <v>10428.924999999999</v>
      </c>
      <c r="AG39" s="108">
        <f t="shared" si="34"/>
        <v>10428.924999999999</v>
      </c>
      <c r="AH39" s="108">
        <f t="shared" si="34"/>
        <v>10893.924999999999</v>
      </c>
      <c r="AI39" s="108">
        <f t="shared" si="34"/>
        <v>9342.0249999999996</v>
      </c>
      <c r="AJ39" s="108">
        <f>SUM(X39:AI39)</f>
        <v>197226.99999999991</v>
      </c>
    </row>
    <row r="40" spans="2:36">
      <c r="B40" s="124"/>
      <c r="D40" s="107"/>
      <c r="E40" s="106" t="s">
        <v>139</v>
      </c>
      <c r="F40" s="105">
        <f t="shared" ref="F40:R40" si="35">F39/F38</f>
        <v>406.96153846153845</v>
      </c>
      <c r="G40" s="105">
        <f t="shared" si="35"/>
        <v>398.56716417910445</v>
      </c>
      <c r="H40" s="105">
        <f t="shared" si="35"/>
        <v>399.0128205128205</v>
      </c>
      <c r="I40" s="105">
        <f t="shared" si="35"/>
        <v>382.57425742574259</v>
      </c>
      <c r="J40" s="105">
        <f t="shared" si="35"/>
        <v>386.38157894736844</v>
      </c>
      <c r="K40" s="105">
        <f t="shared" si="35"/>
        <v>392.38666666666666</v>
      </c>
      <c r="L40" s="105">
        <f t="shared" si="35"/>
        <v>359.71812080536915</v>
      </c>
      <c r="M40" s="105">
        <f t="shared" si="35"/>
        <v>373</v>
      </c>
      <c r="N40" s="105">
        <f t="shared" si="35"/>
        <v>386.75362318840581</v>
      </c>
      <c r="O40" s="105">
        <f t="shared" si="35"/>
        <v>388.72727272727275</v>
      </c>
      <c r="P40" s="105">
        <f t="shared" si="35"/>
        <v>389.91666666666669</v>
      </c>
      <c r="Q40" s="105">
        <f t="shared" si="35"/>
        <v>403.43636363636364</v>
      </c>
      <c r="R40" s="105">
        <f t="shared" si="35"/>
        <v>385.19162303664922</v>
      </c>
      <c r="T40" s="124"/>
      <c r="V40" s="107"/>
      <c r="W40" s="106" t="s">
        <v>139</v>
      </c>
      <c r="X40" s="105">
        <f t="shared" ref="X40:AJ40" si="36">X39/X38</f>
        <v>549.74605263157889</v>
      </c>
      <c r="Y40" s="105">
        <f t="shared" si="36"/>
        <v>1262.0534090909091</v>
      </c>
      <c r="Z40" s="105">
        <f t="shared" si="36"/>
        <v>587.62124999999992</v>
      </c>
      <c r="AA40" s="105">
        <f t="shared" si="36"/>
        <v>500.95</v>
      </c>
      <c r="AB40" s="105">
        <f t="shared" si="36"/>
        <v>1658.9625000000001</v>
      </c>
      <c r="AC40" s="105">
        <f t="shared" si="36"/>
        <v>615.13437499999998</v>
      </c>
      <c r="AD40" s="105">
        <f t="shared" si="36"/>
        <v>577.05526315789473</v>
      </c>
      <c r="AE40" s="105">
        <f t="shared" si="36"/>
        <v>583.28055555555557</v>
      </c>
      <c r="AF40" s="105">
        <f t="shared" si="36"/>
        <v>579.38472222222219</v>
      </c>
      <c r="AG40" s="105">
        <f t="shared" si="36"/>
        <v>579.38472222222219</v>
      </c>
      <c r="AH40" s="105">
        <f t="shared" si="36"/>
        <v>573.36447368421045</v>
      </c>
      <c r="AI40" s="105">
        <f t="shared" si="36"/>
        <v>519.00138888888887</v>
      </c>
      <c r="AJ40" s="105">
        <f t="shared" si="36"/>
        <v>666.30743243243217</v>
      </c>
    </row>
    <row r="41" spans="2:36">
      <c r="B41" s="124"/>
      <c r="D41" s="104" t="s">
        <v>142</v>
      </c>
      <c r="E41" s="103" t="s">
        <v>141</v>
      </c>
      <c r="F41" s="102">
        <f t="shared" ref="F41:Q41" si="37">SUM(F26,F29,F32,F35,F38)</f>
        <v>2111</v>
      </c>
      <c r="G41" s="102">
        <f t="shared" si="37"/>
        <v>3235</v>
      </c>
      <c r="H41" s="102">
        <f t="shared" si="37"/>
        <v>3947</v>
      </c>
      <c r="I41" s="102">
        <f t="shared" si="37"/>
        <v>4725</v>
      </c>
      <c r="J41" s="102">
        <f t="shared" si="37"/>
        <v>4164</v>
      </c>
      <c r="K41" s="102">
        <f t="shared" si="37"/>
        <v>4381</v>
      </c>
      <c r="L41" s="102">
        <f t="shared" si="37"/>
        <v>4554</v>
      </c>
      <c r="M41" s="102">
        <f t="shared" si="37"/>
        <v>3348</v>
      </c>
      <c r="N41" s="102">
        <f t="shared" si="37"/>
        <v>2996</v>
      </c>
      <c r="O41" s="102">
        <f t="shared" si="37"/>
        <v>2896</v>
      </c>
      <c r="P41" s="102">
        <f t="shared" si="37"/>
        <v>2509</v>
      </c>
      <c r="Q41" s="102">
        <f t="shared" si="37"/>
        <v>2177</v>
      </c>
      <c r="R41" s="102">
        <f>SUM(F41:Q41)</f>
        <v>41043</v>
      </c>
      <c r="T41" s="124"/>
      <c r="V41" s="104" t="s">
        <v>142</v>
      </c>
      <c r="W41" s="103" t="s">
        <v>141</v>
      </c>
      <c r="X41" s="102">
        <f t="shared" ref="X41:AI41" si="38">SUM(X26,X29,X32,X35,X38)</f>
        <v>265</v>
      </c>
      <c r="Y41" s="102">
        <f t="shared" si="38"/>
        <v>251</v>
      </c>
      <c r="Z41" s="102">
        <f t="shared" si="38"/>
        <v>401</v>
      </c>
      <c r="AA41" s="102">
        <f t="shared" si="38"/>
        <v>493</v>
      </c>
      <c r="AB41" s="102">
        <f t="shared" si="38"/>
        <v>362</v>
      </c>
      <c r="AC41" s="102">
        <f t="shared" si="38"/>
        <v>382</v>
      </c>
      <c r="AD41" s="102">
        <f t="shared" si="38"/>
        <v>363</v>
      </c>
      <c r="AE41" s="102">
        <f t="shared" si="38"/>
        <v>285</v>
      </c>
      <c r="AF41" s="102">
        <f t="shared" si="38"/>
        <v>347</v>
      </c>
      <c r="AG41" s="102">
        <f t="shared" si="38"/>
        <v>294</v>
      </c>
      <c r="AH41" s="102">
        <f t="shared" si="38"/>
        <v>246</v>
      </c>
      <c r="AI41" s="102">
        <f t="shared" si="38"/>
        <v>223</v>
      </c>
      <c r="AJ41" s="102">
        <f>SUM(X41:AI41)</f>
        <v>3912</v>
      </c>
    </row>
    <row r="42" spans="2:36">
      <c r="B42" s="124"/>
      <c r="D42" s="101"/>
      <c r="E42" s="100" t="s">
        <v>140</v>
      </c>
      <c r="F42" s="99">
        <f t="shared" ref="F42:Q42" si="39">SUM(F27,F30,F33,F36,F39)</f>
        <v>874307</v>
      </c>
      <c r="G42" s="99">
        <f t="shared" si="39"/>
        <v>1347102</v>
      </c>
      <c r="H42" s="99">
        <f t="shared" si="39"/>
        <v>1643378</v>
      </c>
      <c r="I42" s="99">
        <f t="shared" si="39"/>
        <v>1956911</v>
      </c>
      <c r="J42" s="99">
        <f t="shared" si="39"/>
        <v>1704300</v>
      </c>
      <c r="K42" s="99">
        <f t="shared" si="39"/>
        <v>1802813</v>
      </c>
      <c r="L42" s="99">
        <f t="shared" si="39"/>
        <v>1868021</v>
      </c>
      <c r="M42" s="99">
        <f t="shared" si="39"/>
        <v>1381408</v>
      </c>
      <c r="N42" s="99">
        <f t="shared" si="39"/>
        <v>1243766</v>
      </c>
      <c r="O42" s="99">
        <f t="shared" si="39"/>
        <v>1191064</v>
      </c>
      <c r="P42" s="99">
        <f t="shared" si="39"/>
        <v>1056041</v>
      </c>
      <c r="Q42" s="99">
        <f t="shared" si="39"/>
        <v>913651</v>
      </c>
      <c r="R42" s="99">
        <f>SUM(F42:Q42)</f>
        <v>16982762</v>
      </c>
      <c r="T42" s="124"/>
      <c r="V42" s="101"/>
      <c r="W42" s="100" t="s">
        <v>140</v>
      </c>
      <c r="X42" s="99">
        <f t="shared" ref="X42:AI42" si="40">SUM(X27,X30,X33,X36,X39)</f>
        <v>113431.40424901186</v>
      </c>
      <c r="Y42" s="99">
        <f t="shared" si="40"/>
        <v>124974.58606719367</v>
      </c>
      <c r="Z42" s="99">
        <f t="shared" si="40"/>
        <v>184303.17015810279</v>
      </c>
      <c r="AA42" s="99">
        <f t="shared" si="40"/>
        <v>220056.12470355732</v>
      </c>
      <c r="AB42" s="99">
        <f t="shared" si="40"/>
        <v>168436.99288537548</v>
      </c>
      <c r="AC42" s="99">
        <f t="shared" si="40"/>
        <v>162451.19743083004</v>
      </c>
      <c r="AD42" s="99">
        <f t="shared" si="40"/>
        <v>153591.09743083004</v>
      </c>
      <c r="AE42" s="99">
        <f t="shared" si="40"/>
        <v>120959.64288537549</v>
      </c>
      <c r="AF42" s="99">
        <f t="shared" si="40"/>
        <v>146311.15424901186</v>
      </c>
      <c r="AG42" s="99">
        <f t="shared" si="40"/>
        <v>126268.15424901187</v>
      </c>
      <c r="AH42" s="99">
        <f t="shared" si="40"/>
        <v>107291.33606719367</v>
      </c>
      <c r="AI42" s="99">
        <f t="shared" si="40"/>
        <v>95924.139624505915</v>
      </c>
      <c r="AJ42" s="99">
        <f>SUM(X42:AI42)</f>
        <v>1723999</v>
      </c>
    </row>
    <row r="43" spans="2:36">
      <c r="B43" s="125"/>
      <c r="D43" s="98"/>
      <c r="E43" s="97" t="s">
        <v>139</v>
      </c>
      <c r="F43" s="96">
        <f t="shared" ref="F43:R43" si="41">F42/F41</f>
        <v>414.16721932733304</v>
      </c>
      <c r="G43" s="96">
        <f t="shared" si="41"/>
        <v>416.41483771251933</v>
      </c>
      <c r="H43" s="96">
        <f t="shared" si="41"/>
        <v>416.36128705345834</v>
      </c>
      <c r="I43" s="96">
        <f t="shared" si="41"/>
        <v>414.16105820105821</v>
      </c>
      <c r="J43" s="96">
        <f t="shared" si="41"/>
        <v>409.29394812680113</v>
      </c>
      <c r="K43" s="96">
        <f t="shared" si="41"/>
        <v>411.50719013923759</v>
      </c>
      <c r="L43" s="96">
        <f t="shared" si="41"/>
        <v>410.19345630215196</v>
      </c>
      <c r="M43" s="96">
        <f t="shared" si="41"/>
        <v>412.60692951015534</v>
      </c>
      <c r="N43" s="96">
        <f t="shared" si="41"/>
        <v>415.1421895861148</v>
      </c>
      <c r="O43" s="96">
        <f t="shared" si="41"/>
        <v>411.27900552486187</v>
      </c>
      <c r="P43" s="96">
        <f t="shared" si="41"/>
        <v>420.90115583897966</v>
      </c>
      <c r="Q43" s="96">
        <f t="shared" si="41"/>
        <v>419.6835094166284</v>
      </c>
      <c r="R43" s="96">
        <f t="shared" si="41"/>
        <v>413.7797431961601</v>
      </c>
      <c r="T43" s="125"/>
      <c r="V43" s="98"/>
      <c r="W43" s="97" t="s">
        <v>139</v>
      </c>
      <c r="X43" s="96">
        <f t="shared" ref="X43:AJ43" si="42">X42/X41</f>
        <v>428.04303490193155</v>
      </c>
      <c r="Y43" s="96">
        <f t="shared" si="42"/>
        <v>497.90671739917798</v>
      </c>
      <c r="Z43" s="96">
        <f t="shared" si="42"/>
        <v>459.60890313741345</v>
      </c>
      <c r="AA43" s="96">
        <f t="shared" si="42"/>
        <v>446.36130771512643</v>
      </c>
      <c r="AB43" s="96">
        <f t="shared" si="42"/>
        <v>465.29556045683836</v>
      </c>
      <c r="AC43" s="96">
        <f t="shared" si="42"/>
        <v>425.26491474039278</v>
      </c>
      <c r="AD43" s="96">
        <f t="shared" si="42"/>
        <v>423.11597088382928</v>
      </c>
      <c r="AE43" s="96">
        <f t="shared" si="42"/>
        <v>424.41979959780872</v>
      </c>
      <c r="AF43" s="96">
        <f t="shared" si="42"/>
        <v>421.6459776628584</v>
      </c>
      <c r="AG43" s="96">
        <f t="shared" si="42"/>
        <v>429.4835178537819</v>
      </c>
      <c r="AH43" s="96">
        <f t="shared" si="42"/>
        <v>436.14364254956774</v>
      </c>
      <c r="AI43" s="96">
        <f t="shared" si="42"/>
        <v>430.1530924865736</v>
      </c>
      <c r="AJ43" s="96">
        <f t="shared" si="42"/>
        <v>440.69504089979552</v>
      </c>
    </row>
    <row r="44" spans="2:36" ht="15.75" thickBot="1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</row>
    <row r="46" spans="2:36">
      <c r="B46" s="103"/>
      <c r="D46" s="104"/>
      <c r="E46" s="103"/>
      <c r="F46" s="103" t="s">
        <v>163</v>
      </c>
      <c r="G46" s="103" t="s">
        <v>162</v>
      </c>
      <c r="H46" s="103" t="s">
        <v>161</v>
      </c>
      <c r="I46" s="103" t="s">
        <v>160</v>
      </c>
      <c r="J46" s="103" t="s">
        <v>159</v>
      </c>
      <c r="K46" s="103" t="s">
        <v>158</v>
      </c>
      <c r="L46" s="103" t="s">
        <v>157</v>
      </c>
      <c r="M46" s="103" t="s">
        <v>156</v>
      </c>
      <c r="N46" s="103" t="s">
        <v>155</v>
      </c>
      <c r="O46" s="103" t="s">
        <v>154</v>
      </c>
      <c r="P46" s="103" t="s">
        <v>153</v>
      </c>
      <c r="Q46" s="103" t="s">
        <v>152</v>
      </c>
      <c r="R46" s="103" t="s">
        <v>142</v>
      </c>
      <c r="T46" s="103"/>
      <c r="V46" s="104"/>
      <c r="W46" s="103"/>
      <c r="X46" s="103" t="s">
        <v>163</v>
      </c>
      <c r="Y46" s="103" t="s">
        <v>162</v>
      </c>
      <c r="Z46" s="103" t="s">
        <v>161</v>
      </c>
      <c r="AA46" s="103" t="s">
        <v>160</v>
      </c>
      <c r="AB46" s="103" t="s">
        <v>159</v>
      </c>
      <c r="AC46" s="103" t="s">
        <v>158</v>
      </c>
      <c r="AD46" s="103" t="s">
        <v>157</v>
      </c>
      <c r="AE46" s="103" t="s">
        <v>156</v>
      </c>
      <c r="AF46" s="103" t="s">
        <v>155</v>
      </c>
      <c r="AG46" s="103" t="s">
        <v>154</v>
      </c>
      <c r="AH46" s="103" t="s">
        <v>153</v>
      </c>
      <c r="AI46" s="103" t="s">
        <v>152</v>
      </c>
      <c r="AJ46" s="103" t="s">
        <v>142</v>
      </c>
    </row>
    <row r="47" spans="2:36">
      <c r="B47" s="100" t="s">
        <v>171</v>
      </c>
      <c r="D47" s="113" t="s">
        <v>149</v>
      </c>
      <c r="E47" s="112" t="s">
        <v>141</v>
      </c>
      <c r="F47" s="111">
        <v>326</v>
      </c>
      <c r="G47" s="111">
        <v>418</v>
      </c>
      <c r="H47" s="111">
        <v>518</v>
      </c>
      <c r="I47" s="111">
        <v>630</v>
      </c>
      <c r="J47" s="111">
        <v>510</v>
      </c>
      <c r="K47" s="111">
        <v>530</v>
      </c>
      <c r="L47" s="111">
        <v>538</v>
      </c>
      <c r="M47" s="111">
        <v>373</v>
      </c>
      <c r="N47" s="111">
        <v>348</v>
      </c>
      <c r="O47" s="111">
        <v>368</v>
      </c>
      <c r="P47" s="111">
        <v>312</v>
      </c>
      <c r="Q47" s="111">
        <v>396</v>
      </c>
      <c r="R47" s="111">
        <f>SUM(F47:Q47)</f>
        <v>5267</v>
      </c>
      <c r="T47" s="100" t="s">
        <v>170</v>
      </c>
      <c r="V47" s="113" t="s">
        <v>149</v>
      </c>
      <c r="W47" s="112" t="s">
        <v>141</v>
      </c>
      <c r="X47" s="111">
        <v>73</v>
      </c>
      <c r="Y47" s="111">
        <v>63</v>
      </c>
      <c r="Z47" s="111">
        <v>167</v>
      </c>
      <c r="AA47" s="111">
        <v>153</v>
      </c>
      <c r="AB47" s="111">
        <v>75</v>
      </c>
      <c r="AC47" s="111">
        <v>105</v>
      </c>
      <c r="AD47" s="111">
        <v>94</v>
      </c>
      <c r="AE47" s="111">
        <v>64</v>
      </c>
      <c r="AF47" s="111">
        <v>84</v>
      </c>
      <c r="AG47" s="111">
        <v>84</v>
      </c>
      <c r="AH47" s="111">
        <v>74</v>
      </c>
      <c r="AI47" s="111">
        <v>64</v>
      </c>
      <c r="AJ47" s="111">
        <f>SUM(X47:AI47)</f>
        <v>1100</v>
      </c>
    </row>
    <row r="48" spans="2:36">
      <c r="B48" s="100"/>
      <c r="D48" s="110"/>
      <c r="E48" s="109" t="s">
        <v>140</v>
      </c>
      <c r="F48" s="108">
        <v>114344</v>
      </c>
      <c r="G48" s="108">
        <v>146613</v>
      </c>
      <c r="H48" s="108">
        <v>181688</v>
      </c>
      <c r="I48" s="108">
        <v>220972</v>
      </c>
      <c r="J48" s="108">
        <v>178882</v>
      </c>
      <c r="K48" s="108">
        <v>185897</v>
      </c>
      <c r="L48" s="108">
        <v>188703</v>
      </c>
      <c r="M48" s="108">
        <v>130830</v>
      </c>
      <c r="N48" s="108">
        <v>122061</v>
      </c>
      <c r="O48" s="108">
        <v>129076</v>
      </c>
      <c r="P48" s="108">
        <v>109434</v>
      </c>
      <c r="Q48" s="108">
        <v>138897</v>
      </c>
      <c r="R48" s="108">
        <f>SUM(F48:Q48)</f>
        <v>1847397</v>
      </c>
      <c r="T48" s="100"/>
      <c r="V48" s="110"/>
      <c r="W48" s="109" t="s">
        <v>140</v>
      </c>
      <c r="X48" s="108">
        <v>35272.272727272728</v>
      </c>
      <c r="Y48" s="108">
        <v>30440.454545454544</v>
      </c>
      <c r="Z48" s="108">
        <v>80691.363636363632</v>
      </c>
      <c r="AA48" s="108">
        <v>73926.818181818177</v>
      </c>
      <c r="AB48" s="108">
        <v>36238.636363636368</v>
      </c>
      <c r="AC48" s="108">
        <v>50734.090909090912</v>
      </c>
      <c r="AD48" s="108">
        <v>45419.090909090912</v>
      </c>
      <c r="AE48" s="108">
        <v>30923.636363636364</v>
      </c>
      <c r="AF48" s="108">
        <v>40587.272727272728</v>
      </c>
      <c r="AG48" s="108">
        <v>40587.272727272728</v>
      </c>
      <c r="AH48" s="108">
        <v>35755.454545454544</v>
      </c>
      <c r="AI48" s="108">
        <v>30923.636363636364</v>
      </c>
      <c r="AJ48" s="108">
        <f>SUM(X48:AI48)</f>
        <v>531500</v>
      </c>
    </row>
    <row r="49" spans="2:36">
      <c r="B49" s="100"/>
      <c r="D49" s="107"/>
      <c r="E49" s="106" t="s">
        <v>139</v>
      </c>
      <c r="F49" s="105">
        <v>350.74846625766872</v>
      </c>
      <c r="G49" s="105">
        <v>350.7488038277512</v>
      </c>
      <c r="H49" s="105">
        <v>350.74903474903476</v>
      </c>
      <c r="I49" s="105">
        <v>350.74920634920636</v>
      </c>
      <c r="J49" s="105">
        <v>350.74901960784314</v>
      </c>
      <c r="K49" s="105">
        <v>350.74905660377357</v>
      </c>
      <c r="L49" s="105">
        <v>350.74907063197026</v>
      </c>
      <c r="M49" s="105">
        <v>350.75067024128685</v>
      </c>
      <c r="N49" s="105">
        <v>350.75</v>
      </c>
      <c r="O49" s="105">
        <v>350.75</v>
      </c>
      <c r="P49" s="105">
        <v>350.75</v>
      </c>
      <c r="Q49" s="105">
        <v>350.75</v>
      </c>
      <c r="R49" s="105">
        <f t="shared" ref="R49" si="43">R48/R47</f>
        <v>350.74938295044615</v>
      </c>
      <c r="T49" s="100"/>
      <c r="V49" s="107"/>
      <c r="W49" s="106" t="s">
        <v>139</v>
      </c>
      <c r="X49" s="105">
        <f t="shared" ref="X49:AJ49" si="44">X48/X47</f>
        <v>483.18181818181819</v>
      </c>
      <c r="Y49" s="105">
        <f t="shared" si="44"/>
        <v>483.18181818181819</v>
      </c>
      <c r="Z49" s="105">
        <f t="shared" si="44"/>
        <v>483.18181818181813</v>
      </c>
      <c r="AA49" s="105">
        <f t="shared" si="44"/>
        <v>483.18181818181813</v>
      </c>
      <c r="AB49" s="105">
        <f t="shared" si="44"/>
        <v>483.18181818181824</v>
      </c>
      <c r="AC49" s="105">
        <f t="shared" si="44"/>
        <v>483.18181818181819</v>
      </c>
      <c r="AD49" s="105">
        <f t="shared" si="44"/>
        <v>483.18181818181819</v>
      </c>
      <c r="AE49" s="105">
        <f t="shared" si="44"/>
        <v>483.18181818181819</v>
      </c>
      <c r="AF49" s="105">
        <f t="shared" si="44"/>
        <v>483.18181818181819</v>
      </c>
      <c r="AG49" s="105">
        <f t="shared" si="44"/>
        <v>483.18181818181819</v>
      </c>
      <c r="AH49" s="105">
        <f t="shared" si="44"/>
        <v>483.18181818181819</v>
      </c>
      <c r="AI49" s="105">
        <f t="shared" si="44"/>
        <v>483.18181818181819</v>
      </c>
      <c r="AJ49" s="105">
        <f t="shared" si="44"/>
        <v>483.18181818181819</v>
      </c>
    </row>
    <row r="50" spans="2:36">
      <c r="B50" s="100"/>
      <c r="D50" s="113" t="s">
        <v>146</v>
      </c>
      <c r="E50" s="112" t="s">
        <v>141</v>
      </c>
      <c r="F50" s="111">
        <v>15</v>
      </c>
      <c r="G50" s="111">
        <v>19</v>
      </c>
      <c r="H50" s="111">
        <v>27</v>
      </c>
      <c r="I50" s="111">
        <v>30</v>
      </c>
      <c r="J50" s="111">
        <v>20</v>
      </c>
      <c r="K50" s="111">
        <v>25</v>
      </c>
      <c r="L50" s="111">
        <v>26</v>
      </c>
      <c r="M50" s="111">
        <v>24</v>
      </c>
      <c r="N50" s="111">
        <v>25</v>
      </c>
      <c r="O50" s="111">
        <v>21</v>
      </c>
      <c r="P50" s="111">
        <v>19</v>
      </c>
      <c r="Q50" s="111">
        <v>14</v>
      </c>
      <c r="R50" s="111">
        <f>SUM(F50:Q50)</f>
        <v>265</v>
      </c>
      <c r="T50" s="100"/>
      <c r="V50" s="113" t="s">
        <v>146</v>
      </c>
      <c r="W50" s="112" t="s">
        <v>141</v>
      </c>
      <c r="X50" s="111">
        <v>2</v>
      </c>
      <c r="Y50" s="111">
        <v>2</v>
      </c>
      <c r="Z50" s="111">
        <v>3</v>
      </c>
      <c r="AA50" s="111">
        <v>7</v>
      </c>
      <c r="AB50" s="111">
        <v>2</v>
      </c>
      <c r="AC50" s="111">
        <v>2</v>
      </c>
      <c r="AD50" s="111">
        <v>2</v>
      </c>
      <c r="AE50" s="111">
        <v>2</v>
      </c>
      <c r="AF50" s="111">
        <v>2</v>
      </c>
      <c r="AG50" s="111">
        <v>2</v>
      </c>
      <c r="AH50" s="111">
        <v>2</v>
      </c>
      <c r="AI50" s="111">
        <v>2</v>
      </c>
      <c r="AJ50" s="111">
        <f>SUM(X50:AI50)</f>
        <v>30</v>
      </c>
    </row>
    <row r="51" spans="2:36">
      <c r="B51" s="100"/>
      <c r="D51" s="110"/>
      <c r="E51" s="109" t="s">
        <v>140</v>
      </c>
      <c r="F51" s="108">
        <v>16676</v>
      </c>
      <c r="G51" s="108">
        <v>21124</v>
      </c>
      <c r="H51" s="108">
        <v>30019</v>
      </c>
      <c r="I51" s="108">
        <v>33354</v>
      </c>
      <c r="J51" s="108">
        <v>22236</v>
      </c>
      <c r="K51" s="108">
        <v>27793</v>
      </c>
      <c r="L51" s="108">
        <v>28906</v>
      </c>
      <c r="M51" s="108">
        <v>26682</v>
      </c>
      <c r="N51" s="108">
        <v>27793</v>
      </c>
      <c r="O51" s="108">
        <v>23348</v>
      </c>
      <c r="P51" s="108">
        <v>21122</v>
      </c>
      <c r="Q51" s="108">
        <v>15563</v>
      </c>
      <c r="R51" s="108">
        <f>SUM(F51:Q51)</f>
        <v>294616</v>
      </c>
      <c r="T51" s="100"/>
      <c r="V51" s="110"/>
      <c r="W51" s="109" t="s">
        <v>140</v>
      </c>
      <c r="X51" s="108">
        <v>1800</v>
      </c>
      <c r="Y51" s="108">
        <v>1800</v>
      </c>
      <c r="Z51" s="108">
        <v>2700</v>
      </c>
      <c r="AA51" s="108">
        <v>6300</v>
      </c>
      <c r="AB51" s="108">
        <v>1800</v>
      </c>
      <c r="AC51" s="108">
        <v>1800</v>
      </c>
      <c r="AD51" s="108">
        <v>1800</v>
      </c>
      <c r="AE51" s="108">
        <v>1800</v>
      </c>
      <c r="AF51" s="108">
        <v>1800</v>
      </c>
      <c r="AG51" s="108">
        <v>1800</v>
      </c>
      <c r="AH51" s="108">
        <v>1800</v>
      </c>
      <c r="AI51" s="108">
        <v>1800</v>
      </c>
      <c r="AJ51" s="108">
        <f>SUM(X51:AI51)</f>
        <v>27000</v>
      </c>
    </row>
    <row r="52" spans="2:36">
      <c r="B52" s="100"/>
      <c r="D52" s="107"/>
      <c r="E52" s="106" t="s">
        <v>139</v>
      </c>
      <c r="F52" s="105">
        <v>1111.7333333333333</v>
      </c>
      <c r="G52" s="105">
        <v>1111.7894736842106</v>
      </c>
      <c r="H52" s="105">
        <v>1111.8148148148148</v>
      </c>
      <c r="I52" s="105">
        <v>1111.8</v>
      </c>
      <c r="J52" s="105">
        <v>1111.8</v>
      </c>
      <c r="K52" s="105">
        <v>1111.72</v>
      </c>
      <c r="L52" s="105">
        <v>1111.7692307692307</v>
      </c>
      <c r="M52" s="105">
        <v>1111.75</v>
      </c>
      <c r="N52" s="105">
        <v>1111.72</v>
      </c>
      <c r="O52" s="105">
        <v>1111.8095238095239</v>
      </c>
      <c r="P52" s="105">
        <v>1111.6842105263158</v>
      </c>
      <c r="Q52" s="105">
        <v>1111.6428571428571</v>
      </c>
      <c r="R52" s="105">
        <f t="shared" ref="R52" si="45">R51/R50</f>
        <v>1111.7584905660378</v>
      </c>
      <c r="T52" s="100"/>
      <c r="V52" s="107"/>
      <c r="W52" s="106" t="s">
        <v>139</v>
      </c>
      <c r="X52" s="105">
        <f t="shared" ref="X52:AJ52" si="46">X51/X50</f>
        <v>900</v>
      </c>
      <c r="Y52" s="105">
        <f t="shared" si="46"/>
        <v>900</v>
      </c>
      <c r="Z52" s="105">
        <f t="shared" si="46"/>
        <v>900</v>
      </c>
      <c r="AA52" s="105">
        <f t="shared" si="46"/>
        <v>900</v>
      </c>
      <c r="AB52" s="105">
        <f t="shared" si="46"/>
        <v>900</v>
      </c>
      <c r="AC52" s="105">
        <f t="shared" si="46"/>
        <v>900</v>
      </c>
      <c r="AD52" s="105">
        <f t="shared" si="46"/>
        <v>900</v>
      </c>
      <c r="AE52" s="105">
        <f t="shared" si="46"/>
        <v>900</v>
      </c>
      <c r="AF52" s="105">
        <f t="shared" si="46"/>
        <v>900</v>
      </c>
      <c r="AG52" s="105">
        <f t="shared" si="46"/>
        <v>900</v>
      </c>
      <c r="AH52" s="105">
        <f t="shared" si="46"/>
        <v>900</v>
      </c>
      <c r="AI52" s="105">
        <f t="shared" si="46"/>
        <v>900</v>
      </c>
      <c r="AJ52" s="105">
        <f t="shared" si="46"/>
        <v>900</v>
      </c>
    </row>
    <row r="53" spans="2:36">
      <c r="B53" s="100"/>
      <c r="D53" s="113" t="s">
        <v>145</v>
      </c>
      <c r="E53" s="112" t="s">
        <v>141</v>
      </c>
      <c r="F53" s="111">
        <v>19</v>
      </c>
      <c r="G53" s="111">
        <v>21</v>
      </c>
      <c r="H53" s="111">
        <v>34</v>
      </c>
      <c r="I53" s="111">
        <v>58</v>
      </c>
      <c r="J53" s="111">
        <v>55</v>
      </c>
      <c r="K53" s="111">
        <v>45</v>
      </c>
      <c r="L53" s="111">
        <v>64</v>
      </c>
      <c r="M53" s="111">
        <v>46</v>
      </c>
      <c r="N53" s="111">
        <v>40</v>
      </c>
      <c r="O53" s="111">
        <v>38</v>
      </c>
      <c r="P53" s="111">
        <v>21</v>
      </c>
      <c r="Q53" s="111">
        <v>18</v>
      </c>
      <c r="R53" s="111">
        <f>SUM(F53:Q53)</f>
        <v>459</v>
      </c>
      <c r="T53" s="100"/>
      <c r="V53" s="113" t="s">
        <v>145</v>
      </c>
      <c r="W53" s="112" t="s">
        <v>141</v>
      </c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>
        <f>SUM(X53:AI53)</f>
        <v>0</v>
      </c>
    </row>
    <row r="54" spans="2:36">
      <c r="B54" s="100"/>
      <c r="D54" s="110"/>
      <c r="E54" s="109" t="s">
        <v>140</v>
      </c>
      <c r="F54" s="108">
        <v>6825</v>
      </c>
      <c r="G54" s="108">
        <v>7558</v>
      </c>
      <c r="H54" s="108">
        <v>12218</v>
      </c>
      <c r="I54" s="108">
        <v>20782</v>
      </c>
      <c r="J54" s="108">
        <v>19713</v>
      </c>
      <c r="K54" s="108">
        <v>16236</v>
      </c>
      <c r="L54" s="108">
        <v>22903</v>
      </c>
      <c r="M54" s="108">
        <v>16478</v>
      </c>
      <c r="N54" s="108">
        <v>14314</v>
      </c>
      <c r="O54" s="108">
        <v>13600</v>
      </c>
      <c r="P54" s="108">
        <v>7532</v>
      </c>
      <c r="Q54" s="108">
        <v>6463</v>
      </c>
      <c r="R54" s="108">
        <f>SUM(F54:Q54)</f>
        <v>164622</v>
      </c>
      <c r="T54" s="100"/>
      <c r="V54" s="110"/>
      <c r="W54" s="109" t="s">
        <v>140</v>
      </c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>
        <f>SUM(X54:AI54)</f>
        <v>0</v>
      </c>
    </row>
    <row r="55" spans="2:36">
      <c r="B55" s="100"/>
      <c r="D55" s="107"/>
      <c r="E55" s="106" t="s">
        <v>139</v>
      </c>
      <c r="F55" s="105">
        <v>359.21052631578948</v>
      </c>
      <c r="G55" s="105">
        <v>359.90476190476193</v>
      </c>
      <c r="H55" s="105">
        <v>359.35294117647061</v>
      </c>
      <c r="I55" s="105">
        <v>358.31034482758622</v>
      </c>
      <c r="J55" s="105">
        <v>358.41818181818184</v>
      </c>
      <c r="K55" s="105">
        <v>360.8</v>
      </c>
      <c r="L55" s="105">
        <v>357.859375</v>
      </c>
      <c r="M55" s="105">
        <v>358.21739130434781</v>
      </c>
      <c r="N55" s="105">
        <v>357.85</v>
      </c>
      <c r="O55" s="105">
        <v>357.89473684210526</v>
      </c>
      <c r="P55" s="105">
        <v>358.66666666666669</v>
      </c>
      <c r="Q55" s="105">
        <v>359.05555555555554</v>
      </c>
      <c r="R55" s="105">
        <f t="shared" ref="R55" si="47">R54/R53</f>
        <v>358.65359477124184</v>
      </c>
      <c r="T55" s="100"/>
      <c r="V55" s="107"/>
      <c r="W55" s="106" t="s">
        <v>139</v>
      </c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 t="e">
        <f>AJ54/AJ53</f>
        <v>#DIV/0!</v>
      </c>
    </row>
    <row r="56" spans="2:36">
      <c r="B56" s="100"/>
      <c r="D56" s="113" t="s">
        <v>144</v>
      </c>
      <c r="E56" s="112" t="s">
        <v>141</v>
      </c>
      <c r="F56" s="111">
        <v>59</v>
      </c>
      <c r="G56" s="111">
        <v>91</v>
      </c>
      <c r="H56" s="111">
        <v>94</v>
      </c>
      <c r="I56" s="111">
        <v>152</v>
      </c>
      <c r="J56" s="111">
        <v>110</v>
      </c>
      <c r="K56" s="111">
        <v>125</v>
      </c>
      <c r="L56" s="111">
        <v>138</v>
      </c>
      <c r="M56" s="111">
        <v>119</v>
      </c>
      <c r="N56" s="111">
        <v>53</v>
      </c>
      <c r="O56" s="111">
        <v>106</v>
      </c>
      <c r="P56" s="111">
        <v>117</v>
      </c>
      <c r="Q56" s="111">
        <v>74</v>
      </c>
      <c r="R56" s="111">
        <f>SUM(F56:Q56)</f>
        <v>1238</v>
      </c>
      <c r="T56" s="100"/>
      <c r="V56" s="113" t="s">
        <v>144</v>
      </c>
      <c r="W56" s="112" t="s">
        <v>141</v>
      </c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>
        <f>SUM(X56:AI56)</f>
        <v>0</v>
      </c>
    </row>
    <row r="57" spans="2:36">
      <c r="B57" s="100"/>
      <c r="D57" s="110"/>
      <c r="E57" s="109" t="s">
        <v>140</v>
      </c>
      <c r="F57" s="108">
        <v>22427</v>
      </c>
      <c r="G57" s="108">
        <v>34579</v>
      </c>
      <c r="H57" s="108">
        <v>35705</v>
      </c>
      <c r="I57" s="108">
        <v>57722</v>
      </c>
      <c r="J57" s="108">
        <v>41781</v>
      </c>
      <c r="K57" s="108">
        <v>47482</v>
      </c>
      <c r="L57" s="108">
        <v>52431</v>
      </c>
      <c r="M57" s="108">
        <v>45194</v>
      </c>
      <c r="N57" s="108">
        <v>20140</v>
      </c>
      <c r="O57" s="108">
        <v>40245</v>
      </c>
      <c r="P57" s="108">
        <v>44444</v>
      </c>
      <c r="Q57" s="108">
        <v>28093</v>
      </c>
      <c r="R57" s="108">
        <f>SUM(F57:Q57)</f>
        <v>470243</v>
      </c>
      <c r="T57" s="100"/>
      <c r="V57" s="110"/>
      <c r="W57" s="109" t="s">
        <v>140</v>
      </c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>
        <f>SUM(X57:AI57)</f>
        <v>0</v>
      </c>
    </row>
    <row r="58" spans="2:36">
      <c r="B58" s="100"/>
      <c r="D58" s="107"/>
      <c r="E58" s="106" t="s">
        <v>139</v>
      </c>
      <c r="F58" s="105">
        <v>380.11864406779659</v>
      </c>
      <c r="G58" s="105">
        <v>379.98901098901098</v>
      </c>
      <c r="H58" s="105">
        <v>379.84042553191489</v>
      </c>
      <c r="I58" s="105">
        <v>379.75</v>
      </c>
      <c r="J58" s="105">
        <v>379.82727272727271</v>
      </c>
      <c r="K58" s="105">
        <v>379.85599999999999</v>
      </c>
      <c r="L58" s="105">
        <v>379.93478260869563</v>
      </c>
      <c r="M58" s="105">
        <v>379.781512605042</v>
      </c>
      <c r="N58" s="105">
        <v>380</v>
      </c>
      <c r="O58" s="105">
        <v>379.66981132075472</v>
      </c>
      <c r="P58" s="105">
        <v>379.86324786324786</v>
      </c>
      <c r="Q58" s="105">
        <v>379.63513513513516</v>
      </c>
      <c r="R58" s="105">
        <f t="shared" ref="R58" si="48">R57/R56</f>
        <v>379.84087237479804</v>
      </c>
      <c r="T58" s="100"/>
      <c r="V58" s="107"/>
      <c r="W58" s="106" t="s">
        <v>139</v>
      </c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 t="e">
        <f>AJ57/AJ56</f>
        <v>#DIV/0!</v>
      </c>
    </row>
    <row r="59" spans="2:36">
      <c r="B59" s="100"/>
      <c r="D59" s="113" t="s">
        <v>143</v>
      </c>
      <c r="E59" s="112" t="s">
        <v>141</v>
      </c>
      <c r="F59" s="111">
        <v>10</v>
      </c>
      <c r="G59" s="111">
        <v>21</v>
      </c>
      <c r="H59" s="111">
        <v>25</v>
      </c>
      <c r="I59" s="111">
        <v>22</v>
      </c>
      <c r="J59" s="111">
        <v>14</v>
      </c>
      <c r="K59" s="111">
        <v>16</v>
      </c>
      <c r="L59" s="111">
        <v>24</v>
      </c>
      <c r="M59" s="111">
        <v>20</v>
      </c>
      <c r="N59" s="111">
        <v>11</v>
      </c>
      <c r="O59" s="111">
        <v>11</v>
      </c>
      <c r="P59" s="111">
        <v>11</v>
      </c>
      <c r="Q59" s="111">
        <v>9</v>
      </c>
      <c r="R59" s="111">
        <f>SUM(F59:Q59)</f>
        <v>194</v>
      </c>
      <c r="T59" s="100"/>
      <c r="V59" s="113" t="s">
        <v>143</v>
      </c>
      <c r="W59" s="112" t="s">
        <v>141</v>
      </c>
      <c r="X59" s="111">
        <v>16</v>
      </c>
      <c r="Y59" s="111">
        <v>16</v>
      </c>
      <c r="Z59" s="111">
        <v>32</v>
      </c>
      <c r="AA59" s="111">
        <v>65</v>
      </c>
      <c r="AB59" s="111">
        <v>9</v>
      </c>
      <c r="AC59" s="111">
        <v>9</v>
      </c>
      <c r="AD59" s="111">
        <v>13</v>
      </c>
      <c r="AE59" s="111">
        <v>13</v>
      </c>
      <c r="AF59" s="111">
        <v>13</v>
      </c>
      <c r="AG59" s="111">
        <v>13</v>
      </c>
      <c r="AH59" s="111">
        <v>13</v>
      </c>
      <c r="AI59" s="111">
        <v>14</v>
      </c>
      <c r="AJ59" s="111">
        <f>SUM(X59:AI59)</f>
        <v>226</v>
      </c>
    </row>
    <row r="60" spans="2:36">
      <c r="B60" s="100"/>
      <c r="D60" s="110"/>
      <c r="E60" s="109" t="s">
        <v>140</v>
      </c>
      <c r="F60" s="108">
        <v>3493</v>
      </c>
      <c r="G60" s="108">
        <v>7309</v>
      </c>
      <c r="H60" s="108">
        <v>8708</v>
      </c>
      <c r="I60" s="108">
        <v>7680</v>
      </c>
      <c r="J60" s="108">
        <v>4881</v>
      </c>
      <c r="K60" s="108">
        <v>5587</v>
      </c>
      <c r="L60" s="108">
        <v>8361</v>
      </c>
      <c r="M60" s="108">
        <v>6974</v>
      </c>
      <c r="N60" s="108">
        <v>3852</v>
      </c>
      <c r="O60" s="108">
        <v>3852</v>
      </c>
      <c r="P60" s="108">
        <v>3840</v>
      </c>
      <c r="Q60" s="108">
        <v>3146</v>
      </c>
      <c r="R60" s="108">
        <f>SUM(F60:Q60)</f>
        <v>67683</v>
      </c>
      <c r="T60" s="100"/>
      <c r="V60" s="110"/>
      <c r="W60" s="109" t="s">
        <v>140</v>
      </c>
      <c r="X60" s="108">
        <v>6923.8</v>
      </c>
      <c r="Y60" s="108">
        <v>6923.8</v>
      </c>
      <c r="Z60" s="108">
        <v>14647.6</v>
      </c>
      <c r="AA60" s="108">
        <v>27712.1</v>
      </c>
      <c r="AB60" s="108">
        <v>4166.8999999999996</v>
      </c>
      <c r="AC60" s="108">
        <v>4166.8999999999996</v>
      </c>
      <c r="AD60" s="108">
        <v>5753.8</v>
      </c>
      <c r="AE60" s="108">
        <v>5753.8</v>
      </c>
      <c r="AF60" s="108">
        <v>5753.8</v>
      </c>
      <c r="AG60" s="108">
        <v>5753.8</v>
      </c>
      <c r="AH60" s="108">
        <v>5753.8</v>
      </c>
      <c r="AI60" s="108">
        <v>6056.9</v>
      </c>
      <c r="AJ60" s="108">
        <f>SUM(X60:AI60)</f>
        <v>99367.000000000015</v>
      </c>
    </row>
    <row r="61" spans="2:36">
      <c r="B61" s="100"/>
      <c r="D61" s="107"/>
      <c r="E61" s="106" t="s">
        <v>139</v>
      </c>
      <c r="F61" s="105">
        <v>349.3</v>
      </c>
      <c r="G61" s="105">
        <v>348.04761904761904</v>
      </c>
      <c r="H61" s="105">
        <v>348.32</v>
      </c>
      <c r="I61" s="105">
        <v>349.09090909090907</v>
      </c>
      <c r="J61" s="105">
        <v>348.64285714285717</v>
      </c>
      <c r="K61" s="105">
        <v>349.1875</v>
      </c>
      <c r="L61" s="105">
        <v>348.375</v>
      </c>
      <c r="M61" s="105">
        <v>348.7</v>
      </c>
      <c r="N61" s="105">
        <v>350.18181818181819</v>
      </c>
      <c r="O61" s="105">
        <v>350.18181818181819</v>
      </c>
      <c r="P61" s="105">
        <v>349.09090909090907</v>
      </c>
      <c r="Q61" s="105">
        <v>349.55555555555554</v>
      </c>
      <c r="R61" s="105">
        <f t="shared" ref="R61" si="49">R60/R59</f>
        <v>348.88144329896909</v>
      </c>
      <c r="T61" s="100"/>
      <c r="V61" s="107"/>
      <c r="W61" s="106" t="s">
        <v>139</v>
      </c>
      <c r="X61" s="105">
        <f t="shared" ref="X61:AJ61" si="50">X60/X59</f>
        <v>432.73750000000001</v>
      </c>
      <c r="Y61" s="105">
        <f t="shared" si="50"/>
        <v>432.73750000000001</v>
      </c>
      <c r="Z61" s="105">
        <f t="shared" si="50"/>
        <v>457.73750000000001</v>
      </c>
      <c r="AA61" s="105">
        <f t="shared" si="50"/>
        <v>426.34</v>
      </c>
      <c r="AB61" s="105">
        <f t="shared" si="50"/>
        <v>462.98888888888882</v>
      </c>
      <c r="AC61" s="105">
        <f t="shared" si="50"/>
        <v>462.98888888888882</v>
      </c>
      <c r="AD61" s="105">
        <f t="shared" si="50"/>
        <v>442.6</v>
      </c>
      <c r="AE61" s="105">
        <f t="shared" si="50"/>
        <v>442.6</v>
      </c>
      <c r="AF61" s="105">
        <f t="shared" si="50"/>
        <v>442.6</v>
      </c>
      <c r="AG61" s="105">
        <f t="shared" si="50"/>
        <v>442.6</v>
      </c>
      <c r="AH61" s="105">
        <f t="shared" si="50"/>
        <v>442.6</v>
      </c>
      <c r="AI61" s="105">
        <f t="shared" si="50"/>
        <v>432.63571428571424</v>
      </c>
      <c r="AJ61" s="105">
        <f t="shared" si="50"/>
        <v>439.67699115044252</v>
      </c>
    </row>
    <row r="62" spans="2:36">
      <c r="B62" s="100"/>
      <c r="D62" s="104" t="s">
        <v>142</v>
      </c>
      <c r="E62" s="103" t="s">
        <v>141</v>
      </c>
      <c r="F62" s="102">
        <f t="shared" ref="F62:Q63" si="51">SUM(F47,F50,F53,F56,F59)</f>
        <v>429</v>
      </c>
      <c r="G62" s="102">
        <f t="shared" si="51"/>
        <v>570</v>
      </c>
      <c r="H62" s="102">
        <f t="shared" si="51"/>
        <v>698</v>
      </c>
      <c r="I62" s="102">
        <f t="shared" si="51"/>
        <v>892</v>
      </c>
      <c r="J62" s="102">
        <f t="shared" si="51"/>
        <v>709</v>
      </c>
      <c r="K62" s="102">
        <f t="shared" si="51"/>
        <v>741</v>
      </c>
      <c r="L62" s="102">
        <f t="shared" si="51"/>
        <v>790</v>
      </c>
      <c r="M62" s="102">
        <f t="shared" si="51"/>
        <v>582</v>
      </c>
      <c r="N62" s="102">
        <f t="shared" si="51"/>
        <v>477</v>
      </c>
      <c r="O62" s="102">
        <f t="shared" si="51"/>
        <v>544</v>
      </c>
      <c r="P62" s="102">
        <f t="shared" si="51"/>
        <v>480</v>
      </c>
      <c r="Q62" s="102">
        <f t="shared" si="51"/>
        <v>511</v>
      </c>
      <c r="R62" s="102">
        <f>SUM(F62:Q62)</f>
        <v>7423</v>
      </c>
      <c r="T62" s="100"/>
      <c r="V62" s="104" t="s">
        <v>142</v>
      </c>
      <c r="W62" s="103" t="s">
        <v>141</v>
      </c>
      <c r="X62" s="102">
        <f t="shared" ref="X62:AI62" si="52">SUM(X47,X50,X53,X56,X59)</f>
        <v>91</v>
      </c>
      <c r="Y62" s="102">
        <f t="shared" si="52"/>
        <v>81</v>
      </c>
      <c r="Z62" s="102">
        <f t="shared" si="52"/>
        <v>202</v>
      </c>
      <c r="AA62" s="102">
        <f t="shared" si="52"/>
        <v>225</v>
      </c>
      <c r="AB62" s="102">
        <f t="shared" si="52"/>
        <v>86</v>
      </c>
      <c r="AC62" s="102">
        <f t="shared" si="52"/>
        <v>116</v>
      </c>
      <c r="AD62" s="102">
        <f t="shared" si="52"/>
        <v>109</v>
      </c>
      <c r="AE62" s="102">
        <f t="shared" si="52"/>
        <v>79</v>
      </c>
      <c r="AF62" s="102">
        <f t="shared" si="52"/>
        <v>99</v>
      </c>
      <c r="AG62" s="102">
        <f t="shared" si="52"/>
        <v>99</v>
      </c>
      <c r="AH62" s="102">
        <f t="shared" si="52"/>
        <v>89</v>
      </c>
      <c r="AI62" s="102">
        <f t="shared" si="52"/>
        <v>80</v>
      </c>
      <c r="AJ62" s="102">
        <f>SUM(X62:AI62)</f>
        <v>1356</v>
      </c>
    </row>
    <row r="63" spans="2:36">
      <c r="B63" s="100"/>
      <c r="D63" s="101"/>
      <c r="E63" s="100" t="s">
        <v>140</v>
      </c>
      <c r="F63" s="99">
        <f t="shared" si="51"/>
        <v>163765</v>
      </c>
      <c r="G63" s="99">
        <f t="shared" si="51"/>
        <v>217183</v>
      </c>
      <c r="H63" s="99">
        <f t="shared" si="51"/>
        <v>268338</v>
      </c>
      <c r="I63" s="99">
        <f t="shared" si="51"/>
        <v>340510</v>
      </c>
      <c r="J63" s="99">
        <f t="shared" si="51"/>
        <v>267493</v>
      </c>
      <c r="K63" s="99">
        <f t="shared" si="51"/>
        <v>282995</v>
      </c>
      <c r="L63" s="99">
        <f t="shared" si="51"/>
        <v>301304</v>
      </c>
      <c r="M63" s="99">
        <f t="shared" si="51"/>
        <v>226158</v>
      </c>
      <c r="N63" s="99">
        <f t="shared" si="51"/>
        <v>188160</v>
      </c>
      <c r="O63" s="99">
        <f t="shared" si="51"/>
        <v>210121</v>
      </c>
      <c r="P63" s="99">
        <f t="shared" si="51"/>
        <v>186372</v>
      </c>
      <c r="Q63" s="99">
        <f t="shared" si="51"/>
        <v>192162</v>
      </c>
      <c r="R63" s="99">
        <f>SUM(F63:Q63)</f>
        <v>2844561</v>
      </c>
      <c r="T63" s="100"/>
      <c r="V63" s="101"/>
      <c r="W63" s="100" t="s">
        <v>140</v>
      </c>
      <c r="X63" s="99">
        <f t="shared" ref="X63:AI63" si="53">SUM(X48,X51,X54,X57,X60)</f>
        <v>43996.072727272731</v>
      </c>
      <c r="Y63" s="99">
        <f t="shared" si="53"/>
        <v>39164.254545454547</v>
      </c>
      <c r="Z63" s="99">
        <f t="shared" si="53"/>
        <v>98038.963636363638</v>
      </c>
      <c r="AA63" s="99">
        <f t="shared" si="53"/>
        <v>107938.91818181818</v>
      </c>
      <c r="AB63" s="99">
        <f t="shared" si="53"/>
        <v>42205.536363636369</v>
      </c>
      <c r="AC63" s="99">
        <f t="shared" si="53"/>
        <v>56700.990909090913</v>
      </c>
      <c r="AD63" s="99">
        <f t="shared" si="53"/>
        <v>52972.890909090915</v>
      </c>
      <c r="AE63" s="99">
        <f t="shared" si="53"/>
        <v>38477.436363636363</v>
      </c>
      <c r="AF63" s="99">
        <f t="shared" si="53"/>
        <v>48141.072727272731</v>
      </c>
      <c r="AG63" s="99">
        <f t="shared" si="53"/>
        <v>48141.072727272731</v>
      </c>
      <c r="AH63" s="99">
        <f t="shared" si="53"/>
        <v>43309.254545454547</v>
      </c>
      <c r="AI63" s="99">
        <f t="shared" si="53"/>
        <v>38780.536363636362</v>
      </c>
      <c r="AJ63" s="99">
        <f>SUM(X63:AI63)</f>
        <v>657867</v>
      </c>
    </row>
    <row r="64" spans="2:36">
      <c r="B64" s="97"/>
      <c r="D64" s="98"/>
      <c r="E64" s="97" t="s">
        <v>139</v>
      </c>
      <c r="F64" s="96">
        <f t="shared" ref="F64:Q64" si="54">F63/F62</f>
        <v>381.73659673659671</v>
      </c>
      <c r="G64" s="96">
        <f t="shared" si="54"/>
        <v>381.02280701754387</v>
      </c>
      <c r="H64" s="96">
        <f t="shared" si="54"/>
        <v>384.43839541547277</v>
      </c>
      <c r="I64" s="96">
        <f t="shared" si="54"/>
        <v>381.73766816143495</v>
      </c>
      <c r="J64" s="96">
        <f t="shared" si="54"/>
        <v>377.28208744710861</v>
      </c>
      <c r="K64" s="96">
        <f t="shared" si="54"/>
        <v>381.90958164642376</v>
      </c>
      <c r="L64" s="96">
        <f t="shared" si="54"/>
        <v>381.39746835443037</v>
      </c>
      <c r="M64" s="96">
        <f t="shared" si="54"/>
        <v>388.58762886597935</v>
      </c>
      <c r="N64" s="96">
        <f t="shared" si="54"/>
        <v>394.46540880503147</v>
      </c>
      <c r="O64" s="96">
        <f t="shared" si="54"/>
        <v>386.25183823529414</v>
      </c>
      <c r="P64" s="96">
        <f t="shared" si="54"/>
        <v>388.27499999999998</v>
      </c>
      <c r="Q64" s="96">
        <f t="shared" si="54"/>
        <v>376.05088062622309</v>
      </c>
      <c r="R64" s="96">
        <f t="shared" ref="F64:R64" si="55">R63/R62</f>
        <v>383.2090798868382</v>
      </c>
      <c r="T64" s="97"/>
      <c r="V64" s="98"/>
      <c r="W64" s="97" t="s">
        <v>139</v>
      </c>
      <c r="X64" s="96">
        <f t="shared" ref="X64:AJ64" si="56">X63/X62</f>
        <v>483.47332667332671</v>
      </c>
      <c r="Y64" s="96">
        <f t="shared" si="56"/>
        <v>483.50931537598206</v>
      </c>
      <c r="Z64" s="96">
        <f t="shared" si="56"/>
        <v>485.34140414041406</v>
      </c>
      <c r="AA64" s="96">
        <f t="shared" si="56"/>
        <v>479.72852525252523</v>
      </c>
      <c r="AB64" s="96">
        <f t="shared" si="56"/>
        <v>490.76205073995777</v>
      </c>
      <c r="AC64" s="96">
        <f t="shared" si="56"/>
        <v>488.80164576802514</v>
      </c>
      <c r="AD64" s="96">
        <f t="shared" si="56"/>
        <v>485.98982485404508</v>
      </c>
      <c r="AE64" s="96">
        <f t="shared" si="56"/>
        <v>487.05615650172609</v>
      </c>
      <c r="AF64" s="96">
        <f t="shared" si="56"/>
        <v>486.27346189164376</v>
      </c>
      <c r="AG64" s="96">
        <f t="shared" si="56"/>
        <v>486.27346189164376</v>
      </c>
      <c r="AH64" s="96">
        <f t="shared" si="56"/>
        <v>486.62083758937695</v>
      </c>
      <c r="AI64" s="96">
        <f t="shared" si="56"/>
        <v>484.75670454545451</v>
      </c>
      <c r="AJ64" s="96">
        <f t="shared" si="56"/>
        <v>485.15265486725662</v>
      </c>
    </row>
    <row r="66" spans="2:36">
      <c r="B66" s="103"/>
      <c r="D66" s="104"/>
      <c r="E66" s="103"/>
      <c r="F66" s="103" t="s">
        <v>163</v>
      </c>
      <c r="G66" s="103" t="s">
        <v>162</v>
      </c>
      <c r="H66" s="103" t="s">
        <v>161</v>
      </c>
      <c r="I66" s="103" t="s">
        <v>160</v>
      </c>
      <c r="J66" s="103" t="s">
        <v>159</v>
      </c>
      <c r="K66" s="103" t="s">
        <v>158</v>
      </c>
      <c r="L66" s="103" t="s">
        <v>157</v>
      </c>
      <c r="M66" s="103" t="s">
        <v>156</v>
      </c>
      <c r="N66" s="103" t="s">
        <v>155</v>
      </c>
      <c r="O66" s="103" t="s">
        <v>154</v>
      </c>
      <c r="P66" s="103" t="s">
        <v>153</v>
      </c>
      <c r="Q66" s="103" t="s">
        <v>152</v>
      </c>
      <c r="R66" s="103" t="s">
        <v>142</v>
      </c>
      <c r="T66" s="103"/>
      <c r="V66" s="104"/>
      <c r="W66" s="103"/>
      <c r="X66" s="103" t="s">
        <v>163</v>
      </c>
      <c r="Y66" s="103" t="s">
        <v>162</v>
      </c>
      <c r="Z66" s="103" t="s">
        <v>161</v>
      </c>
      <c r="AA66" s="103" t="s">
        <v>160</v>
      </c>
      <c r="AB66" s="103" t="s">
        <v>159</v>
      </c>
      <c r="AC66" s="103" t="s">
        <v>158</v>
      </c>
      <c r="AD66" s="103" t="s">
        <v>157</v>
      </c>
      <c r="AE66" s="103" t="s">
        <v>156</v>
      </c>
      <c r="AF66" s="103" t="s">
        <v>155</v>
      </c>
      <c r="AG66" s="103" t="s">
        <v>154</v>
      </c>
      <c r="AH66" s="103" t="s">
        <v>153</v>
      </c>
      <c r="AI66" s="103" t="s">
        <v>152</v>
      </c>
      <c r="AJ66" s="103" t="s">
        <v>142</v>
      </c>
    </row>
    <row r="67" spans="2:36">
      <c r="B67" s="100" t="s">
        <v>169</v>
      </c>
      <c r="D67" s="113" t="s">
        <v>149</v>
      </c>
      <c r="E67" s="112" t="s">
        <v>141</v>
      </c>
      <c r="F67" s="111">
        <v>276</v>
      </c>
      <c r="G67" s="111">
        <v>545</v>
      </c>
      <c r="H67" s="111">
        <v>683</v>
      </c>
      <c r="I67" s="111">
        <v>819</v>
      </c>
      <c r="J67" s="111">
        <v>805</v>
      </c>
      <c r="K67" s="111">
        <v>801</v>
      </c>
      <c r="L67" s="111">
        <v>751</v>
      </c>
      <c r="M67" s="111">
        <v>506</v>
      </c>
      <c r="N67" s="111">
        <v>421</v>
      </c>
      <c r="O67" s="111">
        <v>444</v>
      </c>
      <c r="P67" s="111">
        <v>426</v>
      </c>
      <c r="Q67" s="111">
        <v>356</v>
      </c>
      <c r="R67" s="111">
        <f>SUM(F67:Q67)</f>
        <v>6833</v>
      </c>
      <c r="T67" s="100" t="s">
        <v>168</v>
      </c>
      <c r="V67" s="113" t="s">
        <v>149</v>
      </c>
      <c r="W67" s="112" t="s">
        <v>141</v>
      </c>
      <c r="X67" s="111">
        <v>55</v>
      </c>
      <c r="Y67" s="111">
        <v>47</v>
      </c>
      <c r="Z67" s="111">
        <v>63</v>
      </c>
      <c r="AA67" s="111">
        <v>135</v>
      </c>
      <c r="AB67" s="111">
        <v>143</v>
      </c>
      <c r="AC67" s="111">
        <v>137</v>
      </c>
      <c r="AD67" s="111">
        <v>124</v>
      </c>
      <c r="AE67" s="111">
        <v>83</v>
      </c>
      <c r="AF67" s="111">
        <v>124</v>
      </c>
      <c r="AG67" s="111">
        <v>93</v>
      </c>
      <c r="AH67" s="111">
        <v>52</v>
      </c>
      <c r="AI67" s="111">
        <v>44</v>
      </c>
      <c r="AJ67" s="111">
        <f>SUM(X67:AI67)</f>
        <v>1100</v>
      </c>
    </row>
    <row r="68" spans="2:36">
      <c r="B68" s="100"/>
      <c r="D68" s="110"/>
      <c r="E68" s="109" t="s">
        <v>140</v>
      </c>
      <c r="F68" s="108">
        <v>116020</v>
      </c>
      <c r="G68" s="108">
        <v>229102</v>
      </c>
      <c r="H68" s="108">
        <v>287117</v>
      </c>
      <c r="I68" s="108">
        <v>344283</v>
      </c>
      <c r="J68" s="108">
        <v>338395</v>
      </c>
      <c r="K68" s="108">
        <v>336716</v>
      </c>
      <c r="L68" s="108">
        <v>315695</v>
      </c>
      <c r="M68" s="108">
        <v>212709</v>
      </c>
      <c r="N68" s="108">
        <v>176974</v>
      </c>
      <c r="O68" s="108">
        <v>186640</v>
      </c>
      <c r="P68" s="108">
        <v>179074</v>
      </c>
      <c r="Q68" s="108">
        <v>149656</v>
      </c>
      <c r="R68" s="108">
        <f>SUM(F68:Q68)</f>
        <v>2872381</v>
      </c>
      <c r="T68" s="100"/>
      <c r="V68" s="110"/>
      <c r="W68" s="109" t="s">
        <v>140</v>
      </c>
      <c r="X68" s="108">
        <v>20625</v>
      </c>
      <c r="Y68" s="108">
        <v>17625</v>
      </c>
      <c r="Z68" s="108">
        <v>23625</v>
      </c>
      <c r="AA68" s="108">
        <v>50625</v>
      </c>
      <c r="AB68" s="108">
        <v>53625</v>
      </c>
      <c r="AC68" s="108">
        <v>51375</v>
      </c>
      <c r="AD68" s="108">
        <v>46500</v>
      </c>
      <c r="AE68" s="108">
        <v>31125</v>
      </c>
      <c r="AF68" s="108">
        <v>46500</v>
      </c>
      <c r="AG68" s="108">
        <v>34875</v>
      </c>
      <c r="AH68" s="108">
        <v>19500</v>
      </c>
      <c r="AI68" s="108">
        <v>16500</v>
      </c>
      <c r="AJ68" s="108">
        <f>SUM(X68:AI68)</f>
        <v>412500</v>
      </c>
    </row>
    <row r="69" spans="2:36">
      <c r="B69" s="100"/>
      <c r="D69" s="107"/>
      <c r="E69" s="106" t="s">
        <v>139</v>
      </c>
      <c r="F69" s="105">
        <v>420.36231884057969</v>
      </c>
      <c r="G69" s="105">
        <v>420.37064220183487</v>
      </c>
      <c r="H69" s="105">
        <v>420.3762811127379</v>
      </c>
      <c r="I69" s="105">
        <v>420.36996336996339</v>
      </c>
      <c r="J69" s="105">
        <v>420.36645962732922</v>
      </c>
      <c r="K69" s="105">
        <v>420.36953807740326</v>
      </c>
      <c r="L69" s="105">
        <v>420.36617842876166</v>
      </c>
      <c r="M69" s="105">
        <v>420.37351778656125</v>
      </c>
      <c r="N69" s="105">
        <v>420.36579572446556</v>
      </c>
      <c r="O69" s="105">
        <v>420.36036036036035</v>
      </c>
      <c r="P69" s="105">
        <v>420.36150234741785</v>
      </c>
      <c r="Q69" s="105">
        <v>420.38202247191009</v>
      </c>
      <c r="R69" s="105">
        <f t="shared" ref="R69" si="57">R68/R67</f>
        <v>420.36894482657692</v>
      </c>
      <c r="T69" s="100"/>
      <c r="V69" s="107"/>
      <c r="W69" s="106" t="s">
        <v>139</v>
      </c>
      <c r="X69" s="105">
        <f t="shared" ref="X69:AJ69" si="58">X68/X67</f>
        <v>375</v>
      </c>
      <c r="Y69" s="105">
        <f t="shared" si="58"/>
        <v>375</v>
      </c>
      <c r="Z69" s="105">
        <f t="shared" si="58"/>
        <v>375</v>
      </c>
      <c r="AA69" s="105">
        <f t="shared" si="58"/>
        <v>375</v>
      </c>
      <c r="AB69" s="105">
        <f t="shared" si="58"/>
        <v>375</v>
      </c>
      <c r="AC69" s="105">
        <f t="shared" si="58"/>
        <v>375</v>
      </c>
      <c r="AD69" s="105">
        <f t="shared" si="58"/>
        <v>375</v>
      </c>
      <c r="AE69" s="105">
        <f t="shared" si="58"/>
        <v>375</v>
      </c>
      <c r="AF69" s="105">
        <f t="shared" si="58"/>
        <v>375</v>
      </c>
      <c r="AG69" s="105">
        <f t="shared" si="58"/>
        <v>375</v>
      </c>
      <c r="AH69" s="105">
        <f t="shared" si="58"/>
        <v>375</v>
      </c>
      <c r="AI69" s="105">
        <f t="shared" si="58"/>
        <v>375</v>
      </c>
      <c r="AJ69" s="105">
        <f t="shared" si="58"/>
        <v>375</v>
      </c>
    </row>
    <row r="70" spans="2:36">
      <c r="B70" s="100"/>
      <c r="D70" s="113" t="s">
        <v>146</v>
      </c>
      <c r="E70" s="112" t="s">
        <v>141</v>
      </c>
      <c r="F70" s="111">
        <v>14</v>
      </c>
      <c r="G70" s="111">
        <v>25</v>
      </c>
      <c r="H70" s="111">
        <v>27</v>
      </c>
      <c r="I70" s="111">
        <v>40</v>
      </c>
      <c r="J70" s="111">
        <v>21</v>
      </c>
      <c r="K70" s="111">
        <v>28</v>
      </c>
      <c r="L70" s="111">
        <v>32</v>
      </c>
      <c r="M70" s="111">
        <v>26</v>
      </c>
      <c r="N70" s="111">
        <v>23</v>
      </c>
      <c r="O70" s="111">
        <v>25</v>
      </c>
      <c r="P70" s="111">
        <v>30</v>
      </c>
      <c r="Q70" s="111">
        <v>28</v>
      </c>
      <c r="R70" s="111">
        <f>SUM(F70:Q70)</f>
        <v>319</v>
      </c>
      <c r="T70" s="100"/>
      <c r="V70" s="113" t="s">
        <v>146</v>
      </c>
      <c r="W70" s="112" t="s">
        <v>141</v>
      </c>
      <c r="X70" s="111">
        <v>2</v>
      </c>
      <c r="Y70" s="111">
        <v>5</v>
      </c>
      <c r="Z70" s="111">
        <v>9</v>
      </c>
      <c r="AA70" s="111">
        <v>9</v>
      </c>
      <c r="AB70" s="111">
        <v>4</v>
      </c>
      <c r="AC70" s="111">
        <v>4</v>
      </c>
      <c r="AD70" s="111">
        <v>3</v>
      </c>
      <c r="AE70" s="111">
        <v>3</v>
      </c>
      <c r="AF70" s="111">
        <v>3</v>
      </c>
      <c r="AG70" s="111">
        <v>3</v>
      </c>
      <c r="AH70" s="111">
        <v>3</v>
      </c>
      <c r="AI70" s="111">
        <v>2</v>
      </c>
      <c r="AJ70" s="111">
        <f>SUM(X70:AI70)</f>
        <v>50</v>
      </c>
    </row>
    <row r="71" spans="2:36">
      <c r="B71" s="100"/>
      <c r="D71" s="110"/>
      <c r="E71" s="109" t="s">
        <v>140</v>
      </c>
      <c r="F71" s="108">
        <v>15928</v>
      </c>
      <c r="G71" s="108">
        <v>28443</v>
      </c>
      <c r="H71" s="108">
        <v>30719</v>
      </c>
      <c r="I71" s="108">
        <v>45509</v>
      </c>
      <c r="J71" s="108">
        <v>23892</v>
      </c>
      <c r="K71" s="108">
        <v>31857</v>
      </c>
      <c r="L71" s="108">
        <v>36407</v>
      </c>
      <c r="M71" s="108">
        <v>29581</v>
      </c>
      <c r="N71" s="108">
        <v>26168</v>
      </c>
      <c r="O71" s="108">
        <v>28443</v>
      </c>
      <c r="P71" s="108">
        <v>34132</v>
      </c>
      <c r="Q71" s="108">
        <v>31857</v>
      </c>
      <c r="R71" s="108">
        <f>SUM(F71:Q71)</f>
        <v>362936</v>
      </c>
      <c r="T71" s="100"/>
      <c r="V71" s="110"/>
      <c r="W71" s="109" t="s">
        <v>140</v>
      </c>
      <c r="X71" s="108">
        <v>1880</v>
      </c>
      <c r="Y71" s="108">
        <v>4700</v>
      </c>
      <c r="Z71" s="108">
        <v>8460</v>
      </c>
      <c r="AA71" s="108">
        <v>8460</v>
      </c>
      <c r="AB71" s="108">
        <v>3760</v>
      </c>
      <c r="AC71" s="108">
        <v>3760</v>
      </c>
      <c r="AD71" s="108">
        <v>2820</v>
      </c>
      <c r="AE71" s="108">
        <v>2820</v>
      </c>
      <c r="AF71" s="108">
        <v>2820</v>
      </c>
      <c r="AG71" s="108">
        <v>2820</v>
      </c>
      <c r="AH71" s="108">
        <v>2820</v>
      </c>
      <c r="AI71" s="108">
        <v>1880</v>
      </c>
      <c r="AJ71" s="108">
        <f>SUM(X71:AI71)</f>
        <v>47000</v>
      </c>
    </row>
    <row r="72" spans="2:36">
      <c r="B72" s="100"/>
      <c r="D72" s="107"/>
      <c r="E72" s="106" t="s">
        <v>139</v>
      </c>
      <c r="F72" s="105">
        <v>1137.7142857142858</v>
      </c>
      <c r="G72" s="105">
        <v>1137.72</v>
      </c>
      <c r="H72" s="105">
        <v>1137.7407407407406</v>
      </c>
      <c r="I72" s="105">
        <v>1137.7249999999999</v>
      </c>
      <c r="J72" s="105">
        <v>1137.7142857142858</v>
      </c>
      <c r="K72" s="105">
        <v>1137.75</v>
      </c>
      <c r="L72" s="105">
        <v>1137.71875</v>
      </c>
      <c r="M72" s="105">
        <v>1137.7307692307693</v>
      </c>
      <c r="N72" s="105">
        <v>1137.7391304347825</v>
      </c>
      <c r="O72" s="105">
        <v>1137.72</v>
      </c>
      <c r="P72" s="105">
        <v>1137.7333333333333</v>
      </c>
      <c r="Q72" s="105">
        <v>1137.75</v>
      </c>
      <c r="R72" s="105">
        <f t="shared" ref="R72" si="59">R71/R70</f>
        <v>1137.7304075235111</v>
      </c>
      <c r="T72" s="100"/>
      <c r="V72" s="107"/>
      <c r="W72" s="106" t="s">
        <v>139</v>
      </c>
      <c r="X72" s="105">
        <f t="shared" ref="X72:AJ72" si="60">X71/X70</f>
        <v>940</v>
      </c>
      <c r="Y72" s="105">
        <f t="shared" si="60"/>
        <v>940</v>
      </c>
      <c r="Z72" s="105">
        <f t="shared" si="60"/>
        <v>940</v>
      </c>
      <c r="AA72" s="105">
        <f t="shared" si="60"/>
        <v>940</v>
      </c>
      <c r="AB72" s="105">
        <f t="shared" si="60"/>
        <v>940</v>
      </c>
      <c r="AC72" s="105">
        <f t="shared" si="60"/>
        <v>940</v>
      </c>
      <c r="AD72" s="105">
        <f t="shared" si="60"/>
        <v>940</v>
      </c>
      <c r="AE72" s="105">
        <f t="shared" si="60"/>
        <v>940</v>
      </c>
      <c r="AF72" s="105">
        <f t="shared" si="60"/>
        <v>940</v>
      </c>
      <c r="AG72" s="105">
        <f t="shared" si="60"/>
        <v>940</v>
      </c>
      <c r="AH72" s="105">
        <f t="shared" si="60"/>
        <v>940</v>
      </c>
      <c r="AI72" s="105">
        <f t="shared" si="60"/>
        <v>940</v>
      </c>
      <c r="AJ72" s="105">
        <f t="shared" si="60"/>
        <v>940</v>
      </c>
    </row>
    <row r="73" spans="2:36">
      <c r="B73" s="100"/>
      <c r="D73" s="113" t="s">
        <v>145</v>
      </c>
      <c r="E73" s="112" t="s">
        <v>141</v>
      </c>
      <c r="F73" s="111">
        <v>15</v>
      </c>
      <c r="G73" s="111">
        <v>15</v>
      </c>
      <c r="H73" s="111">
        <v>38</v>
      </c>
      <c r="I73" s="111">
        <v>71</v>
      </c>
      <c r="J73" s="111">
        <v>42</v>
      </c>
      <c r="K73" s="111">
        <v>54</v>
      </c>
      <c r="L73" s="111">
        <v>77</v>
      </c>
      <c r="M73" s="111">
        <v>56</v>
      </c>
      <c r="N73" s="111">
        <v>33</v>
      </c>
      <c r="O73" s="111">
        <v>46</v>
      </c>
      <c r="P73" s="111">
        <v>33</v>
      </c>
      <c r="Q73" s="111">
        <v>26</v>
      </c>
      <c r="R73" s="111">
        <f>SUM(F73:Q73)</f>
        <v>506</v>
      </c>
      <c r="T73" s="100"/>
      <c r="V73" s="113" t="s">
        <v>145</v>
      </c>
      <c r="W73" s="112" t="s">
        <v>141</v>
      </c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>
        <f>SUM(X73:AI73)</f>
        <v>0</v>
      </c>
    </row>
    <row r="74" spans="2:36">
      <c r="B74" s="100"/>
      <c r="D74" s="110"/>
      <c r="E74" s="109" t="s">
        <v>140</v>
      </c>
      <c r="F74" s="108">
        <v>5860</v>
      </c>
      <c r="G74" s="108">
        <v>6102</v>
      </c>
      <c r="H74" s="108">
        <v>14096</v>
      </c>
      <c r="I74" s="108">
        <v>25931</v>
      </c>
      <c r="J74" s="108">
        <v>15766</v>
      </c>
      <c r="K74" s="108">
        <v>20232</v>
      </c>
      <c r="L74" s="108">
        <v>28241</v>
      </c>
      <c r="M74" s="108">
        <v>20353</v>
      </c>
      <c r="N74" s="108">
        <v>12118</v>
      </c>
      <c r="O74" s="108">
        <v>16738</v>
      </c>
      <c r="P74" s="108">
        <v>12272</v>
      </c>
      <c r="Q74" s="108">
        <v>9758</v>
      </c>
      <c r="R74" s="108">
        <f>SUM(F74:Q74)</f>
        <v>187467</v>
      </c>
      <c r="T74" s="100"/>
      <c r="V74" s="110"/>
      <c r="W74" s="109" t="s">
        <v>140</v>
      </c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>
        <f>SUM(X74:AI74)</f>
        <v>0</v>
      </c>
    </row>
    <row r="75" spans="2:36">
      <c r="B75" s="100"/>
      <c r="D75" s="107"/>
      <c r="E75" s="106" t="s">
        <v>139</v>
      </c>
      <c r="F75" s="105">
        <v>390.66666666666669</v>
      </c>
      <c r="G75" s="105">
        <v>406.8</v>
      </c>
      <c r="H75" s="105">
        <v>370.94736842105266</v>
      </c>
      <c r="I75" s="105">
        <v>365.22535211267603</v>
      </c>
      <c r="J75" s="105">
        <v>375.38095238095241</v>
      </c>
      <c r="K75" s="105">
        <v>374.66666666666669</v>
      </c>
      <c r="L75" s="105">
        <v>366.76623376623377</v>
      </c>
      <c r="M75" s="105">
        <v>363.44642857142856</v>
      </c>
      <c r="N75" s="105">
        <v>367.21212121212119</v>
      </c>
      <c r="O75" s="105">
        <v>363.86956521739131</v>
      </c>
      <c r="P75" s="105">
        <v>371.87878787878788</v>
      </c>
      <c r="Q75" s="105">
        <v>375.30769230769232</v>
      </c>
      <c r="R75" s="105">
        <f t="shared" ref="R75" si="61">R74/R73</f>
        <v>370.48814229249012</v>
      </c>
      <c r="T75" s="100"/>
      <c r="V75" s="107"/>
      <c r="W75" s="106" t="s">
        <v>139</v>
      </c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 t="e">
        <f>AJ74/AJ73</f>
        <v>#DIV/0!</v>
      </c>
    </row>
    <row r="76" spans="2:36">
      <c r="B76" s="100"/>
      <c r="D76" s="113" t="s">
        <v>144</v>
      </c>
      <c r="E76" s="112" t="s">
        <v>141</v>
      </c>
      <c r="F76" s="111">
        <v>72</v>
      </c>
      <c r="G76" s="111">
        <v>100</v>
      </c>
      <c r="H76" s="111">
        <v>87</v>
      </c>
      <c r="I76" s="111">
        <v>128</v>
      </c>
      <c r="J76" s="111">
        <v>125</v>
      </c>
      <c r="K76" s="111">
        <v>168</v>
      </c>
      <c r="L76" s="111">
        <v>164</v>
      </c>
      <c r="M76" s="111">
        <v>88</v>
      </c>
      <c r="N76" s="111">
        <v>67</v>
      </c>
      <c r="O76" s="111">
        <v>79</v>
      </c>
      <c r="P76" s="111">
        <v>90</v>
      </c>
      <c r="Q76" s="111">
        <v>82</v>
      </c>
      <c r="R76" s="111">
        <f>SUM(F76:Q76)</f>
        <v>1250</v>
      </c>
      <c r="T76" s="100"/>
      <c r="V76" s="113" t="s">
        <v>144</v>
      </c>
      <c r="W76" s="112" t="s">
        <v>141</v>
      </c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>
        <f>SUM(X76:AI76)</f>
        <v>0</v>
      </c>
    </row>
    <row r="77" spans="2:36">
      <c r="B77" s="100"/>
      <c r="D77" s="110"/>
      <c r="E77" s="109" t="s">
        <v>140</v>
      </c>
      <c r="F77" s="108">
        <v>29421</v>
      </c>
      <c r="G77" s="108">
        <v>40848</v>
      </c>
      <c r="H77" s="108">
        <v>35561</v>
      </c>
      <c r="I77" s="108">
        <v>52304</v>
      </c>
      <c r="J77" s="108">
        <v>51081</v>
      </c>
      <c r="K77" s="108">
        <v>68648</v>
      </c>
      <c r="L77" s="108">
        <v>67000</v>
      </c>
      <c r="M77" s="108">
        <v>35959</v>
      </c>
      <c r="N77" s="108">
        <v>27374</v>
      </c>
      <c r="O77" s="108">
        <v>32292</v>
      </c>
      <c r="P77" s="108">
        <v>36754</v>
      </c>
      <c r="Q77" s="108">
        <v>33514</v>
      </c>
      <c r="R77" s="108">
        <f>SUM(F77:Q77)</f>
        <v>510756</v>
      </c>
      <c r="T77" s="100"/>
      <c r="V77" s="110"/>
      <c r="W77" s="109" t="s">
        <v>140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>
        <f>SUM(X77:AI77)</f>
        <v>0</v>
      </c>
    </row>
    <row r="78" spans="2:36">
      <c r="B78" s="100"/>
      <c r="D78" s="107"/>
      <c r="E78" s="106" t="s">
        <v>139</v>
      </c>
      <c r="F78" s="105">
        <v>408.625</v>
      </c>
      <c r="G78" s="105">
        <v>408.48</v>
      </c>
      <c r="H78" s="105">
        <v>408.74712643678163</v>
      </c>
      <c r="I78" s="105">
        <v>408.625</v>
      </c>
      <c r="J78" s="105">
        <v>408.64800000000002</v>
      </c>
      <c r="K78" s="105">
        <v>408.61904761904759</v>
      </c>
      <c r="L78" s="105">
        <v>408.53658536585368</v>
      </c>
      <c r="M78" s="105">
        <v>408.625</v>
      </c>
      <c r="N78" s="105">
        <v>408.56716417910445</v>
      </c>
      <c r="O78" s="105">
        <v>408.75949367088606</v>
      </c>
      <c r="P78" s="105">
        <v>408.37777777777779</v>
      </c>
      <c r="Q78" s="105">
        <v>408.70731707317071</v>
      </c>
      <c r="R78" s="105">
        <f t="shared" ref="R78" si="62">R77/R76</f>
        <v>408.60480000000001</v>
      </c>
      <c r="T78" s="100"/>
      <c r="V78" s="107"/>
      <c r="W78" s="106" t="s">
        <v>139</v>
      </c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 t="e">
        <f>AJ77/AJ76</f>
        <v>#DIV/0!</v>
      </c>
    </row>
    <row r="79" spans="2:36">
      <c r="B79" s="100"/>
      <c r="D79" s="113" t="s">
        <v>143</v>
      </c>
      <c r="E79" s="112" t="s">
        <v>141</v>
      </c>
      <c r="F79" s="111">
        <v>12</v>
      </c>
      <c r="G79" s="111">
        <v>16</v>
      </c>
      <c r="H79" s="111">
        <v>19</v>
      </c>
      <c r="I79" s="111">
        <v>43</v>
      </c>
      <c r="J79" s="111">
        <v>33</v>
      </c>
      <c r="K79" s="111">
        <v>28</v>
      </c>
      <c r="L79" s="111">
        <v>87</v>
      </c>
      <c r="M79" s="111">
        <v>54</v>
      </c>
      <c r="N79" s="111">
        <v>29</v>
      </c>
      <c r="O79" s="111">
        <v>26</v>
      </c>
      <c r="P79" s="111">
        <v>21</v>
      </c>
      <c r="Q79" s="111">
        <v>18</v>
      </c>
      <c r="R79" s="111">
        <f>SUM(F79:Q79)</f>
        <v>386</v>
      </c>
      <c r="T79" s="100"/>
      <c r="V79" s="113" t="s">
        <v>143</v>
      </c>
      <c r="W79" s="112" t="s">
        <v>141</v>
      </c>
      <c r="X79" s="111">
        <v>3</v>
      </c>
      <c r="Y79" s="111">
        <v>6</v>
      </c>
      <c r="Z79" s="111">
        <v>8</v>
      </c>
      <c r="AA79" s="111">
        <v>8</v>
      </c>
      <c r="AB79" s="111">
        <v>7</v>
      </c>
      <c r="AC79" s="111">
        <v>7</v>
      </c>
      <c r="AD79" s="111">
        <v>6</v>
      </c>
      <c r="AE79" s="111">
        <v>5</v>
      </c>
      <c r="AF79" s="111">
        <v>5</v>
      </c>
      <c r="AG79" s="111">
        <v>5</v>
      </c>
      <c r="AH79" s="111">
        <v>6</v>
      </c>
      <c r="AI79" s="111">
        <v>4</v>
      </c>
      <c r="AJ79" s="111">
        <f>SUM(X79:AI79)</f>
        <v>70</v>
      </c>
    </row>
    <row r="80" spans="2:36">
      <c r="B80" s="100"/>
      <c r="D80" s="110"/>
      <c r="E80" s="109" t="s">
        <v>140</v>
      </c>
      <c r="F80" s="108">
        <v>4086</v>
      </c>
      <c r="G80" s="108">
        <v>5619</v>
      </c>
      <c r="H80" s="108">
        <v>6662</v>
      </c>
      <c r="I80" s="108">
        <v>14720</v>
      </c>
      <c r="J80" s="108">
        <v>11153</v>
      </c>
      <c r="K80" s="108">
        <v>9458</v>
      </c>
      <c r="L80" s="108">
        <v>28391</v>
      </c>
      <c r="M80" s="108">
        <v>17693</v>
      </c>
      <c r="N80" s="108">
        <v>9681</v>
      </c>
      <c r="O80" s="108">
        <v>8711</v>
      </c>
      <c r="P80" s="108">
        <v>6995</v>
      </c>
      <c r="Q80" s="108">
        <v>6024</v>
      </c>
      <c r="R80" s="108">
        <f>SUM(F80:Q80)</f>
        <v>129193</v>
      </c>
      <c r="T80" s="100"/>
      <c r="V80" s="110"/>
      <c r="W80" s="109" t="s">
        <v>140</v>
      </c>
      <c r="X80" s="108">
        <v>3041.375</v>
      </c>
      <c r="Y80" s="108">
        <v>20361.375</v>
      </c>
      <c r="Z80" s="108">
        <v>7657.25</v>
      </c>
      <c r="AA80" s="108">
        <v>7657.25</v>
      </c>
      <c r="AB80" s="108">
        <v>21896.5</v>
      </c>
      <c r="AC80" s="108">
        <v>5195.25</v>
      </c>
      <c r="AD80" s="108">
        <v>4730.25</v>
      </c>
      <c r="AE80" s="108">
        <v>4265.25</v>
      </c>
      <c r="AF80" s="108">
        <v>4195.125</v>
      </c>
      <c r="AG80" s="108">
        <v>4195.125</v>
      </c>
      <c r="AH80" s="108">
        <v>4660.125</v>
      </c>
      <c r="AI80" s="108">
        <v>2805.125</v>
      </c>
      <c r="AJ80" s="108">
        <f>SUM(X80:AI80)</f>
        <v>90660</v>
      </c>
    </row>
    <row r="81" spans="2:36">
      <c r="B81" s="100"/>
      <c r="D81" s="107"/>
      <c r="E81" s="106" t="s">
        <v>139</v>
      </c>
      <c r="F81" s="105">
        <v>340.5</v>
      </c>
      <c r="G81" s="105">
        <v>351.1875</v>
      </c>
      <c r="H81" s="105">
        <v>350.63157894736844</v>
      </c>
      <c r="I81" s="105">
        <v>342.32558139534882</v>
      </c>
      <c r="J81" s="105">
        <v>337.969696969697</v>
      </c>
      <c r="K81" s="105">
        <v>337.78571428571428</v>
      </c>
      <c r="L81" s="105">
        <v>326.33333333333331</v>
      </c>
      <c r="M81" s="105">
        <v>327.64814814814815</v>
      </c>
      <c r="N81" s="105">
        <v>333.82758620689657</v>
      </c>
      <c r="O81" s="105">
        <v>335.03846153846155</v>
      </c>
      <c r="P81" s="105">
        <v>333.09523809523807</v>
      </c>
      <c r="Q81" s="105">
        <v>334.66666666666669</v>
      </c>
      <c r="R81" s="105">
        <f t="shared" ref="R81" si="63">R80/R79</f>
        <v>334.69689119170982</v>
      </c>
      <c r="T81" s="100"/>
      <c r="V81" s="107"/>
      <c r="W81" s="106" t="s">
        <v>139</v>
      </c>
      <c r="X81" s="105">
        <f t="shared" ref="X81:AJ81" si="64">X80/X79</f>
        <v>1013.7916666666666</v>
      </c>
      <c r="Y81" s="105">
        <f t="shared" si="64"/>
        <v>3393.5625</v>
      </c>
      <c r="Z81" s="105">
        <f t="shared" si="64"/>
        <v>957.15625</v>
      </c>
      <c r="AA81" s="105">
        <f t="shared" si="64"/>
        <v>957.15625</v>
      </c>
      <c r="AB81" s="105">
        <f t="shared" si="64"/>
        <v>3128.0714285714284</v>
      </c>
      <c r="AC81" s="105">
        <f t="shared" si="64"/>
        <v>742.17857142857144</v>
      </c>
      <c r="AD81" s="105">
        <f t="shared" si="64"/>
        <v>788.375</v>
      </c>
      <c r="AE81" s="105">
        <f t="shared" si="64"/>
        <v>853.05</v>
      </c>
      <c r="AF81" s="105">
        <f t="shared" si="64"/>
        <v>839.02499999999998</v>
      </c>
      <c r="AG81" s="105">
        <f t="shared" si="64"/>
        <v>839.02499999999998</v>
      </c>
      <c r="AH81" s="105">
        <f t="shared" si="64"/>
        <v>776.6875</v>
      </c>
      <c r="AI81" s="105">
        <f t="shared" si="64"/>
        <v>701.28125</v>
      </c>
      <c r="AJ81" s="105">
        <f t="shared" si="64"/>
        <v>1295.1428571428571</v>
      </c>
    </row>
    <row r="82" spans="2:36">
      <c r="B82" s="100"/>
      <c r="D82" s="104" t="s">
        <v>142</v>
      </c>
      <c r="E82" s="103" t="s">
        <v>141</v>
      </c>
      <c r="F82" s="102">
        <f t="shared" ref="F82:Q83" si="65">SUM(F67,F70,F73,F76,F79)</f>
        <v>389</v>
      </c>
      <c r="G82" s="102">
        <f t="shared" si="65"/>
        <v>701</v>
      </c>
      <c r="H82" s="102">
        <f t="shared" si="65"/>
        <v>854</v>
      </c>
      <c r="I82" s="102">
        <f t="shared" si="65"/>
        <v>1101</v>
      </c>
      <c r="J82" s="102">
        <f t="shared" si="65"/>
        <v>1026</v>
      </c>
      <c r="K82" s="102">
        <f t="shared" si="65"/>
        <v>1079</v>
      </c>
      <c r="L82" s="102">
        <f t="shared" si="65"/>
        <v>1111</v>
      </c>
      <c r="M82" s="102">
        <f t="shared" si="65"/>
        <v>730</v>
      </c>
      <c r="N82" s="102">
        <f t="shared" si="65"/>
        <v>573</v>
      </c>
      <c r="O82" s="102">
        <f t="shared" si="65"/>
        <v>620</v>
      </c>
      <c r="P82" s="102">
        <f t="shared" si="65"/>
        <v>600</v>
      </c>
      <c r="Q82" s="102">
        <f t="shared" si="65"/>
        <v>510</v>
      </c>
      <c r="R82" s="102">
        <f>SUM(F82:Q82)</f>
        <v>9294</v>
      </c>
      <c r="T82" s="100"/>
      <c r="V82" s="104" t="s">
        <v>142</v>
      </c>
      <c r="W82" s="103" t="s">
        <v>141</v>
      </c>
      <c r="X82" s="102">
        <f t="shared" ref="X82:AI82" si="66">SUM(X67,X70,X73,X76,X79)</f>
        <v>60</v>
      </c>
      <c r="Y82" s="102">
        <f t="shared" si="66"/>
        <v>58</v>
      </c>
      <c r="Z82" s="102">
        <f t="shared" si="66"/>
        <v>80</v>
      </c>
      <c r="AA82" s="102">
        <f t="shared" si="66"/>
        <v>152</v>
      </c>
      <c r="AB82" s="102">
        <f t="shared" si="66"/>
        <v>154</v>
      </c>
      <c r="AC82" s="102">
        <f t="shared" si="66"/>
        <v>148</v>
      </c>
      <c r="AD82" s="102">
        <f t="shared" si="66"/>
        <v>133</v>
      </c>
      <c r="AE82" s="102">
        <f t="shared" si="66"/>
        <v>91</v>
      </c>
      <c r="AF82" s="102">
        <f t="shared" si="66"/>
        <v>132</v>
      </c>
      <c r="AG82" s="102">
        <f t="shared" si="66"/>
        <v>101</v>
      </c>
      <c r="AH82" s="102">
        <f t="shared" si="66"/>
        <v>61</v>
      </c>
      <c r="AI82" s="102">
        <f t="shared" si="66"/>
        <v>50</v>
      </c>
      <c r="AJ82" s="102">
        <f>SUM(X82:AI82)</f>
        <v>1220</v>
      </c>
    </row>
    <row r="83" spans="2:36">
      <c r="B83" s="100"/>
      <c r="D83" s="101"/>
      <c r="E83" s="100" t="s">
        <v>140</v>
      </c>
      <c r="F83" s="99">
        <f t="shared" si="65"/>
        <v>171315</v>
      </c>
      <c r="G83" s="99">
        <f t="shared" si="65"/>
        <v>310114</v>
      </c>
      <c r="H83" s="99">
        <f t="shared" si="65"/>
        <v>374155</v>
      </c>
      <c r="I83" s="99">
        <f t="shared" si="65"/>
        <v>482747</v>
      </c>
      <c r="J83" s="99">
        <f t="shared" si="65"/>
        <v>440287</v>
      </c>
      <c r="K83" s="99">
        <f t="shared" si="65"/>
        <v>466911</v>
      </c>
      <c r="L83" s="99">
        <f t="shared" si="65"/>
        <v>475734</v>
      </c>
      <c r="M83" s="99">
        <f t="shared" si="65"/>
        <v>316295</v>
      </c>
      <c r="N83" s="99">
        <f t="shared" si="65"/>
        <v>252315</v>
      </c>
      <c r="O83" s="99">
        <f t="shared" si="65"/>
        <v>272824</v>
      </c>
      <c r="P83" s="99">
        <f t="shared" si="65"/>
        <v>269227</v>
      </c>
      <c r="Q83" s="99">
        <f t="shared" si="65"/>
        <v>230809</v>
      </c>
      <c r="R83" s="99">
        <f>SUM(F83:Q83)</f>
        <v>4062733</v>
      </c>
      <c r="T83" s="100"/>
      <c r="V83" s="101"/>
      <c r="W83" s="100" t="s">
        <v>140</v>
      </c>
      <c r="X83" s="99">
        <f t="shared" ref="X83:AI83" si="67">SUM(X68,X71,X74,X77,X80)</f>
        <v>25546.375</v>
      </c>
      <c r="Y83" s="99">
        <f t="shared" si="67"/>
        <v>42686.375</v>
      </c>
      <c r="Z83" s="99">
        <f t="shared" si="67"/>
        <v>39742.25</v>
      </c>
      <c r="AA83" s="99">
        <f t="shared" si="67"/>
        <v>66742.25</v>
      </c>
      <c r="AB83" s="99">
        <f t="shared" si="67"/>
        <v>79281.5</v>
      </c>
      <c r="AC83" s="99">
        <f t="shared" si="67"/>
        <v>60330.25</v>
      </c>
      <c r="AD83" s="99">
        <f t="shared" si="67"/>
        <v>54050.25</v>
      </c>
      <c r="AE83" s="99">
        <f t="shared" si="67"/>
        <v>38210.25</v>
      </c>
      <c r="AF83" s="99">
        <f t="shared" si="67"/>
        <v>53515.125</v>
      </c>
      <c r="AG83" s="99">
        <f t="shared" si="67"/>
        <v>41890.125</v>
      </c>
      <c r="AH83" s="99">
        <f t="shared" si="67"/>
        <v>26980.125</v>
      </c>
      <c r="AI83" s="99">
        <f t="shared" si="67"/>
        <v>21185.125</v>
      </c>
      <c r="AJ83" s="99">
        <f>SUM(X83:AI83)</f>
        <v>550160</v>
      </c>
    </row>
    <row r="84" spans="2:36">
      <c r="B84" s="97"/>
      <c r="D84" s="98"/>
      <c r="E84" s="97" t="s">
        <v>139</v>
      </c>
      <c r="F84" s="96">
        <f t="shared" ref="F84:Q84" si="68">F83/F82</f>
        <v>440.39845758354755</v>
      </c>
      <c r="G84" s="96">
        <f t="shared" si="68"/>
        <v>442.38801711840227</v>
      </c>
      <c r="H84" s="96">
        <f t="shared" si="68"/>
        <v>438.12060889929745</v>
      </c>
      <c r="I84" s="96">
        <f t="shared" si="68"/>
        <v>438.46230699364213</v>
      </c>
      <c r="J84" s="96">
        <f t="shared" si="68"/>
        <v>429.12962962962962</v>
      </c>
      <c r="K84" s="96">
        <f t="shared" si="68"/>
        <v>432.72567191844303</v>
      </c>
      <c r="L84" s="96">
        <f t="shared" si="68"/>
        <v>428.20342034203418</v>
      </c>
      <c r="M84" s="96">
        <f t="shared" si="68"/>
        <v>433.28082191780823</v>
      </c>
      <c r="N84" s="96">
        <f t="shared" si="68"/>
        <v>440.34031413612564</v>
      </c>
      <c r="O84" s="96">
        <f t="shared" si="68"/>
        <v>440.03870967741938</v>
      </c>
      <c r="P84" s="96">
        <f t="shared" si="68"/>
        <v>448.71166666666664</v>
      </c>
      <c r="Q84" s="96">
        <f t="shared" si="68"/>
        <v>452.56666666666666</v>
      </c>
      <c r="R84" s="96">
        <f t="shared" ref="F84:R84" si="69">R83/R82</f>
        <v>437.13503335485257</v>
      </c>
      <c r="T84" s="97"/>
      <c r="V84" s="98"/>
      <c r="W84" s="97" t="s">
        <v>139</v>
      </c>
      <c r="X84" s="96">
        <f t="shared" ref="X84:AJ84" si="70">X83/X82</f>
        <v>425.77291666666667</v>
      </c>
      <c r="Y84" s="96">
        <f t="shared" si="70"/>
        <v>735.9719827586207</v>
      </c>
      <c r="Z84" s="96">
        <f t="shared" si="70"/>
        <v>496.77812499999999</v>
      </c>
      <c r="AA84" s="96">
        <f t="shared" si="70"/>
        <v>439.09375</v>
      </c>
      <c r="AB84" s="96">
        <f t="shared" si="70"/>
        <v>514.81493506493507</v>
      </c>
      <c r="AC84" s="96">
        <f t="shared" si="70"/>
        <v>407.63682432432432</v>
      </c>
      <c r="AD84" s="96">
        <f t="shared" si="70"/>
        <v>406.39285714285717</v>
      </c>
      <c r="AE84" s="96">
        <f t="shared" si="70"/>
        <v>419.89285714285717</v>
      </c>
      <c r="AF84" s="96">
        <f t="shared" si="70"/>
        <v>405.41761363636363</v>
      </c>
      <c r="AG84" s="96">
        <f t="shared" si="70"/>
        <v>414.75371287128712</v>
      </c>
      <c r="AH84" s="96">
        <f t="shared" si="70"/>
        <v>442.29713114754099</v>
      </c>
      <c r="AI84" s="96">
        <f t="shared" si="70"/>
        <v>423.70249999999999</v>
      </c>
      <c r="AJ84" s="96">
        <f t="shared" si="70"/>
        <v>450.95081967213116</v>
      </c>
    </row>
    <row r="86" spans="2:36">
      <c r="B86" s="103"/>
      <c r="D86" s="104"/>
      <c r="E86" s="103"/>
      <c r="F86" s="103" t="s">
        <v>163</v>
      </c>
      <c r="G86" s="103" t="s">
        <v>162</v>
      </c>
      <c r="H86" s="103" t="s">
        <v>161</v>
      </c>
      <c r="I86" s="103" t="s">
        <v>160</v>
      </c>
      <c r="J86" s="103" t="s">
        <v>159</v>
      </c>
      <c r="K86" s="103" t="s">
        <v>158</v>
      </c>
      <c r="L86" s="103" t="s">
        <v>157</v>
      </c>
      <c r="M86" s="103" t="s">
        <v>156</v>
      </c>
      <c r="N86" s="103" t="s">
        <v>155</v>
      </c>
      <c r="O86" s="103" t="s">
        <v>154</v>
      </c>
      <c r="P86" s="103" t="s">
        <v>153</v>
      </c>
      <c r="Q86" s="103" t="s">
        <v>152</v>
      </c>
      <c r="R86" s="103" t="s">
        <v>142</v>
      </c>
      <c r="T86" s="103"/>
      <c r="V86" s="104"/>
      <c r="W86" s="103"/>
      <c r="X86" s="103" t="s">
        <v>163</v>
      </c>
      <c r="Y86" s="103" t="s">
        <v>162</v>
      </c>
      <c r="Z86" s="103" t="s">
        <v>161</v>
      </c>
      <c r="AA86" s="103" t="s">
        <v>160</v>
      </c>
      <c r="AB86" s="103" t="s">
        <v>159</v>
      </c>
      <c r="AC86" s="103" t="s">
        <v>158</v>
      </c>
      <c r="AD86" s="103" t="s">
        <v>157</v>
      </c>
      <c r="AE86" s="103" t="s">
        <v>156</v>
      </c>
      <c r="AF86" s="103" t="s">
        <v>155</v>
      </c>
      <c r="AG86" s="103" t="s">
        <v>154</v>
      </c>
      <c r="AH86" s="103" t="s">
        <v>153</v>
      </c>
      <c r="AI86" s="103" t="s">
        <v>152</v>
      </c>
      <c r="AJ86" s="103" t="s">
        <v>142</v>
      </c>
    </row>
    <row r="87" spans="2:36">
      <c r="B87" s="100" t="s">
        <v>167</v>
      </c>
      <c r="D87" s="113" t="s">
        <v>149</v>
      </c>
      <c r="E87" s="112" t="s">
        <v>141</v>
      </c>
      <c r="F87" s="111">
        <v>341</v>
      </c>
      <c r="G87" s="111">
        <v>599</v>
      </c>
      <c r="H87" s="111">
        <v>702</v>
      </c>
      <c r="I87" s="111">
        <v>737</v>
      </c>
      <c r="J87" s="111">
        <v>701</v>
      </c>
      <c r="K87" s="111">
        <v>725</v>
      </c>
      <c r="L87" s="111">
        <v>703</v>
      </c>
      <c r="M87" s="111">
        <v>531</v>
      </c>
      <c r="N87" s="111">
        <v>473</v>
      </c>
      <c r="O87" s="111">
        <v>392</v>
      </c>
      <c r="P87" s="111">
        <v>371</v>
      </c>
      <c r="Q87" s="111">
        <v>341</v>
      </c>
      <c r="R87" s="111">
        <f>SUM(F87:Q87)</f>
        <v>6616</v>
      </c>
      <c r="T87" s="100" t="s">
        <v>166</v>
      </c>
      <c r="V87" s="113" t="s">
        <v>149</v>
      </c>
      <c r="W87" s="112" t="s">
        <v>141</v>
      </c>
      <c r="X87" s="111">
        <v>6</v>
      </c>
      <c r="Y87" s="111">
        <v>6</v>
      </c>
      <c r="Z87" s="111">
        <v>6</v>
      </c>
      <c r="AA87" s="111">
        <v>6</v>
      </c>
      <c r="AB87" s="111">
        <v>6</v>
      </c>
      <c r="AC87" s="111">
        <v>6</v>
      </c>
      <c r="AD87" s="111">
        <v>6</v>
      </c>
      <c r="AE87" s="111">
        <v>6</v>
      </c>
      <c r="AF87" s="111">
        <v>6</v>
      </c>
      <c r="AG87" s="111">
        <v>6</v>
      </c>
      <c r="AH87" s="111">
        <v>6</v>
      </c>
      <c r="AI87" s="111">
        <v>3</v>
      </c>
      <c r="AJ87" s="111">
        <f>SUM(X87:AI87)</f>
        <v>69</v>
      </c>
    </row>
    <row r="88" spans="2:36">
      <c r="B88" s="100"/>
      <c r="D88" s="110"/>
      <c r="E88" s="109" t="s">
        <v>140</v>
      </c>
      <c r="F88" s="108">
        <v>131730</v>
      </c>
      <c r="G88" s="108">
        <v>231396</v>
      </c>
      <c r="H88" s="108">
        <v>271185</v>
      </c>
      <c r="I88" s="108">
        <v>284706</v>
      </c>
      <c r="J88" s="108">
        <v>270799</v>
      </c>
      <c r="K88" s="108">
        <v>280070</v>
      </c>
      <c r="L88" s="108">
        <v>271571</v>
      </c>
      <c r="M88" s="108">
        <v>205127</v>
      </c>
      <c r="N88" s="108">
        <v>182722</v>
      </c>
      <c r="O88" s="108">
        <v>151431</v>
      </c>
      <c r="P88" s="108">
        <v>143319</v>
      </c>
      <c r="Q88" s="108">
        <v>131730</v>
      </c>
      <c r="R88" s="108">
        <f>SUM(F88:Q88)</f>
        <v>2555786</v>
      </c>
      <c r="T88" s="100"/>
      <c r="V88" s="110"/>
      <c r="W88" s="109" t="s">
        <v>140</v>
      </c>
      <c r="X88" s="108">
        <v>2086.9565217391305</v>
      </c>
      <c r="Y88" s="108">
        <v>2086.9565217391305</v>
      </c>
      <c r="Z88" s="108">
        <v>2086.9565217391305</v>
      </c>
      <c r="AA88" s="108">
        <v>2086.9565217391305</v>
      </c>
      <c r="AB88" s="108">
        <v>2086.9565217391305</v>
      </c>
      <c r="AC88" s="108">
        <v>2086.9565217391305</v>
      </c>
      <c r="AD88" s="108">
        <v>2086.9565217391305</v>
      </c>
      <c r="AE88" s="108">
        <v>2086.9565217391305</v>
      </c>
      <c r="AF88" s="108">
        <v>2086.9565217391305</v>
      </c>
      <c r="AG88" s="108">
        <v>2086.9565217391305</v>
      </c>
      <c r="AH88" s="108">
        <v>2086.9565217391305</v>
      </c>
      <c r="AI88" s="108">
        <v>1043.4782608695605</v>
      </c>
      <c r="AJ88" s="108">
        <f>SUM(X88:AI88)</f>
        <v>24000</v>
      </c>
    </row>
    <row r="89" spans="2:36">
      <c r="B89" s="100"/>
      <c r="D89" s="107"/>
      <c r="E89" s="106" t="s">
        <v>139</v>
      </c>
      <c r="F89" s="105">
        <v>386.30498533724341</v>
      </c>
      <c r="G89" s="105">
        <v>386.30383973288815</v>
      </c>
      <c r="H89" s="105">
        <v>386.30341880341882</v>
      </c>
      <c r="I89" s="105">
        <v>386.30393487109905</v>
      </c>
      <c r="J89" s="105">
        <v>386.30385164051353</v>
      </c>
      <c r="K89" s="105">
        <v>386.30344827586208</v>
      </c>
      <c r="L89" s="105">
        <v>386.30298719772406</v>
      </c>
      <c r="M89" s="105">
        <v>386.30320150659134</v>
      </c>
      <c r="N89" s="105">
        <v>386.3044397463002</v>
      </c>
      <c r="O89" s="105">
        <v>386.30357142857144</v>
      </c>
      <c r="P89" s="105">
        <v>386.30458221024259</v>
      </c>
      <c r="Q89" s="105">
        <v>386.30498533724341</v>
      </c>
      <c r="R89" s="105">
        <f t="shared" ref="R89" si="71">R88/R87</f>
        <v>386.30380894800481</v>
      </c>
      <c r="T89" s="100"/>
      <c r="V89" s="107"/>
      <c r="W89" s="106" t="s">
        <v>139</v>
      </c>
      <c r="X89" s="105">
        <f t="shared" ref="X89:AJ89" si="72">X88/X87</f>
        <v>347.82608695652175</v>
      </c>
      <c r="Y89" s="105">
        <f t="shared" si="72"/>
        <v>347.82608695652175</v>
      </c>
      <c r="Z89" s="105">
        <f t="shared" si="72"/>
        <v>347.82608695652175</v>
      </c>
      <c r="AA89" s="105">
        <f t="shared" si="72"/>
        <v>347.82608695652175</v>
      </c>
      <c r="AB89" s="105">
        <f t="shared" si="72"/>
        <v>347.82608695652175</v>
      </c>
      <c r="AC89" s="105">
        <f t="shared" si="72"/>
        <v>347.82608695652175</v>
      </c>
      <c r="AD89" s="105">
        <f t="shared" si="72"/>
        <v>347.82608695652175</v>
      </c>
      <c r="AE89" s="105">
        <f t="shared" si="72"/>
        <v>347.82608695652175</v>
      </c>
      <c r="AF89" s="105">
        <f t="shared" si="72"/>
        <v>347.82608695652175</v>
      </c>
      <c r="AG89" s="105">
        <f t="shared" si="72"/>
        <v>347.82608695652175</v>
      </c>
      <c r="AH89" s="105">
        <f t="shared" si="72"/>
        <v>347.82608695652175</v>
      </c>
      <c r="AI89" s="105">
        <f t="shared" si="72"/>
        <v>347.82608695652016</v>
      </c>
      <c r="AJ89" s="105">
        <f t="shared" si="72"/>
        <v>347.82608695652175</v>
      </c>
    </row>
    <row r="90" spans="2:36">
      <c r="B90" s="100"/>
      <c r="D90" s="113" t="s">
        <v>146</v>
      </c>
      <c r="E90" s="112" t="s">
        <v>141</v>
      </c>
      <c r="F90" s="111">
        <v>40</v>
      </c>
      <c r="G90" s="111">
        <v>72</v>
      </c>
      <c r="H90" s="111">
        <v>85</v>
      </c>
      <c r="I90" s="111">
        <v>80</v>
      </c>
      <c r="J90" s="111">
        <v>83</v>
      </c>
      <c r="K90" s="111">
        <v>79</v>
      </c>
      <c r="L90" s="111">
        <v>67</v>
      </c>
      <c r="M90" s="111">
        <v>68</v>
      </c>
      <c r="N90" s="111">
        <v>73</v>
      </c>
      <c r="O90" s="111">
        <v>48</v>
      </c>
      <c r="P90" s="111">
        <v>61</v>
      </c>
      <c r="Q90" s="111">
        <v>53</v>
      </c>
      <c r="R90" s="111">
        <f>SUM(F90:Q90)</f>
        <v>809</v>
      </c>
      <c r="T90" s="100"/>
      <c r="V90" s="113" t="s">
        <v>146</v>
      </c>
      <c r="W90" s="112" t="s">
        <v>141</v>
      </c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>
        <f>SUM(X90:AI90)</f>
        <v>0</v>
      </c>
    </row>
    <row r="91" spans="2:36">
      <c r="B91" s="100"/>
      <c r="D91" s="110"/>
      <c r="E91" s="109" t="s">
        <v>140</v>
      </c>
      <c r="F91" s="108">
        <v>36969</v>
      </c>
      <c r="G91" s="108">
        <v>66544</v>
      </c>
      <c r="H91" s="108">
        <v>78559</v>
      </c>
      <c r="I91" s="108">
        <v>73937</v>
      </c>
      <c r="J91" s="108">
        <v>76710</v>
      </c>
      <c r="K91" s="108">
        <v>73013</v>
      </c>
      <c r="L91" s="108">
        <v>61923</v>
      </c>
      <c r="M91" s="108">
        <v>62847</v>
      </c>
      <c r="N91" s="108">
        <v>67468</v>
      </c>
      <c r="O91" s="108">
        <v>44362</v>
      </c>
      <c r="P91" s="108">
        <v>56377</v>
      </c>
      <c r="Q91" s="108">
        <v>48984</v>
      </c>
      <c r="R91" s="108">
        <f>SUM(F91:Q91)</f>
        <v>747693</v>
      </c>
      <c r="T91" s="100"/>
      <c r="V91" s="110"/>
      <c r="W91" s="109" t="s">
        <v>140</v>
      </c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>
        <f>SUM(X91:AI91)</f>
        <v>0</v>
      </c>
    </row>
    <row r="92" spans="2:36">
      <c r="B92" s="100"/>
      <c r="D92" s="107"/>
      <c r="E92" s="106" t="s">
        <v>139</v>
      </c>
      <c r="F92" s="105">
        <v>924.22500000000002</v>
      </c>
      <c r="G92" s="105">
        <v>924.22222222222217</v>
      </c>
      <c r="H92" s="105">
        <v>924.22352941176473</v>
      </c>
      <c r="I92" s="105">
        <v>924.21249999999998</v>
      </c>
      <c r="J92" s="105">
        <v>924.2168674698795</v>
      </c>
      <c r="K92" s="105">
        <v>924.21518987341767</v>
      </c>
      <c r="L92" s="105">
        <v>924.22388059701495</v>
      </c>
      <c r="M92" s="105">
        <v>924.22058823529414</v>
      </c>
      <c r="N92" s="105">
        <v>924.21917808219177</v>
      </c>
      <c r="O92" s="105">
        <v>924.20833333333337</v>
      </c>
      <c r="P92" s="105">
        <v>924.21311475409834</v>
      </c>
      <c r="Q92" s="105">
        <v>924.22641509433959</v>
      </c>
      <c r="R92" s="105">
        <f t="shared" ref="R92" si="73">R91/R90</f>
        <v>924.21878862793574</v>
      </c>
      <c r="T92" s="100"/>
      <c r="V92" s="107"/>
      <c r="W92" s="106" t="s">
        <v>139</v>
      </c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 t="e">
        <f>AJ91/AJ90</f>
        <v>#DIV/0!</v>
      </c>
    </row>
    <row r="93" spans="2:36">
      <c r="B93" s="100"/>
      <c r="D93" s="113" t="s">
        <v>145</v>
      </c>
      <c r="E93" s="112" t="s">
        <v>141</v>
      </c>
      <c r="F93" s="111">
        <v>13</v>
      </c>
      <c r="G93" s="111">
        <v>25</v>
      </c>
      <c r="H93" s="111">
        <v>35</v>
      </c>
      <c r="I93" s="111">
        <v>64</v>
      </c>
      <c r="J93" s="111">
        <v>73</v>
      </c>
      <c r="K93" s="111">
        <v>61</v>
      </c>
      <c r="L93" s="111">
        <v>65</v>
      </c>
      <c r="M93" s="111">
        <v>81</v>
      </c>
      <c r="N93" s="111">
        <v>71</v>
      </c>
      <c r="O93" s="111">
        <v>47</v>
      </c>
      <c r="P93" s="111">
        <v>31</v>
      </c>
      <c r="Q93" s="111">
        <v>21</v>
      </c>
      <c r="R93" s="111">
        <f>SUM(F93:Q93)</f>
        <v>587</v>
      </c>
      <c r="T93" s="100"/>
      <c r="V93" s="113" t="s">
        <v>145</v>
      </c>
      <c r="W93" s="112" t="s">
        <v>141</v>
      </c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>
        <f>SUM(X93:AI93)</f>
        <v>0</v>
      </c>
    </row>
    <row r="94" spans="2:36">
      <c r="B94" s="100"/>
      <c r="D94" s="110"/>
      <c r="E94" s="109" t="s">
        <v>140</v>
      </c>
      <c r="F94" s="108">
        <v>4251</v>
      </c>
      <c r="G94" s="108">
        <v>7727</v>
      </c>
      <c r="H94" s="108">
        <v>10662</v>
      </c>
      <c r="I94" s="108">
        <v>18872</v>
      </c>
      <c r="J94" s="108">
        <v>21439</v>
      </c>
      <c r="K94" s="108">
        <v>17999</v>
      </c>
      <c r="L94" s="108">
        <v>19034</v>
      </c>
      <c r="M94" s="108">
        <v>23487</v>
      </c>
      <c r="N94" s="108">
        <v>20635</v>
      </c>
      <c r="O94" s="108">
        <v>13828</v>
      </c>
      <c r="P94" s="108">
        <v>9292</v>
      </c>
      <c r="Q94" s="108">
        <v>6458</v>
      </c>
      <c r="R94" s="108">
        <f>SUM(F94:Q94)</f>
        <v>173684</v>
      </c>
      <c r="T94" s="100"/>
      <c r="V94" s="110"/>
      <c r="W94" s="109" t="s">
        <v>140</v>
      </c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>
        <f>SUM(X94:AI94)</f>
        <v>0</v>
      </c>
    </row>
    <row r="95" spans="2:36">
      <c r="B95" s="100"/>
      <c r="D95" s="107"/>
      <c r="E95" s="106" t="s">
        <v>139</v>
      </c>
      <c r="F95" s="105">
        <v>327</v>
      </c>
      <c r="G95" s="105">
        <v>309.08</v>
      </c>
      <c r="H95" s="105">
        <v>304.62857142857143</v>
      </c>
      <c r="I95" s="105">
        <v>294.875</v>
      </c>
      <c r="J95" s="105">
        <v>293.6849315068493</v>
      </c>
      <c r="K95" s="105">
        <v>295.06557377049182</v>
      </c>
      <c r="L95" s="105">
        <v>292.83076923076925</v>
      </c>
      <c r="M95" s="105">
        <v>289.96296296296299</v>
      </c>
      <c r="N95" s="105">
        <v>290.63380281690144</v>
      </c>
      <c r="O95" s="105">
        <v>294.21276595744683</v>
      </c>
      <c r="P95" s="105">
        <v>299.74193548387098</v>
      </c>
      <c r="Q95" s="105">
        <v>307.52380952380952</v>
      </c>
      <c r="R95" s="105">
        <f t="shared" ref="R95" si="74">R94/R93</f>
        <v>295.88415672913118</v>
      </c>
      <c r="T95" s="100"/>
      <c r="V95" s="107"/>
      <c r="W95" s="106" t="s">
        <v>139</v>
      </c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 t="e">
        <f>AJ94/AJ93</f>
        <v>#DIV/0!</v>
      </c>
    </row>
    <row r="96" spans="2:36">
      <c r="B96" s="100"/>
      <c r="D96" s="113" t="s">
        <v>144</v>
      </c>
      <c r="E96" s="112" t="s">
        <v>141</v>
      </c>
      <c r="F96" s="111">
        <v>132</v>
      </c>
      <c r="G96" s="111">
        <v>138</v>
      </c>
      <c r="H96" s="111">
        <v>154</v>
      </c>
      <c r="I96" s="111">
        <v>154</v>
      </c>
      <c r="J96" s="111">
        <v>156</v>
      </c>
      <c r="K96" s="111">
        <v>153</v>
      </c>
      <c r="L96" s="111">
        <v>132</v>
      </c>
      <c r="M96" s="111">
        <v>112</v>
      </c>
      <c r="N96" s="111">
        <v>139</v>
      </c>
      <c r="O96" s="111">
        <v>132</v>
      </c>
      <c r="P96" s="111">
        <v>128</v>
      </c>
      <c r="Q96" s="111">
        <v>128</v>
      </c>
      <c r="R96" s="111">
        <f>SUM(F96:Q96)</f>
        <v>1658</v>
      </c>
      <c r="T96" s="100"/>
      <c r="V96" s="113" t="s">
        <v>144</v>
      </c>
      <c r="W96" s="112" t="s">
        <v>141</v>
      </c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>
        <f>SUM(X96:AI96)</f>
        <v>0</v>
      </c>
    </row>
    <row r="97" spans="2:36">
      <c r="B97" s="100"/>
      <c r="D97" s="110"/>
      <c r="E97" s="109" t="s">
        <v>140</v>
      </c>
      <c r="F97" s="108">
        <v>51517</v>
      </c>
      <c r="G97" s="108">
        <v>54026</v>
      </c>
      <c r="H97" s="108">
        <v>60399</v>
      </c>
      <c r="I97" s="108">
        <v>60576</v>
      </c>
      <c r="J97" s="108">
        <v>61409</v>
      </c>
      <c r="K97" s="108">
        <v>60094</v>
      </c>
      <c r="L97" s="108">
        <v>51948</v>
      </c>
      <c r="M97" s="108">
        <v>44246</v>
      </c>
      <c r="N97" s="108">
        <v>54438</v>
      </c>
      <c r="O97" s="108">
        <v>51607</v>
      </c>
      <c r="P97" s="108">
        <v>49954</v>
      </c>
      <c r="Q97" s="108">
        <v>49890</v>
      </c>
      <c r="R97" s="108">
        <f>SUM(F97:Q97)</f>
        <v>650104</v>
      </c>
      <c r="T97" s="100"/>
      <c r="V97" s="110"/>
      <c r="W97" s="109" t="s">
        <v>140</v>
      </c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>
        <f>SUM(X97:AI97)</f>
        <v>0</v>
      </c>
    </row>
    <row r="98" spans="2:36">
      <c r="B98" s="100"/>
      <c r="D98" s="107"/>
      <c r="E98" s="106" t="s">
        <v>139</v>
      </c>
      <c r="F98" s="105">
        <v>390.280303030303</v>
      </c>
      <c r="G98" s="105">
        <v>391.49275362318838</v>
      </c>
      <c r="H98" s="105">
        <v>392.2012987012987</v>
      </c>
      <c r="I98" s="105">
        <v>393.35064935064935</v>
      </c>
      <c r="J98" s="105">
        <v>393.64743589743591</v>
      </c>
      <c r="K98" s="105">
        <v>392.77124183006538</v>
      </c>
      <c r="L98" s="105">
        <v>393.54545454545456</v>
      </c>
      <c r="M98" s="105">
        <v>395.05357142857144</v>
      </c>
      <c r="N98" s="105">
        <v>391.64028776978415</v>
      </c>
      <c r="O98" s="105">
        <v>390.96212121212119</v>
      </c>
      <c r="P98" s="105">
        <v>390.265625</v>
      </c>
      <c r="Q98" s="105">
        <v>389.765625</v>
      </c>
      <c r="R98" s="105">
        <f t="shared" ref="R98" si="75">R97/R96</f>
        <v>392.10132689987938</v>
      </c>
      <c r="T98" s="100"/>
      <c r="V98" s="107"/>
      <c r="W98" s="106" t="s">
        <v>139</v>
      </c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 t="e">
        <f>AJ97/AJ96</f>
        <v>#DIV/0!</v>
      </c>
    </row>
    <row r="99" spans="2:36">
      <c r="B99" s="100"/>
      <c r="D99" s="113" t="s">
        <v>143</v>
      </c>
      <c r="E99" s="112" t="s">
        <v>141</v>
      </c>
      <c r="F99" s="111">
        <v>19</v>
      </c>
      <c r="G99" s="111">
        <v>19</v>
      </c>
      <c r="H99" s="111">
        <v>19</v>
      </c>
      <c r="I99" s="111">
        <v>19</v>
      </c>
      <c r="J99" s="111">
        <v>19</v>
      </c>
      <c r="K99" s="111">
        <v>19</v>
      </c>
      <c r="L99" s="111">
        <v>19</v>
      </c>
      <c r="M99" s="111">
        <v>19</v>
      </c>
      <c r="N99" s="111">
        <v>19</v>
      </c>
      <c r="O99" s="111">
        <v>19</v>
      </c>
      <c r="P99" s="111">
        <v>19</v>
      </c>
      <c r="Q99" s="111">
        <v>19</v>
      </c>
      <c r="R99" s="111">
        <f>SUM(F99:Q99)</f>
        <v>228</v>
      </c>
      <c r="T99" s="100"/>
      <c r="V99" s="113" t="s">
        <v>143</v>
      </c>
      <c r="W99" s="112" t="s">
        <v>141</v>
      </c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>
        <f>SUM(X99:AI99)</f>
        <v>0</v>
      </c>
    </row>
    <row r="100" spans="2:36">
      <c r="B100" s="100"/>
      <c r="D100" s="110"/>
      <c r="E100" s="109" t="s">
        <v>140</v>
      </c>
      <c r="F100" s="108">
        <v>8716</v>
      </c>
      <c r="G100" s="108">
        <v>9060</v>
      </c>
      <c r="H100" s="108">
        <v>9200</v>
      </c>
      <c r="I100" s="108">
        <v>9194</v>
      </c>
      <c r="J100" s="108">
        <v>9000</v>
      </c>
      <c r="K100" s="108">
        <v>8983</v>
      </c>
      <c r="L100" s="108">
        <v>8868</v>
      </c>
      <c r="M100" s="108">
        <v>8774</v>
      </c>
      <c r="N100" s="108">
        <v>8822</v>
      </c>
      <c r="O100" s="108">
        <v>8762</v>
      </c>
      <c r="P100" s="108">
        <v>8764</v>
      </c>
      <c r="Q100" s="108">
        <v>8772</v>
      </c>
      <c r="R100" s="108">
        <f>SUM(F100:Q100)</f>
        <v>106915</v>
      </c>
      <c r="T100" s="100"/>
      <c r="V100" s="110"/>
      <c r="W100" s="109" t="s">
        <v>140</v>
      </c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>
        <f>SUM(X100:AI100)</f>
        <v>0</v>
      </c>
    </row>
    <row r="101" spans="2:36">
      <c r="B101" s="100"/>
      <c r="D101" s="107"/>
      <c r="E101" s="106" t="s">
        <v>139</v>
      </c>
      <c r="F101" s="105">
        <v>458.73684210526318</v>
      </c>
      <c r="G101" s="105">
        <v>476.84210526315792</v>
      </c>
      <c r="H101" s="105">
        <v>484.21052631578948</v>
      </c>
      <c r="I101" s="105">
        <v>483.89473684210526</v>
      </c>
      <c r="J101" s="105">
        <v>473.68421052631578</v>
      </c>
      <c r="K101" s="105">
        <v>472.78947368421052</v>
      </c>
      <c r="L101" s="105">
        <v>466.73684210526318</v>
      </c>
      <c r="M101" s="105">
        <v>461.78947368421052</v>
      </c>
      <c r="N101" s="105">
        <v>464.31578947368422</v>
      </c>
      <c r="O101" s="105">
        <v>461.15789473684208</v>
      </c>
      <c r="P101" s="105">
        <v>461.26315789473682</v>
      </c>
      <c r="Q101" s="105">
        <v>461.68421052631578</v>
      </c>
      <c r="R101" s="105">
        <f t="shared" ref="R101" si="76">R100/R99</f>
        <v>468.92543859649123</v>
      </c>
      <c r="T101" s="100"/>
      <c r="V101" s="107"/>
      <c r="W101" s="106" t="s">
        <v>139</v>
      </c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 t="e">
        <f>AJ100/AJ99</f>
        <v>#DIV/0!</v>
      </c>
    </row>
    <row r="102" spans="2:36">
      <c r="B102" s="100"/>
      <c r="D102" s="104" t="s">
        <v>142</v>
      </c>
      <c r="E102" s="103" t="s">
        <v>141</v>
      </c>
      <c r="F102" s="102">
        <f t="shared" ref="F102:Q103" si="77">SUM(F87,F90,F93,F96,F99)</f>
        <v>545</v>
      </c>
      <c r="G102" s="102">
        <f t="shared" si="77"/>
        <v>853</v>
      </c>
      <c r="H102" s="102">
        <f t="shared" si="77"/>
        <v>995</v>
      </c>
      <c r="I102" s="102">
        <f t="shared" si="77"/>
        <v>1054</v>
      </c>
      <c r="J102" s="102">
        <f t="shared" si="77"/>
        <v>1032</v>
      </c>
      <c r="K102" s="102">
        <f t="shared" si="77"/>
        <v>1037</v>
      </c>
      <c r="L102" s="102">
        <f t="shared" si="77"/>
        <v>986</v>
      </c>
      <c r="M102" s="102">
        <f t="shared" si="77"/>
        <v>811</v>
      </c>
      <c r="N102" s="102">
        <f t="shared" si="77"/>
        <v>775</v>
      </c>
      <c r="O102" s="102">
        <f t="shared" si="77"/>
        <v>638</v>
      </c>
      <c r="P102" s="102">
        <f t="shared" si="77"/>
        <v>610</v>
      </c>
      <c r="Q102" s="102">
        <f t="shared" si="77"/>
        <v>562</v>
      </c>
      <c r="R102" s="102">
        <f>SUM(F102:Q102)</f>
        <v>9898</v>
      </c>
      <c r="T102" s="100"/>
      <c r="V102" s="104" t="s">
        <v>142</v>
      </c>
      <c r="W102" s="103" t="s">
        <v>141</v>
      </c>
      <c r="X102" s="102">
        <f t="shared" ref="X102:AI102" si="78">SUM(X87,X90,X93,X96,X99)</f>
        <v>6</v>
      </c>
      <c r="Y102" s="102">
        <f t="shared" si="78"/>
        <v>6</v>
      </c>
      <c r="Z102" s="102">
        <f t="shared" si="78"/>
        <v>6</v>
      </c>
      <c r="AA102" s="102">
        <f t="shared" si="78"/>
        <v>6</v>
      </c>
      <c r="AB102" s="102">
        <f t="shared" si="78"/>
        <v>6</v>
      </c>
      <c r="AC102" s="102">
        <f t="shared" si="78"/>
        <v>6</v>
      </c>
      <c r="AD102" s="102">
        <f t="shared" si="78"/>
        <v>6</v>
      </c>
      <c r="AE102" s="102">
        <f t="shared" si="78"/>
        <v>6</v>
      </c>
      <c r="AF102" s="102">
        <f t="shared" si="78"/>
        <v>6</v>
      </c>
      <c r="AG102" s="102">
        <f t="shared" si="78"/>
        <v>6</v>
      </c>
      <c r="AH102" s="102">
        <f t="shared" si="78"/>
        <v>6</v>
      </c>
      <c r="AI102" s="102">
        <f t="shared" si="78"/>
        <v>3</v>
      </c>
      <c r="AJ102" s="102">
        <f>SUM(X102:AI102)</f>
        <v>69</v>
      </c>
    </row>
    <row r="103" spans="2:36">
      <c r="B103" s="100"/>
      <c r="D103" s="101"/>
      <c r="E103" s="100" t="s">
        <v>140</v>
      </c>
      <c r="F103" s="99">
        <f t="shared" si="77"/>
        <v>233183</v>
      </c>
      <c r="G103" s="99">
        <f t="shared" si="77"/>
        <v>368753</v>
      </c>
      <c r="H103" s="99">
        <f t="shared" si="77"/>
        <v>430005</v>
      </c>
      <c r="I103" s="99">
        <f t="shared" si="77"/>
        <v>447285</v>
      </c>
      <c r="J103" s="99">
        <f t="shared" si="77"/>
        <v>439357</v>
      </c>
      <c r="K103" s="99">
        <f t="shared" si="77"/>
        <v>440159</v>
      </c>
      <c r="L103" s="99">
        <f t="shared" si="77"/>
        <v>413344</v>
      </c>
      <c r="M103" s="99">
        <f t="shared" si="77"/>
        <v>344481</v>
      </c>
      <c r="N103" s="99">
        <f t="shared" si="77"/>
        <v>334085</v>
      </c>
      <c r="O103" s="99">
        <f t="shared" si="77"/>
        <v>269990</v>
      </c>
      <c r="P103" s="99">
        <f t="shared" si="77"/>
        <v>267706</v>
      </c>
      <c r="Q103" s="99">
        <f t="shared" si="77"/>
        <v>245834</v>
      </c>
      <c r="R103" s="99">
        <f>SUM(F103:Q103)</f>
        <v>4234182</v>
      </c>
      <c r="T103" s="100"/>
      <c r="V103" s="101"/>
      <c r="W103" s="100" t="s">
        <v>140</v>
      </c>
      <c r="X103" s="99">
        <f t="shared" ref="X103:AI103" si="79">SUM(X88,X91,X94,X97,X100)</f>
        <v>2086.9565217391305</v>
      </c>
      <c r="Y103" s="99">
        <f t="shared" si="79"/>
        <v>2086.9565217391305</v>
      </c>
      <c r="Z103" s="99">
        <f t="shared" si="79"/>
        <v>2086.9565217391305</v>
      </c>
      <c r="AA103" s="99">
        <f t="shared" si="79"/>
        <v>2086.9565217391305</v>
      </c>
      <c r="AB103" s="99">
        <f t="shared" si="79"/>
        <v>2086.9565217391305</v>
      </c>
      <c r="AC103" s="99">
        <f t="shared" si="79"/>
        <v>2086.9565217391305</v>
      </c>
      <c r="AD103" s="99">
        <f t="shared" si="79"/>
        <v>2086.9565217391305</v>
      </c>
      <c r="AE103" s="99">
        <f t="shared" si="79"/>
        <v>2086.9565217391305</v>
      </c>
      <c r="AF103" s="99">
        <f t="shared" si="79"/>
        <v>2086.9565217391305</v>
      </c>
      <c r="AG103" s="99">
        <f t="shared" si="79"/>
        <v>2086.9565217391305</v>
      </c>
      <c r="AH103" s="99">
        <f t="shared" si="79"/>
        <v>2086.9565217391305</v>
      </c>
      <c r="AI103" s="99">
        <f t="shared" si="79"/>
        <v>1043.4782608695605</v>
      </c>
      <c r="AJ103" s="99">
        <f>SUM(X103:AI103)</f>
        <v>24000</v>
      </c>
    </row>
    <row r="104" spans="2:36">
      <c r="B104" s="97"/>
      <c r="D104" s="98"/>
      <c r="E104" s="97" t="s">
        <v>139</v>
      </c>
      <c r="F104" s="96">
        <f t="shared" ref="F104:Q104" si="80">F103/F102</f>
        <v>427.85871559633028</v>
      </c>
      <c r="G104" s="96">
        <f t="shared" si="80"/>
        <v>432.30128956623679</v>
      </c>
      <c r="H104" s="96">
        <f t="shared" si="80"/>
        <v>432.16582914572865</v>
      </c>
      <c r="I104" s="96">
        <f t="shared" si="80"/>
        <v>424.36907020872866</v>
      </c>
      <c r="J104" s="96">
        <f t="shared" si="80"/>
        <v>425.73352713178292</v>
      </c>
      <c r="K104" s="96">
        <f t="shared" si="80"/>
        <v>424.45419479267116</v>
      </c>
      <c r="L104" s="96">
        <f t="shared" si="80"/>
        <v>419.21298174442188</v>
      </c>
      <c r="M104" s="96">
        <f t="shared" si="80"/>
        <v>424.7607891491985</v>
      </c>
      <c r="N104" s="96">
        <f t="shared" si="80"/>
        <v>431.0774193548387</v>
      </c>
      <c r="O104" s="96">
        <f t="shared" si="80"/>
        <v>423.18181818181819</v>
      </c>
      <c r="P104" s="96">
        <f t="shared" si="80"/>
        <v>438.8622950819672</v>
      </c>
      <c r="Q104" s="96">
        <f t="shared" si="80"/>
        <v>437.42704626334518</v>
      </c>
      <c r="R104" s="96">
        <f t="shared" ref="F104:R104" si="81">R103/R102</f>
        <v>427.7815720347545</v>
      </c>
      <c r="T104" s="97"/>
      <c r="V104" s="98"/>
      <c r="W104" s="97" t="s">
        <v>139</v>
      </c>
      <c r="X104" s="96">
        <f t="shared" ref="X104:AJ104" si="82">X103/X102</f>
        <v>347.82608695652175</v>
      </c>
      <c r="Y104" s="96">
        <f t="shared" si="82"/>
        <v>347.82608695652175</v>
      </c>
      <c r="Z104" s="96">
        <f t="shared" si="82"/>
        <v>347.82608695652175</v>
      </c>
      <c r="AA104" s="96">
        <f t="shared" si="82"/>
        <v>347.82608695652175</v>
      </c>
      <c r="AB104" s="96">
        <f t="shared" si="82"/>
        <v>347.82608695652175</v>
      </c>
      <c r="AC104" s="96">
        <f t="shared" si="82"/>
        <v>347.82608695652175</v>
      </c>
      <c r="AD104" s="96">
        <f t="shared" si="82"/>
        <v>347.82608695652175</v>
      </c>
      <c r="AE104" s="96">
        <f t="shared" si="82"/>
        <v>347.82608695652175</v>
      </c>
      <c r="AF104" s="96">
        <f t="shared" si="82"/>
        <v>347.82608695652175</v>
      </c>
      <c r="AG104" s="96">
        <f t="shared" si="82"/>
        <v>347.82608695652175</v>
      </c>
      <c r="AH104" s="96">
        <f t="shared" si="82"/>
        <v>347.82608695652175</v>
      </c>
      <c r="AI104" s="96">
        <f t="shared" si="82"/>
        <v>347.82608695652016</v>
      </c>
      <c r="AJ104" s="96">
        <f t="shared" si="82"/>
        <v>347.82608695652175</v>
      </c>
    </row>
    <row r="106" spans="2:36">
      <c r="B106" s="103"/>
      <c r="D106" s="104"/>
      <c r="E106" s="103"/>
      <c r="F106" s="103" t="s">
        <v>163</v>
      </c>
      <c r="G106" s="103" t="s">
        <v>162</v>
      </c>
      <c r="H106" s="103" t="s">
        <v>161</v>
      </c>
      <c r="I106" s="103" t="s">
        <v>160</v>
      </c>
      <c r="J106" s="103" t="s">
        <v>159</v>
      </c>
      <c r="K106" s="103" t="s">
        <v>158</v>
      </c>
      <c r="L106" s="103" t="s">
        <v>157</v>
      </c>
      <c r="M106" s="103" t="s">
        <v>156</v>
      </c>
      <c r="N106" s="103" t="s">
        <v>155</v>
      </c>
      <c r="O106" s="103" t="s">
        <v>154</v>
      </c>
      <c r="P106" s="103" t="s">
        <v>153</v>
      </c>
      <c r="Q106" s="103" t="s">
        <v>152</v>
      </c>
      <c r="R106" s="103" t="s">
        <v>142</v>
      </c>
      <c r="T106" s="103"/>
      <c r="V106" s="104"/>
      <c r="W106" s="103"/>
      <c r="X106" s="103" t="s">
        <v>163</v>
      </c>
      <c r="Y106" s="103" t="s">
        <v>162</v>
      </c>
      <c r="Z106" s="103" t="s">
        <v>161</v>
      </c>
      <c r="AA106" s="103" t="s">
        <v>160</v>
      </c>
      <c r="AB106" s="103" t="s">
        <v>159</v>
      </c>
      <c r="AC106" s="103" t="s">
        <v>158</v>
      </c>
      <c r="AD106" s="103" t="s">
        <v>157</v>
      </c>
      <c r="AE106" s="103" t="s">
        <v>156</v>
      </c>
      <c r="AF106" s="103" t="s">
        <v>155</v>
      </c>
      <c r="AG106" s="103" t="s">
        <v>154</v>
      </c>
      <c r="AH106" s="103" t="s">
        <v>153</v>
      </c>
      <c r="AI106" s="103" t="s">
        <v>152</v>
      </c>
      <c r="AJ106" s="103" t="s">
        <v>142</v>
      </c>
    </row>
    <row r="107" spans="2:36">
      <c r="B107" s="100" t="s">
        <v>165</v>
      </c>
      <c r="D107" s="113" t="s">
        <v>149</v>
      </c>
      <c r="E107" s="112" t="s">
        <v>141</v>
      </c>
      <c r="F107" s="111">
        <v>570</v>
      </c>
      <c r="G107" s="111">
        <v>839</v>
      </c>
      <c r="H107" s="111">
        <v>1008</v>
      </c>
      <c r="I107" s="111">
        <v>1213</v>
      </c>
      <c r="J107" s="111">
        <v>985</v>
      </c>
      <c r="K107" s="111">
        <v>1060</v>
      </c>
      <c r="L107" s="111">
        <v>1225</v>
      </c>
      <c r="M107" s="111">
        <v>927</v>
      </c>
      <c r="N107" s="111">
        <v>923</v>
      </c>
      <c r="O107" s="111">
        <v>736</v>
      </c>
      <c r="P107" s="111">
        <v>541</v>
      </c>
      <c r="Q107" s="111">
        <v>375</v>
      </c>
      <c r="R107" s="111">
        <f>SUM(F107:Q107)</f>
        <v>10402</v>
      </c>
      <c r="T107" s="100" t="s">
        <v>164</v>
      </c>
      <c r="V107" s="113" t="s">
        <v>149</v>
      </c>
      <c r="W107" s="112" t="s">
        <v>141</v>
      </c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>
        <f>SUM(X107:AI107)</f>
        <v>0</v>
      </c>
    </row>
    <row r="108" spans="2:36">
      <c r="B108" s="100"/>
      <c r="D108" s="110"/>
      <c r="E108" s="109" t="s">
        <v>140</v>
      </c>
      <c r="F108" s="108">
        <v>212532</v>
      </c>
      <c r="G108" s="108">
        <v>312831</v>
      </c>
      <c r="H108" s="108">
        <v>375846</v>
      </c>
      <c r="I108" s="108">
        <v>452282</v>
      </c>
      <c r="J108" s="108">
        <v>367269</v>
      </c>
      <c r="K108" s="108">
        <v>395234</v>
      </c>
      <c r="L108" s="108">
        <v>456757</v>
      </c>
      <c r="M108" s="108">
        <v>345644</v>
      </c>
      <c r="N108" s="108">
        <v>344153</v>
      </c>
      <c r="O108" s="108">
        <v>274427</v>
      </c>
      <c r="P108" s="108">
        <v>201719</v>
      </c>
      <c r="Q108" s="108">
        <v>147902</v>
      </c>
      <c r="R108" s="108">
        <f>SUM(F108:Q108)</f>
        <v>3886596</v>
      </c>
      <c r="T108" s="100"/>
      <c r="V108" s="110"/>
      <c r="W108" s="109" t="s">
        <v>140</v>
      </c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>
        <f>SUM(X108:AI108)</f>
        <v>0</v>
      </c>
    </row>
    <row r="109" spans="2:36">
      <c r="B109" s="100"/>
      <c r="D109" s="107"/>
      <c r="E109" s="106" t="s">
        <v>139</v>
      </c>
      <c r="F109" s="105">
        <v>372.86315789473684</v>
      </c>
      <c r="G109" s="105">
        <v>372.86174016686533</v>
      </c>
      <c r="H109" s="105">
        <v>372.86309523809524</v>
      </c>
      <c r="I109" s="105">
        <v>372.86232481450946</v>
      </c>
      <c r="J109" s="105">
        <v>372.86192893401017</v>
      </c>
      <c r="K109" s="105">
        <v>372.86226415094342</v>
      </c>
      <c r="L109" s="105">
        <v>372.86285714285714</v>
      </c>
      <c r="M109" s="105">
        <v>372.86299892125135</v>
      </c>
      <c r="N109" s="105">
        <v>372.86348862405202</v>
      </c>
      <c r="O109" s="105">
        <v>372.86277173913044</v>
      </c>
      <c r="P109" s="105">
        <v>372.86321626617377</v>
      </c>
      <c r="Q109" s="105">
        <v>394.40533333333332</v>
      </c>
      <c r="R109" s="105">
        <f t="shared" ref="R109" si="83">R108/R107</f>
        <v>373.63930013458952</v>
      </c>
      <c r="T109" s="100"/>
      <c r="V109" s="107"/>
      <c r="W109" s="106" t="s">
        <v>139</v>
      </c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 t="e">
        <f>AJ108/AJ107</f>
        <v>#DIV/0!</v>
      </c>
    </row>
    <row r="110" spans="2:36">
      <c r="B110" s="100"/>
      <c r="D110" s="113" t="s">
        <v>146</v>
      </c>
      <c r="E110" s="112" t="s">
        <v>141</v>
      </c>
      <c r="F110" s="111">
        <v>30</v>
      </c>
      <c r="G110" s="111">
        <v>41</v>
      </c>
      <c r="H110" s="111">
        <v>55</v>
      </c>
      <c r="I110" s="111">
        <v>69</v>
      </c>
      <c r="J110" s="111">
        <v>36</v>
      </c>
      <c r="K110" s="111">
        <v>45</v>
      </c>
      <c r="L110" s="111">
        <v>61</v>
      </c>
      <c r="M110" s="111">
        <v>40</v>
      </c>
      <c r="N110" s="111">
        <v>37</v>
      </c>
      <c r="O110" s="111">
        <v>29</v>
      </c>
      <c r="P110" s="111">
        <v>27</v>
      </c>
      <c r="Q110" s="111">
        <v>24</v>
      </c>
      <c r="R110" s="111">
        <f>SUM(F110:Q110)</f>
        <v>494</v>
      </c>
      <c r="T110" s="100"/>
      <c r="V110" s="113" t="s">
        <v>146</v>
      </c>
      <c r="W110" s="112" t="s">
        <v>141</v>
      </c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>
        <f>SUM(X110:AI110)</f>
        <v>0</v>
      </c>
    </row>
    <row r="111" spans="2:36">
      <c r="B111" s="100"/>
      <c r="D111" s="110"/>
      <c r="E111" s="109" t="s">
        <v>140</v>
      </c>
      <c r="F111" s="108">
        <v>32714</v>
      </c>
      <c r="G111" s="108">
        <v>44710</v>
      </c>
      <c r="H111" s="108">
        <v>59974</v>
      </c>
      <c r="I111" s="108">
        <v>75242</v>
      </c>
      <c r="J111" s="108">
        <v>39257</v>
      </c>
      <c r="K111" s="108">
        <v>49072</v>
      </c>
      <c r="L111" s="108">
        <v>66519</v>
      </c>
      <c r="M111" s="108">
        <v>43618</v>
      </c>
      <c r="N111" s="108">
        <v>40347</v>
      </c>
      <c r="O111" s="108">
        <v>31625</v>
      </c>
      <c r="P111" s="108">
        <v>29443</v>
      </c>
      <c r="Q111" s="108">
        <v>16907</v>
      </c>
      <c r="R111" s="108">
        <f>SUM(F111:Q111)</f>
        <v>529428</v>
      </c>
      <c r="T111" s="100"/>
      <c r="V111" s="110"/>
      <c r="W111" s="109" t="s">
        <v>140</v>
      </c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>
        <f>SUM(X111:AI111)</f>
        <v>0</v>
      </c>
    </row>
    <row r="112" spans="2:36">
      <c r="B112" s="100"/>
      <c r="D112" s="107"/>
      <c r="E112" s="106" t="s">
        <v>139</v>
      </c>
      <c r="F112" s="105">
        <v>1090.4666666666667</v>
      </c>
      <c r="G112" s="105">
        <v>1090.4878048780488</v>
      </c>
      <c r="H112" s="105">
        <v>1090.4363636363637</v>
      </c>
      <c r="I112" s="105">
        <v>1090.463768115942</v>
      </c>
      <c r="J112" s="105">
        <v>1090.4722222222222</v>
      </c>
      <c r="K112" s="105">
        <v>1090.4888888888888</v>
      </c>
      <c r="L112" s="105">
        <v>1090.4754098360656</v>
      </c>
      <c r="M112" s="105">
        <v>1090.45</v>
      </c>
      <c r="N112" s="105">
        <v>1090.4594594594594</v>
      </c>
      <c r="O112" s="105">
        <v>1090.5172413793102</v>
      </c>
      <c r="P112" s="105">
        <v>1090.4814814814815</v>
      </c>
      <c r="Q112" s="105">
        <v>704.45833333333337</v>
      </c>
      <c r="R112" s="105">
        <f t="shared" ref="R112" si="84">R111/R110</f>
        <v>1071.7165991902834</v>
      </c>
      <c r="T112" s="100"/>
      <c r="V112" s="107"/>
      <c r="W112" s="106" t="s">
        <v>139</v>
      </c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 t="e">
        <f>AJ111/AJ110</f>
        <v>#DIV/0!</v>
      </c>
    </row>
    <row r="113" spans="2:36">
      <c r="B113" s="100"/>
      <c r="D113" s="113" t="s">
        <v>145</v>
      </c>
      <c r="E113" s="112" t="s">
        <v>141</v>
      </c>
      <c r="F113" s="111">
        <v>26</v>
      </c>
      <c r="G113" s="111">
        <v>56</v>
      </c>
      <c r="H113" s="111">
        <v>104</v>
      </c>
      <c r="I113" s="111">
        <v>113</v>
      </c>
      <c r="J113" s="111">
        <v>114</v>
      </c>
      <c r="K113" s="111">
        <v>123</v>
      </c>
      <c r="L113" s="111">
        <v>96</v>
      </c>
      <c r="M113" s="111">
        <v>59</v>
      </c>
      <c r="N113" s="111">
        <v>62</v>
      </c>
      <c r="O113" s="111">
        <v>93</v>
      </c>
      <c r="P113" s="111">
        <v>58</v>
      </c>
      <c r="Q113" s="111">
        <v>38</v>
      </c>
      <c r="R113" s="111">
        <f>SUM(F113:Q113)</f>
        <v>942</v>
      </c>
      <c r="T113" s="100"/>
      <c r="V113" s="113" t="s">
        <v>145</v>
      </c>
      <c r="W113" s="112" t="s">
        <v>141</v>
      </c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>
        <f>SUM(X113:AI113)</f>
        <v>0</v>
      </c>
    </row>
    <row r="114" spans="2:36">
      <c r="B114" s="100"/>
      <c r="D114" s="110"/>
      <c r="E114" s="109" t="s">
        <v>140</v>
      </c>
      <c r="F114" s="108">
        <v>9478</v>
      </c>
      <c r="G114" s="108">
        <v>20198</v>
      </c>
      <c r="H114" s="108">
        <v>37304</v>
      </c>
      <c r="I114" s="108">
        <v>40524</v>
      </c>
      <c r="J114" s="108">
        <v>40878</v>
      </c>
      <c r="K114" s="108">
        <v>44216</v>
      </c>
      <c r="L114" s="108">
        <v>35110</v>
      </c>
      <c r="M114" s="108">
        <v>21351</v>
      </c>
      <c r="N114" s="108">
        <v>22226</v>
      </c>
      <c r="O114" s="108">
        <v>33183</v>
      </c>
      <c r="P114" s="108">
        <v>20802</v>
      </c>
      <c r="Q114" s="108">
        <v>13652</v>
      </c>
      <c r="R114" s="108">
        <f>SUM(F114:Q114)</f>
        <v>338922</v>
      </c>
      <c r="T114" s="100"/>
      <c r="V114" s="110"/>
      <c r="W114" s="109" t="s">
        <v>140</v>
      </c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>
        <f>SUM(X114:AI114)</f>
        <v>0</v>
      </c>
    </row>
    <row r="115" spans="2:36">
      <c r="B115" s="100"/>
      <c r="D115" s="107"/>
      <c r="E115" s="106" t="s">
        <v>139</v>
      </c>
      <c r="F115" s="105">
        <v>364.53846153846155</v>
      </c>
      <c r="G115" s="105">
        <v>360.67857142857144</v>
      </c>
      <c r="H115" s="105">
        <v>358.69230769230768</v>
      </c>
      <c r="I115" s="105">
        <v>358.6194690265487</v>
      </c>
      <c r="J115" s="105">
        <v>358.57894736842104</v>
      </c>
      <c r="K115" s="105">
        <v>359.47967479674799</v>
      </c>
      <c r="L115" s="105">
        <v>365.72916666666669</v>
      </c>
      <c r="M115" s="105">
        <v>361.88135593220341</v>
      </c>
      <c r="N115" s="105">
        <v>358.48387096774195</v>
      </c>
      <c r="O115" s="105">
        <v>356.80645161290323</v>
      </c>
      <c r="P115" s="105">
        <v>358.65517241379308</v>
      </c>
      <c r="Q115" s="105">
        <v>359.26315789473682</v>
      </c>
      <c r="R115" s="105">
        <f t="shared" ref="R115" si="85">R114/R113</f>
        <v>359.78980891719743</v>
      </c>
      <c r="T115" s="100"/>
      <c r="V115" s="107"/>
      <c r="W115" s="106" t="s">
        <v>139</v>
      </c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 t="e">
        <f>AJ114/AJ113</f>
        <v>#DIV/0!</v>
      </c>
    </row>
    <row r="116" spans="2:36">
      <c r="B116" s="100"/>
      <c r="D116" s="113" t="s">
        <v>144</v>
      </c>
      <c r="E116" s="112" t="s">
        <v>141</v>
      </c>
      <c r="F116" s="111">
        <v>111</v>
      </c>
      <c r="G116" s="111">
        <v>164</v>
      </c>
      <c r="H116" s="111">
        <v>218</v>
      </c>
      <c r="I116" s="111">
        <v>266</v>
      </c>
      <c r="J116" s="111">
        <v>252</v>
      </c>
      <c r="K116" s="111">
        <v>284</v>
      </c>
      <c r="L116" s="111">
        <v>266</v>
      </c>
      <c r="M116" s="111">
        <v>185</v>
      </c>
      <c r="N116" s="111">
        <v>139</v>
      </c>
      <c r="O116" s="111">
        <v>226</v>
      </c>
      <c r="P116" s="111">
        <v>184</v>
      </c>
      <c r="Q116" s="111">
        <v>148</v>
      </c>
      <c r="R116" s="111">
        <f>SUM(F116:Q116)</f>
        <v>2443</v>
      </c>
      <c r="T116" s="100"/>
      <c r="V116" s="113" t="s">
        <v>144</v>
      </c>
      <c r="W116" s="112" t="s">
        <v>141</v>
      </c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>
        <f>SUM(X116:AI116)</f>
        <v>0</v>
      </c>
    </row>
    <row r="117" spans="2:36">
      <c r="B117" s="100"/>
      <c r="D117" s="110"/>
      <c r="E117" s="109" t="s">
        <v>140</v>
      </c>
      <c r="F117" s="108">
        <v>46453</v>
      </c>
      <c r="G117" s="108">
        <v>68597</v>
      </c>
      <c r="H117" s="108">
        <v>91203</v>
      </c>
      <c r="I117" s="108">
        <v>111275</v>
      </c>
      <c r="J117" s="108">
        <v>105428</v>
      </c>
      <c r="K117" s="108">
        <v>118825</v>
      </c>
      <c r="L117" s="108">
        <v>111275</v>
      </c>
      <c r="M117" s="108">
        <v>77391</v>
      </c>
      <c r="N117" s="108">
        <v>58149</v>
      </c>
      <c r="O117" s="108">
        <v>94563</v>
      </c>
      <c r="P117" s="108">
        <v>76976</v>
      </c>
      <c r="Q117" s="108">
        <v>62138</v>
      </c>
      <c r="R117" s="108">
        <f>SUM(F117:Q117)</f>
        <v>1022273</v>
      </c>
      <c r="T117" s="100"/>
      <c r="V117" s="110"/>
      <c r="W117" s="109" t="s">
        <v>140</v>
      </c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>
        <f>SUM(X117:AI117)</f>
        <v>0</v>
      </c>
    </row>
    <row r="118" spans="2:36">
      <c r="B118" s="100"/>
      <c r="D118" s="107"/>
      <c r="E118" s="106" t="s">
        <v>139</v>
      </c>
      <c r="F118" s="105">
        <v>418.4954954954955</v>
      </c>
      <c r="G118" s="105">
        <v>418.27439024390242</v>
      </c>
      <c r="H118" s="105">
        <v>418.36238532110093</v>
      </c>
      <c r="I118" s="105">
        <v>418.32706766917295</v>
      </c>
      <c r="J118" s="105">
        <v>418.36507936507934</v>
      </c>
      <c r="K118" s="105">
        <v>418.39788732394368</v>
      </c>
      <c r="L118" s="105">
        <v>418.32706766917295</v>
      </c>
      <c r="M118" s="105">
        <v>418.32972972972971</v>
      </c>
      <c r="N118" s="105">
        <v>418.33812949640287</v>
      </c>
      <c r="O118" s="105">
        <v>418.42035398230087</v>
      </c>
      <c r="P118" s="105">
        <v>418.3478260869565</v>
      </c>
      <c r="Q118" s="105">
        <v>419.85135135135135</v>
      </c>
      <c r="R118" s="105">
        <f t="shared" ref="R118" si="86">R117/R116</f>
        <v>418.44985673352437</v>
      </c>
      <c r="T118" s="100"/>
      <c r="V118" s="107"/>
      <c r="W118" s="106" t="s">
        <v>139</v>
      </c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 t="e">
        <f>AJ117/AJ116</f>
        <v>#DIV/0!</v>
      </c>
    </row>
    <row r="119" spans="2:36">
      <c r="B119" s="100"/>
      <c r="D119" s="113" t="s">
        <v>143</v>
      </c>
      <c r="E119" s="112" t="s">
        <v>141</v>
      </c>
      <c r="F119" s="111">
        <v>11</v>
      </c>
      <c r="G119" s="111">
        <v>11</v>
      </c>
      <c r="H119" s="111">
        <v>15</v>
      </c>
      <c r="I119" s="111">
        <v>17</v>
      </c>
      <c r="J119" s="111">
        <v>10</v>
      </c>
      <c r="K119" s="111">
        <v>12</v>
      </c>
      <c r="L119" s="111">
        <v>19</v>
      </c>
      <c r="M119" s="111">
        <v>14</v>
      </c>
      <c r="N119" s="111">
        <v>10</v>
      </c>
      <c r="O119" s="111">
        <v>10</v>
      </c>
      <c r="P119" s="111">
        <v>9</v>
      </c>
      <c r="Q119" s="111">
        <v>9</v>
      </c>
      <c r="R119" s="111">
        <f>SUM(F119:Q119)</f>
        <v>147</v>
      </c>
      <c r="T119" s="100"/>
      <c r="V119" s="113" t="s">
        <v>143</v>
      </c>
      <c r="W119" s="112" t="s">
        <v>141</v>
      </c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>
        <f>SUM(X119:AI119)</f>
        <v>0</v>
      </c>
    </row>
    <row r="120" spans="2:36">
      <c r="B120" s="100"/>
      <c r="D120" s="110"/>
      <c r="E120" s="109" t="s">
        <v>140</v>
      </c>
      <c r="F120" s="108">
        <v>4867</v>
      </c>
      <c r="G120" s="108">
        <v>4716</v>
      </c>
      <c r="H120" s="108">
        <v>6553</v>
      </c>
      <c r="I120" s="108">
        <v>7046</v>
      </c>
      <c r="J120" s="108">
        <v>4331</v>
      </c>
      <c r="K120" s="108">
        <v>5401</v>
      </c>
      <c r="L120" s="108">
        <v>7978</v>
      </c>
      <c r="M120" s="108">
        <v>6470</v>
      </c>
      <c r="N120" s="108">
        <v>4331</v>
      </c>
      <c r="O120" s="108">
        <v>4331</v>
      </c>
      <c r="P120" s="108">
        <v>3796</v>
      </c>
      <c r="Q120" s="108">
        <v>4247</v>
      </c>
      <c r="R120" s="108">
        <f>SUM(F120:Q120)</f>
        <v>64067</v>
      </c>
      <c r="T120" s="100"/>
      <c r="V120" s="110"/>
      <c r="W120" s="109" t="s">
        <v>140</v>
      </c>
      <c r="X120" s="108">
        <v>480</v>
      </c>
      <c r="Y120" s="108">
        <v>480</v>
      </c>
      <c r="Z120" s="108">
        <v>1200</v>
      </c>
      <c r="AA120" s="108">
        <v>1200</v>
      </c>
      <c r="AB120" s="108">
        <v>480</v>
      </c>
      <c r="AC120" s="108">
        <v>480</v>
      </c>
      <c r="AD120" s="108">
        <v>480</v>
      </c>
      <c r="AE120" s="108">
        <v>480</v>
      </c>
      <c r="AF120" s="108">
        <v>480</v>
      </c>
      <c r="AG120" s="108">
        <v>480</v>
      </c>
      <c r="AH120" s="108">
        <v>480</v>
      </c>
      <c r="AI120" s="108">
        <v>480</v>
      </c>
      <c r="AJ120" s="108">
        <f>SUM(X120:AI120)</f>
        <v>7200</v>
      </c>
    </row>
    <row r="121" spans="2:36">
      <c r="B121" s="100"/>
      <c r="D121" s="107"/>
      <c r="E121" s="106" t="s">
        <v>139</v>
      </c>
      <c r="F121" s="105">
        <v>442.45454545454544</v>
      </c>
      <c r="G121" s="105">
        <v>428.72727272727275</v>
      </c>
      <c r="H121" s="105">
        <v>436.86666666666667</v>
      </c>
      <c r="I121" s="105">
        <v>414.47058823529414</v>
      </c>
      <c r="J121" s="105">
        <v>433.1</v>
      </c>
      <c r="K121" s="105">
        <v>450.08333333333331</v>
      </c>
      <c r="L121" s="105">
        <v>419.89473684210526</v>
      </c>
      <c r="M121" s="105">
        <v>462.14285714285717</v>
      </c>
      <c r="N121" s="105">
        <v>433.1</v>
      </c>
      <c r="O121" s="105">
        <v>433.1</v>
      </c>
      <c r="P121" s="105">
        <v>421.77777777777777</v>
      </c>
      <c r="Q121" s="105">
        <v>471.88888888888891</v>
      </c>
      <c r="R121" s="105">
        <f t="shared" ref="R121" si="87">R120/R119</f>
        <v>435.8299319727891</v>
      </c>
      <c r="T121" s="100"/>
      <c r="V121" s="107"/>
      <c r="W121" s="106" t="s">
        <v>139</v>
      </c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 t="e">
        <f>AJ120/AJ119</f>
        <v>#DIV/0!</v>
      </c>
    </row>
    <row r="122" spans="2:36">
      <c r="B122" s="100"/>
      <c r="D122" s="104" t="s">
        <v>142</v>
      </c>
      <c r="E122" s="103" t="s">
        <v>141</v>
      </c>
      <c r="F122" s="102">
        <f t="shared" ref="F122:Q123" si="88">SUM(F107,F110,F113,F116,F119)</f>
        <v>748</v>
      </c>
      <c r="G122" s="102">
        <f t="shared" si="88"/>
        <v>1111</v>
      </c>
      <c r="H122" s="102">
        <f t="shared" si="88"/>
        <v>1400</v>
      </c>
      <c r="I122" s="102">
        <f t="shared" si="88"/>
        <v>1678</v>
      </c>
      <c r="J122" s="102">
        <f t="shared" si="88"/>
        <v>1397</v>
      </c>
      <c r="K122" s="102">
        <f t="shared" si="88"/>
        <v>1524</v>
      </c>
      <c r="L122" s="102">
        <f t="shared" si="88"/>
        <v>1667</v>
      </c>
      <c r="M122" s="102">
        <f t="shared" si="88"/>
        <v>1225</v>
      </c>
      <c r="N122" s="102">
        <f t="shared" si="88"/>
        <v>1171</v>
      </c>
      <c r="O122" s="102">
        <f t="shared" si="88"/>
        <v>1094</v>
      </c>
      <c r="P122" s="102">
        <f t="shared" si="88"/>
        <v>819</v>
      </c>
      <c r="Q122" s="102">
        <f t="shared" si="88"/>
        <v>594</v>
      </c>
      <c r="R122" s="102">
        <f>SUM(F122:Q122)</f>
        <v>14428</v>
      </c>
      <c r="T122" s="100"/>
      <c r="V122" s="104" t="s">
        <v>142</v>
      </c>
      <c r="W122" s="103" t="s">
        <v>141</v>
      </c>
      <c r="X122" s="102">
        <f t="shared" ref="X122:AI122" si="89">SUM(X107,X110,X113,X116,X119)</f>
        <v>0</v>
      </c>
      <c r="Y122" s="102">
        <f t="shared" si="89"/>
        <v>0</v>
      </c>
      <c r="Z122" s="102">
        <f t="shared" si="89"/>
        <v>0</v>
      </c>
      <c r="AA122" s="102">
        <f t="shared" si="89"/>
        <v>0</v>
      </c>
      <c r="AB122" s="102">
        <f t="shared" si="89"/>
        <v>0</v>
      </c>
      <c r="AC122" s="102">
        <f t="shared" si="89"/>
        <v>0</v>
      </c>
      <c r="AD122" s="102">
        <f t="shared" si="89"/>
        <v>0</v>
      </c>
      <c r="AE122" s="102">
        <f t="shared" si="89"/>
        <v>0</v>
      </c>
      <c r="AF122" s="102">
        <f t="shared" si="89"/>
        <v>0</v>
      </c>
      <c r="AG122" s="102">
        <f t="shared" si="89"/>
        <v>0</v>
      </c>
      <c r="AH122" s="102">
        <f t="shared" si="89"/>
        <v>0</v>
      </c>
      <c r="AI122" s="102">
        <f t="shared" si="89"/>
        <v>0</v>
      </c>
      <c r="AJ122" s="102">
        <f>SUM(X122:AI122)</f>
        <v>0</v>
      </c>
    </row>
    <row r="123" spans="2:36">
      <c r="B123" s="100"/>
      <c r="D123" s="101"/>
      <c r="E123" s="100" t="s">
        <v>140</v>
      </c>
      <c r="F123" s="99">
        <f t="shared" si="88"/>
        <v>306044</v>
      </c>
      <c r="G123" s="99">
        <f t="shared" si="88"/>
        <v>451052</v>
      </c>
      <c r="H123" s="99">
        <f t="shared" si="88"/>
        <v>570880</v>
      </c>
      <c r="I123" s="99">
        <f t="shared" si="88"/>
        <v>686369</v>
      </c>
      <c r="J123" s="99">
        <f t="shared" si="88"/>
        <v>557163</v>
      </c>
      <c r="K123" s="99">
        <f t="shared" si="88"/>
        <v>612748</v>
      </c>
      <c r="L123" s="99">
        <f t="shared" si="88"/>
        <v>677639</v>
      </c>
      <c r="M123" s="99">
        <f t="shared" si="88"/>
        <v>494474</v>
      </c>
      <c r="N123" s="99">
        <f t="shared" si="88"/>
        <v>469206</v>
      </c>
      <c r="O123" s="99">
        <f t="shared" si="88"/>
        <v>438129</v>
      </c>
      <c r="P123" s="99">
        <f t="shared" si="88"/>
        <v>332736</v>
      </c>
      <c r="Q123" s="99">
        <f t="shared" si="88"/>
        <v>244846</v>
      </c>
      <c r="R123" s="99">
        <f>SUM(F123:Q123)</f>
        <v>5841286</v>
      </c>
      <c r="T123" s="100"/>
      <c r="V123" s="101"/>
      <c r="W123" s="100" t="s">
        <v>140</v>
      </c>
      <c r="X123" s="99">
        <f t="shared" ref="X123:AI123" si="90">SUM(X108,X111,X114,X117,X120)</f>
        <v>480</v>
      </c>
      <c r="Y123" s="99">
        <f t="shared" si="90"/>
        <v>480</v>
      </c>
      <c r="Z123" s="99">
        <f t="shared" si="90"/>
        <v>1200</v>
      </c>
      <c r="AA123" s="99">
        <f t="shared" si="90"/>
        <v>1200</v>
      </c>
      <c r="AB123" s="99">
        <f t="shared" si="90"/>
        <v>480</v>
      </c>
      <c r="AC123" s="99">
        <f t="shared" si="90"/>
        <v>480</v>
      </c>
      <c r="AD123" s="99">
        <f t="shared" si="90"/>
        <v>480</v>
      </c>
      <c r="AE123" s="99">
        <f t="shared" si="90"/>
        <v>480</v>
      </c>
      <c r="AF123" s="99">
        <f t="shared" si="90"/>
        <v>480</v>
      </c>
      <c r="AG123" s="99">
        <f t="shared" si="90"/>
        <v>480</v>
      </c>
      <c r="AH123" s="99">
        <f t="shared" si="90"/>
        <v>480</v>
      </c>
      <c r="AI123" s="99">
        <f t="shared" si="90"/>
        <v>480</v>
      </c>
      <c r="AJ123" s="99">
        <f>SUM(X123:AI123)</f>
        <v>7200</v>
      </c>
    </row>
    <row r="124" spans="2:36">
      <c r="B124" s="97"/>
      <c r="D124" s="98"/>
      <c r="E124" s="97" t="s">
        <v>139</v>
      </c>
      <c r="F124" s="96">
        <f t="shared" ref="F124:Q124" si="91">F123/F122</f>
        <v>409.14973262032083</v>
      </c>
      <c r="G124" s="96">
        <f t="shared" si="91"/>
        <v>405.98739873987398</v>
      </c>
      <c r="H124" s="96">
        <f t="shared" si="91"/>
        <v>407.77142857142854</v>
      </c>
      <c r="I124" s="96">
        <f t="shared" si="91"/>
        <v>409.03992848629321</v>
      </c>
      <c r="J124" s="96">
        <f t="shared" si="91"/>
        <v>398.82820329277024</v>
      </c>
      <c r="K124" s="96">
        <f t="shared" si="91"/>
        <v>402.06561679790025</v>
      </c>
      <c r="L124" s="96">
        <f t="shared" si="91"/>
        <v>406.50209958008401</v>
      </c>
      <c r="M124" s="96">
        <f t="shared" si="91"/>
        <v>403.65224489795918</v>
      </c>
      <c r="N124" s="96">
        <f t="shared" si="91"/>
        <v>400.68830059777969</v>
      </c>
      <c r="O124" s="96">
        <f t="shared" si="91"/>
        <v>400.48354661791592</v>
      </c>
      <c r="P124" s="96">
        <f t="shared" si="91"/>
        <v>406.27106227106225</v>
      </c>
      <c r="Q124" s="96">
        <f t="shared" si="91"/>
        <v>412.19865319865318</v>
      </c>
      <c r="R124" s="96">
        <f t="shared" ref="F124:R124" si="92">R123/R122</f>
        <v>404.85763792625448</v>
      </c>
      <c r="T124" s="97"/>
      <c r="V124" s="98"/>
      <c r="W124" s="97" t="s">
        <v>139</v>
      </c>
      <c r="X124" s="96" t="e">
        <f t="shared" ref="X124:AJ124" si="93">X123/X122</f>
        <v>#DIV/0!</v>
      </c>
      <c r="Y124" s="96" t="e">
        <f t="shared" si="93"/>
        <v>#DIV/0!</v>
      </c>
      <c r="Z124" s="96" t="e">
        <f t="shared" si="93"/>
        <v>#DIV/0!</v>
      </c>
      <c r="AA124" s="96" t="e">
        <f t="shared" si="93"/>
        <v>#DIV/0!</v>
      </c>
      <c r="AB124" s="96" t="e">
        <f t="shared" si="93"/>
        <v>#DIV/0!</v>
      </c>
      <c r="AC124" s="96" t="e">
        <f t="shared" si="93"/>
        <v>#DIV/0!</v>
      </c>
      <c r="AD124" s="96" t="e">
        <f t="shared" si="93"/>
        <v>#DIV/0!</v>
      </c>
      <c r="AE124" s="96" t="e">
        <f t="shared" si="93"/>
        <v>#DIV/0!</v>
      </c>
      <c r="AF124" s="96" t="e">
        <f t="shared" si="93"/>
        <v>#DIV/0!</v>
      </c>
      <c r="AG124" s="96" t="e">
        <f t="shared" si="93"/>
        <v>#DIV/0!</v>
      </c>
      <c r="AH124" s="96" t="e">
        <f t="shared" si="93"/>
        <v>#DIV/0!</v>
      </c>
      <c r="AI124" s="96" t="e">
        <f t="shared" si="93"/>
        <v>#DIV/0!</v>
      </c>
      <c r="AJ124" s="96" t="e">
        <f t="shared" si="93"/>
        <v>#DIV/0!</v>
      </c>
    </row>
    <row r="125" spans="2:36">
      <c r="AJ125" s="116"/>
    </row>
    <row r="126" spans="2:36">
      <c r="B126" s="103"/>
      <c r="D126" s="104"/>
      <c r="E126" s="103"/>
      <c r="F126" s="103" t="s">
        <v>163</v>
      </c>
      <c r="G126" s="103" t="s">
        <v>162</v>
      </c>
      <c r="H126" s="103" t="s">
        <v>161</v>
      </c>
      <c r="I126" s="103" t="s">
        <v>160</v>
      </c>
      <c r="J126" s="103" t="s">
        <v>159</v>
      </c>
      <c r="K126" s="103" t="s">
        <v>158</v>
      </c>
      <c r="L126" s="103" t="s">
        <v>157</v>
      </c>
      <c r="M126" s="103" t="s">
        <v>156</v>
      </c>
      <c r="N126" s="103" t="s">
        <v>155</v>
      </c>
      <c r="O126" s="103" t="s">
        <v>154</v>
      </c>
      <c r="P126" s="103" t="s">
        <v>153</v>
      </c>
      <c r="Q126" s="103" t="s">
        <v>152</v>
      </c>
      <c r="R126" s="103" t="s">
        <v>142</v>
      </c>
      <c r="T126" s="103"/>
      <c r="V126" s="104"/>
      <c r="W126" s="103"/>
      <c r="X126" s="103" t="s">
        <v>163</v>
      </c>
      <c r="Y126" s="103" t="s">
        <v>162</v>
      </c>
      <c r="Z126" s="103" t="s">
        <v>161</v>
      </c>
      <c r="AA126" s="103" t="s">
        <v>160</v>
      </c>
      <c r="AB126" s="103" t="s">
        <v>159</v>
      </c>
      <c r="AC126" s="103" t="s">
        <v>158</v>
      </c>
      <c r="AD126" s="103" t="s">
        <v>157</v>
      </c>
      <c r="AE126" s="103" t="s">
        <v>156</v>
      </c>
      <c r="AF126" s="103" t="s">
        <v>155</v>
      </c>
      <c r="AG126" s="103" t="s">
        <v>154</v>
      </c>
      <c r="AH126" s="103" t="s">
        <v>153</v>
      </c>
      <c r="AI126" s="103" t="s">
        <v>152</v>
      </c>
      <c r="AJ126" s="103" t="s">
        <v>142</v>
      </c>
    </row>
    <row r="127" spans="2:36">
      <c r="B127" s="114" t="s">
        <v>151</v>
      </c>
      <c r="D127" s="113" t="s">
        <v>149</v>
      </c>
      <c r="E127" s="112" t="s">
        <v>141</v>
      </c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>
        <f>SUM(F127:Q127)</f>
        <v>0</v>
      </c>
      <c r="T127" s="100" t="s">
        <v>150</v>
      </c>
      <c r="V127" s="113" t="s">
        <v>149</v>
      </c>
      <c r="W127" s="112" t="s">
        <v>141</v>
      </c>
      <c r="X127" s="115">
        <v>108</v>
      </c>
      <c r="Y127" s="115">
        <v>106</v>
      </c>
      <c r="Z127" s="115">
        <v>113</v>
      </c>
      <c r="AA127" s="115">
        <v>110</v>
      </c>
      <c r="AB127" s="115">
        <v>116</v>
      </c>
      <c r="AC127" s="115">
        <v>112</v>
      </c>
      <c r="AD127" s="115">
        <v>115</v>
      </c>
      <c r="AE127" s="115">
        <v>109</v>
      </c>
      <c r="AF127" s="115">
        <v>110</v>
      </c>
      <c r="AG127" s="115">
        <v>88</v>
      </c>
      <c r="AH127" s="115">
        <v>90</v>
      </c>
      <c r="AI127" s="115">
        <v>90</v>
      </c>
      <c r="AJ127" s="111">
        <f>SUM(X127:AI127)</f>
        <v>1267</v>
      </c>
    </row>
    <row r="128" spans="2:36">
      <c r="B128" s="114" t="s">
        <v>148</v>
      </c>
      <c r="D128" s="110"/>
      <c r="E128" s="109" t="s">
        <v>140</v>
      </c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>
        <f>SUM(F128:Q128)</f>
        <v>0</v>
      </c>
      <c r="T128" s="100"/>
      <c r="V128" s="110"/>
      <c r="W128" s="109" t="s">
        <v>140</v>
      </c>
      <c r="X128" s="108">
        <v>41322</v>
      </c>
      <c r="Y128" s="108">
        <v>40557</v>
      </c>
      <c r="Z128" s="108">
        <v>43235</v>
      </c>
      <c r="AA128" s="108">
        <v>42088</v>
      </c>
      <c r="AB128" s="108">
        <v>44383</v>
      </c>
      <c r="AC128" s="108">
        <v>42853</v>
      </c>
      <c r="AD128" s="108">
        <v>44001</v>
      </c>
      <c r="AE128" s="108">
        <v>41705</v>
      </c>
      <c r="AF128" s="108">
        <v>42088</v>
      </c>
      <c r="AG128" s="108">
        <v>33670</v>
      </c>
      <c r="AH128" s="108">
        <v>34435</v>
      </c>
      <c r="AI128" s="108">
        <v>34435</v>
      </c>
      <c r="AJ128" s="108">
        <f>SUM(X128:AI128)</f>
        <v>484772</v>
      </c>
    </row>
    <row r="129" spans="2:36">
      <c r="B129" s="114" t="s">
        <v>147</v>
      </c>
      <c r="D129" s="107"/>
      <c r="E129" s="106" t="s">
        <v>139</v>
      </c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 t="e">
        <f t="shared" ref="R129" si="94">R128/R127</f>
        <v>#DIV/0!</v>
      </c>
      <c r="T129" s="100"/>
      <c r="V129" s="107"/>
      <c r="W129" s="106" t="s">
        <v>139</v>
      </c>
      <c r="X129" s="105">
        <f t="shared" ref="X129:AJ129" si="95">X128/X127</f>
        <v>382.61111111111109</v>
      </c>
      <c r="Y129" s="105">
        <f t="shared" si="95"/>
        <v>382.61320754716979</v>
      </c>
      <c r="Z129" s="105">
        <f t="shared" si="95"/>
        <v>382.61061946902657</v>
      </c>
      <c r="AA129" s="105">
        <f t="shared" si="95"/>
        <v>382.61818181818182</v>
      </c>
      <c r="AB129" s="105">
        <f t="shared" si="95"/>
        <v>382.61206896551727</v>
      </c>
      <c r="AC129" s="105">
        <f t="shared" si="95"/>
        <v>382.61607142857144</v>
      </c>
      <c r="AD129" s="105">
        <f t="shared" si="95"/>
        <v>382.61739130434785</v>
      </c>
      <c r="AE129" s="105">
        <f t="shared" si="95"/>
        <v>382.61467889908255</v>
      </c>
      <c r="AF129" s="105">
        <f t="shared" si="95"/>
        <v>382.61818181818182</v>
      </c>
      <c r="AG129" s="105">
        <f t="shared" si="95"/>
        <v>382.61363636363637</v>
      </c>
      <c r="AH129" s="105">
        <f t="shared" si="95"/>
        <v>382.61111111111109</v>
      </c>
      <c r="AI129" s="105">
        <f t="shared" si="95"/>
        <v>382.61111111111109</v>
      </c>
      <c r="AJ129" s="105">
        <f t="shared" si="95"/>
        <v>382.61404893449094</v>
      </c>
    </row>
    <row r="130" spans="2:36">
      <c r="B130" s="100"/>
      <c r="D130" s="113" t="s">
        <v>146</v>
      </c>
      <c r="E130" s="112" t="s">
        <v>141</v>
      </c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>
        <f>SUM(F130:Q130)</f>
        <v>0</v>
      </c>
      <c r="T130" s="100"/>
      <c r="V130" s="113" t="s">
        <v>146</v>
      </c>
      <c r="W130" s="112" t="s">
        <v>141</v>
      </c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>
        <f>SUM(X130:AI130)</f>
        <v>0</v>
      </c>
    </row>
    <row r="131" spans="2:36">
      <c r="B131" s="100"/>
      <c r="D131" s="110"/>
      <c r="E131" s="109" t="s">
        <v>140</v>
      </c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>
        <f>SUM(F131:Q131)</f>
        <v>0</v>
      </c>
      <c r="T131" s="100"/>
      <c r="V131" s="110"/>
      <c r="W131" s="109" t="s">
        <v>140</v>
      </c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>
        <f>SUM(X131:AI131)</f>
        <v>0</v>
      </c>
    </row>
    <row r="132" spans="2:36">
      <c r="B132" s="100"/>
      <c r="D132" s="107"/>
      <c r="E132" s="106" t="s">
        <v>139</v>
      </c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 t="e">
        <f t="shared" ref="R132" si="96">R131/R130</f>
        <v>#DIV/0!</v>
      </c>
      <c r="T132" s="100"/>
      <c r="V132" s="107"/>
      <c r="W132" s="106" t="s">
        <v>139</v>
      </c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 t="e">
        <f>AJ131/AJ130</f>
        <v>#DIV/0!</v>
      </c>
    </row>
    <row r="133" spans="2:36">
      <c r="B133" s="100"/>
      <c r="D133" s="113" t="s">
        <v>145</v>
      </c>
      <c r="E133" s="112" t="s">
        <v>141</v>
      </c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>
        <f>SUM(F133:Q133)</f>
        <v>0</v>
      </c>
      <c r="T133" s="100"/>
      <c r="V133" s="113" t="s">
        <v>145</v>
      </c>
      <c r="W133" s="112" t="s">
        <v>141</v>
      </c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>
        <f>SUM(X133:AI133)</f>
        <v>0</v>
      </c>
    </row>
    <row r="134" spans="2:36">
      <c r="B134" s="100"/>
      <c r="D134" s="110"/>
      <c r="E134" s="109" t="s">
        <v>140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>
        <f>SUM(F134:Q134)</f>
        <v>0</v>
      </c>
      <c r="T134" s="100"/>
      <c r="V134" s="110"/>
      <c r="W134" s="109" t="s">
        <v>140</v>
      </c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>
        <f>SUM(X134:AI134)</f>
        <v>0</v>
      </c>
    </row>
    <row r="135" spans="2:36">
      <c r="B135" s="100"/>
      <c r="D135" s="107"/>
      <c r="E135" s="106" t="s">
        <v>139</v>
      </c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 t="e">
        <f t="shared" ref="R135" si="97">R134/R133</f>
        <v>#DIV/0!</v>
      </c>
      <c r="T135" s="100"/>
      <c r="V135" s="107"/>
      <c r="W135" s="106" t="s">
        <v>139</v>
      </c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 t="e">
        <f>AJ134/AJ133</f>
        <v>#DIV/0!</v>
      </c>
    </row>
    <row r="136" spans="2:36">
      <c r="B136" s="100"/>
      <c r="D136" s="113" t="s">
        <v>144</v>
      </c>
      <c r="E136" s="112" t="s">
        <v>141</v>
      </c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>
        <f>SUM(F136:Q136)</f>
        <v>0</v>
      </c>
      <c r="T136" s="100"/>
      <c r="V136" s="113" t="s">
        <v>144</v>
      </c>
      <c r="W136" s="112" t="s">
        <v>141</v>
      </c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>
        <f>SUM(X136:AI136)</f>
        <v>0</v>
      </c>
    </row>
    <row r="137" spans="2:36">
      <c r="B137" s="100"/>
      <c r="D137" s="110"/>
      <c r="E137" s="109" t="s">
        <v>140</v>
      </c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>
        <f>SUM(F137:Q137)</f>
        <v>0</v>
      </c>
      <c r="T137" s="100"/>
      <c r="V137" s="110"/>
      <c r="W137" s="109" t="s">
        <v>140</v>
      </c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>
        <f>SUM(X137:AI137)</f>
        <v>0</v>
      </c>
    </row>
    <row r="138" spans="2:36">
      <c r="B138" s="100"/>
      <c r="D138" s="107"/>
      <c r="E138" s="106" t="s">
        <v>139</v>
      </c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 t="e">
        <f t="shared" ref="R138" si="98">R137/R136</f>
        <v>#DIV/0!</v>
      </c>
      <c r="T138" s="100"/>
      <c r="V138" s="107"/>
      <c r="W138" s="106" t="s">
        <v>139</v>
      </c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 t="e">
        <f>AJ137/AJ136</f>
        <v>#DIV/0!</v>
      </c>
    </row>
    <row r="139" spans="2:36">
      <c r="B139" s="100"/>
      <c r="D139" s="113" t="s">
        <v>143</v>
      </c>
      <c r="E139" s="112" t="s">
        <v>141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>
        <f>SUM(F139:Q139)</f>
        <v>0</v>
      </c>
      <c r="T139" s="100"/>
      <c r="V139" s="113" t="s">
        <v>143</v>
      </c>
      <c r="W139" s="112" t="s">
        <v>141</v>
      </c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>
        <f>SUM(X139:AI139)</f>
        <v>0</v>
      </c>
    </row>
    <row r="140" spans="2:36">
      <c r="B140" s="100"/>
      <c r="D140" s="110"/>
      <c r="E140" s="109" t="s">
        <v>140</v>
      </c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>
        <f>SUM(F140:Q140)</f>
        <v>0</v>
      </c>
      <c r="T140" s="100"/>
      <c r="V140" s="110"/>
      <c r="W140" s="109" t="s">
        <v>140</v>
      </c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>
        <f>SUM(X140:AI140)</f>
        <v>0</v>
      </c>
    </row>
    <row r="141" spans="2:36">
      <c r="B141" s="100"/>
      <c r="D141" s="107"/>
      <c r="E141" s="106" t="s">
        <v>139</v>
      </c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 t="e">
        <f t="shared" ref="R141" si="99">R140/R139</f>
        <v>#DIV/0!</v>
      </c>
      <c r="T141" s="100"/>
      <c r="V141" s="107"/>
      <c r="W141" s="106" t="s">
        <v>139</v>
      </c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 t="e">
        <f>AJ140/AJ139</f>
        <v>#DIV/0!</v>
      </c>
    </row>
    <row r="142" spans="2:36">
      <c r="B142" s="100"/>
      <c r="D142" s="104" t="s">
        <v>142</v>
      </c>
      <c r="E142" s="103" t="s">
        <v>141</v>
      </c>
      <c r="F142" s="102">
        <f t="shared" ref="F142:Q143" si="100">SUM(F127,F130,F133,F136,F139)</f>
        <v>0</v>
      </c>
      <c r="G142" s="102">
        <f t="shared" si="100"/>
        <v>0</v>
      </c>
      <c r="H142" s="102">
        <f t="shared" si="100"/>
        <v>0</v>
      </c>
      <c r="I142" s="102">
        <f t="shared" si="100"/>
        <v>0</v>
      </c>
      <c r="J142" s="102">
        <f t="shared" si="100"/>
        <v>0</v>
      </c>
      <c r="K142" s="102">
        <f t="shared" si="100"/>
        <v>0</v>
      </c>
      <c r="L142" s="102">
        <f t="shared" si="100"/>
        <v>0</v>
      </c>
      <c r="M142" s="102">
        <f t="shared" si="100"/>
        <v>0</v>
      </c>
      <c r="N142" s="102">
        <f t="shared" si="100"/>
        <v>0</v>
      </c>
      <c r="O142" s="102">
        <f t="shared" si="100"/>
        <v>0</v>
      </c>
      <c r="P142" s="102">
        <f t="shared" si="100"/>
        <v>0</v>
      </c>
      <c r="Q142" s="102">
        <f t="shared" si="100"/>
        <v>0</v>
      </c>
      <c r="R142" s="102">
        <f>SUM(F142:Q142)</f>
        <v>0</v>
      </c>
      <c r="T142" s="100"/>
      <c r="V142" s="104" t="s">
        <v>142</v>
      </c>
      <c r="W142" s="103" t="s">
        <v>141</v>
      </c>
      <c r="X142" s="102">
        <f t="shared" ref="X142:AI142" si="101">SUM(X127,X130,X133,X136,X139)</f>
        <v>108</v>
      </c>
      <c r="Y142" s="102">
        <f t="shared" si="101"/>
        <v>106</v>
      </c>
      <c r="Z142" s="102">
        <f t="shared" si="101"/>
        <v>113</v>
      </c>
      <c r="AA142" s="102">
        <f t="shared" si="101"/>
        <v>110</v>
      </c>
      <c r="AB142" s="102">
        <f t="shared" si="101"/>
        <v>116</v>
      </c>
      <c r="AC142" s="102">
        <f t="shared" si="101"/>
        <v>112</v>
      </c>
      <c r="AD142" s="102">
        <f t="shared" si="101"/>
        <v>115</v>
      </c>
      <c r="AE142" s="102">
        <f t="shared" si="101"/>
        <v>109</v>
      </c>
      <c r="AF142" s="102">
        <f t="shared" si="101"/>
        <v>110</v>
      </c>
      <c r="AG142" s="102">
        <f t="shared" si="101"/>
        <v>88</v>
      </c>
      <c r="AH142" s="102">
        <f t="shared" si="101"/>
        <v>90</v>
      </c>
      <c r="AI142" s="102">
        <f t="shared" si="101"/>
        <v>90</v>
      </c>
      <c r="AJ142" s="102">
        <f>SUM(X142:AI142)</f>
        <v>1267</v>
      </c>
    </row>
    <row r="143" spans="2:36">
      <c r="B143" s="100"/>
      <c r="D143" s="101"/>
      <c r="E143" s="100" t="s">
        <v>140</v>
      </c>
      <c r="F143" s="99">
        <f t="shared" si="100"/>
        <v>0</v>
      </c>
      <c r="G143" s="99">
        <f t="shared" si="100"/>
        <v>0</v>
      </c>
      <c r="H143" s="99">
        <f t="shared" si="100"/>
        <v>0</v>
      </c>
      <c r="I143" s="99">
        <f t="shared" si="100"/>
        <v>0</v>
      </c>
      <c r="J143" s="99">
        <f t="shared" si="100"/>
        <v>0</v>
      </c>
      <c r="K143" s="99">
        <f t="shared" si="100"/>
        <v>0</v>
      </c>
      <c r="L143" s="99">
        <f t="shared" si="100"/>
        <v>0</v>
      </c>
      <c r="M143" s="99">
        <f t="shared" si="100"/>
        <v>0</v>
      </c>
      <c r="N143" s="99">
        <f t="shared" si="100"/>
        <v>0</v>
      </c>
      <c r="O143" s="99">
        <f t="shared" si="100"/>
        <v>0</v>
      </c>
      <c r="P143" s="99">
        <f t="shared" si="100"/>
        <v>0</v>
      </c>
      <c r="Q143" s="99">
        <f t="shared" si="100"/>
        <v>0</v>
      </c>
      <c r="R143" s="99">
        <f>SUM(F143:Q143)</f>
        <v>0</v>
      </c>
      <c r="T143" s="100"/>
      <c r="V143" s="101"/>
      <c r="W143" s="100" t="s">
        <v>140</v>
      </c>
      <c r="X143" s="99">
        <f t="shared" ref="X143:AI143" si="102">SUM(X128,X131,X134,X137,X140)</f>
        <v>41322</v>
      </c>
      <c r="Y143" s="99">
        <f t="shared" si="102"/>
        <v>40557</v>
      </c>
      <c r="Z143" s="99">
        <f t="shared" si="102"/>
        <v>43235</v>
      </c>
      <c r="AA143" s="99">
        <f t="shared" si="102"/>
        <v>42088</v>
      </c>
      <c r="AB143" s="99">
        <f t="shared" si="102"/>
        <v>44383</v>
      </c>
      <c r="AC143" s="99">
        <f t="shared" si="102"/>
        <v>42853</v>
      </c>
      <c r="AD143" s="99">
        <f t="shared" si="102"/>
        <v>44001</v>
      </c>
      <c r="AE143" s="99">
        <f t="shared" si="102"/>
        <v>41705</v>
      </c>
      <c r="AF143" s="99">
        <f t="shared" si="102"/>
        <v>42088</v>
      </c>
      <c r="AG143" s="99">
        <f t="shared" si="102"/>
        <v>33670</v>
      </c>
      <c r="AH143" s="99">
        <f t="shared" si="102"/>
        <v>34435</v>
      </c>
      <c r="AI143" s="99">
        <f t="shared" si="102"/>
        <v>34435</v>
      </c>
      <c r="AJ143" s="99">
        <f>SUM(X143:AI143)</f>
        <v>484772</v>
      </c>
    </row>
    <row r="144" spans="2:36">
      <c r="B144" s="97"/>
      <c r="D144" s="98"/>
      <c r="E144" s="97" t="s">
        <v>139</v>
      </c>
      <c r="F144" s="96" t="e">
        <f t="shared" ref="F144:Q144" si="103">F143/F142</f>
        <v>#DIV/0!</v>
      </c>
      <c r="G144" s="96" t="e">
        <f t="shared" si="103"/>
        <v>#DIV/0!</v>
      </c>
      <c r="H144" s="96" t="e">
        <f t="shared" si="103"/>
        <v>#DIV/0!</v>
      </c>
      <c r="I144" s="96" t="e">
        <f t="shared" si="103"/>
        <v>#DIV/0!</v>
      </c>
      <c r="J144" s="96" t="e">
        <f t="shared" si="103"/>
        <v>#DIV/0!</v>
      </c>
      <c r="K144" s="96" t="e">
        <f t="shared" si="103"/>
        <v>#DIV/0!</v>
      </c>
      <c r="L144" s="96" t="e">
        <f t="shared" si="103"/>
        <v>#DIV/0!</v>
      </c>
      <c r="M144" s="96" t="e">
        <f t="shared" si="103"/>
        <v>#DIV/0!</v>
      </c>
      <c r="N144" s="96" t="e">
        <f t="shared" si="103"/>
        <v>#DIV/0!</v>
      </c>
      <c r="O144" s="96" t="e">
        <f t="shared" si="103"/>
        <v>#DIV/0!</v>
      </c>
      <c r="P144" s="96" t="e">
        <f t="shared" si="103"/>
        <v>#DIV/0!</v>
      </c>
      <c r="Q144" s="96" t="e">
        <f t="shared" si="103"/>
        <v>#DIV/0!</v>
      </c>
      <c r="R144" s="96" t="e">
        <f t="shared" ref="F144:R144" si="104">R143/R142</f>
        <v>#DIV/0!</v>
      </c>
      <c r="T144" s="97"/>
      <c r="V144" s="98"/>
      <c r="W144" s="97" t="s">
        <v>139</v>
      </c>
      <c r="X144" s="96">
        <f t="shared" ref="X144:AJ144" si="105">X143/X142</f>
        <v>382.61111111111109</v>
      </c>
      <c r="Y144" s="96">
        <f t="shared" si="105"/>
        <v>382.61320754716979</v>
      </c>
      <c r="Z144" s="96">
        <f t="shared" si="105"/>
        <v>382.61061946902657</v>
      </c>
      <c r="AA144" s="96">
        <f t="shared" si="105"/>
        <v>382.61818181818182</v>
      </c>
      <c r="AB144" s="96">
        <f t="shared" si="105"/>
        <v>382.61206896551727</v>
      </c>
      <c r="AC144" s="96">
        <f t="shared" si="105"/>
        <v>382.61607142857144</v>
      </c>
      <c r="AD144" s="96">
        <f t="shared" si="105"/>
        <v>382.61739130434785</v>
      </c>
      <c r="AE144" s="96">
        <f t="shared" si="105"/>
        <v>382.61467889908255</v>
      </c>
      <c r="AF144" s="96">
        <f t="shared" si="105"/>
        <v>382.61818181818182</v>
      </c>
      <c r="AG144" s="96">
        <f t="shared" si="105"/>
        <v>382.61363636363637</v>
      </c>
      <c r="AH144" s="96">
        <f t="shared" si="105"/>
        <v>382.61111111111109</v>
      </c>
      <c r="AI144" s="96">
        <f t="shared" si="105"/>
        <v>382.61111111111109</v>
      </c>
      <c r="AJ144" s="96">
        <f t="shared" si="105"/>
        <v>382.61404893449094</v>
      </c>
    </row>
  </sheetData>
  <phoneticPr fontId="1"/>
  <pageMargins left="0.59055118110236227" right="0.59055118110236227" top="0.78740157480314965" bottom="0.59055118110236227" header="0.31496062992125984" footer="0.31496062992125984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Plan 2014(COM)</vt:lpstr>
      <vt:lpstr>販売機器月別投資</vt:lpstr>
      <vt:lpstr>'Plan 2014(COM)'!Print_Area</vt:lpstr>
      <vt:lpstr>'Plan 2014(COM)'!Print_Titles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コカ・コーラセントラルジャパン株式会社</dc:creator>
  <cp:lastModifiedBy>コカ・コーラセントラルジャパン株式会社</cp:lastModifiedBy>
  <cp:lastPrinted>2014-01-29T08:43:11Z</cp:lastPrinted>
  <dcterms:created xsi:type="dcterms:W3CDTF">2014-01-29T02:06:46Z</dcterms:created>
  <dcterms:modified xsi:type="dcterms:W3CDTF">2014-02-14T01:39:37Z</dcterms:modified>
</cp:coreProperties>
</file>