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esktop\"/>
    </mc:Choice>
  </mc:AlternateContent>
  <bookViews>
    <workbookView xWindow="0" yWindow="0" windowWidth="21255" windowHeight="1107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4" i="1" l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B9" i="1"/>
  <c r="B8" i="1"/>
  <c r="B7" i="1"/>
  <c r="E59" i="1"/>
  <c r="B6" i="1"/>
  <c r="C12" i="1"/>
  <c r="D12" i="1"/>
  <c r="C13" i="1"/>
  <c r="D13" i="1"/>
  <c r="E13" i="1" s="1"/>
  <c r="C14" i="1"/>
  <c r="D14" i="1"/>
  <c r="C15" i="1"/>
  <c r="D15" i="1"/>
  <c r="C16" i="1"/>
  <c r="D16" i="1"/>
  <c r="C17" i="1"/>
  <c r="D17" i="1"/>
  <c r="C18" i="1"/>
  <c r="D18" i="1"/>
  <c r="C19" i="1"/>
  <c r="D19" i="1"/>
  <c r="E19" i="1" s="1"/>
  <c r="C20" i="1"/>
  <c r="D20" i="1"/>
  <c r="C21" i="1"/>
  <c r="D21" i="1"/>
  <c r="E21" i="1" s="1"/>
  <c r="C22" i="1"/>
  <c r="D22" i="1"/>
  <c r="C23" i="1"/>
  <c r="D23" i="1"/>
  <c r="C24" i="1"/>
  <c r="D24" i="1"/>
  <c r="C25" i="1"/>
  <c r="D25" i="1"/>
  <c r="C26" i="1"/>
  <c r="D26" i="1"/>
  <c r="C27" i="1"/>
  <c r="D27" i="1"/>
  <c r="E27" i="1" s="1"/>
  <c r="C28" i="1"/>
  <c r="D28" i="1"/>
  <c r="C29" i="1"/>
  <c r="D29" i="1"/>
  <c r="E29" i="1" s="1"/>
  <c r="C30" i="1"/>
  <c r="D30" i="1"/>
  <c r="C31" i="1"/>
  <c r="D31" i="1"/>
  <c r="C32" i="1"/>
  <c r="D32" i="1"/>
  <c r="C33" i="1"/>
  <c r="D33" i="1"/>
  <c r="C34" i="1"/>
  <c r="D34" i="1"/>
  <c r="C35" i="1"/>
  <c r="D35" i="1"/>
  <c r="E35" i="1" s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E83" i="1" s="1"/>
  <c r="D84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C36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E33" i="1" l="1"/>
  <c r="E30" i="1"/>
  <c r="E25" i="1"/>
  <c r="E22" i="1"/>
  <c r="E14" i="1"/>
  <c r="E28" i="1"/>
  <c r="E23" i="1"/>
  <c r="E20" i="1"/>
  <c r="E15" i="1"/>
  <c r="E12" i="1"/>
  <c r="E34" i="1"/>
  <c r="E26" i="1"/>
  <c r="E18" i="1"/>
  <c r="E17" i="1"/>
  <c r="E31" i="1"/>
  <c r="E32" i="1"/>
  <c r="E24" i="1"/>
  <c r="E16" i="1"/>
  <c r="E52" i="1"/>
  <c r="E48" i="1"/>
  <c r="E44" i="1"/>
  <c r="E54" i="1"/>
  <c r="E56" i="1"/>
  <c r="E45" i="1"/>
  <c r="E74" i="1"/>
  <c r="E82" i="1"/>
  <c r="E81" i="1"/>
  <c r="E77" i="1"/>
  <c r="E73" i="1"/>
  <c r="E69" i="1"/>
  <c r="E65" i="1"/>
  <c r="E61" i="1"/>
  <c r="E49" i="1"/>
  <c r="E38" i="1"/>
  <c r="E78" i="1"/>
  <c r="E72" i="1"/>
  <c r="E67" i="1"/>
  <c r="E62" i="1"/>
  <c r="E84" i="1"/>
  <c r="E55" i="1"/>
  <c r="E51" i="1"/>
  <c r="E47" i="1"/>
  <c r="E43" i="1"/>
  <c r="E39" i="1"/>
  <c r="E40" i="1"/>
  <c r="E68" i="1"/>
  <c r="E71" i="1"/>
  <c r="E50" i="1"/>
  <c r="E79" i="1"/>
  <c r="E63" i="1"/>
  <c r="E36" i="1"/>
  <c r="E53" i="1"/>
  <c r="E42" i="1"/>
  <c r="E37" i="1"/>
  <c r="E76" i="1"/>
  <c r="E66" i="1"/>
  <c r="E60" i="1"/>
  <c r="E58" i="1"/>
  <c r="E46" i="1"/>
  <c r="E41" i="1"/>
  <c r="E80" i="1"/>
  <c r="E75" i="1"/>
  <c r="E70" i="1"/>
  <c r="E64" i="1"/>
  <c r="E57" i="1"/>
</calcChain>
</file>

<file path=xl/sharedStrings.xml><?xml version="1.0" encoding="utf-8"?>
<sst xmlns="http://schemas.openxmlformats.org/spreadsheetml/2006/main" count="122" uniqueCount="58">
  <si>
    <t>2018.12.10</t>
    <phoneticPr fontId="1"/>
  </si>
  <si>
    <t>A1</t>
  </si>
  <si>
    <t>NoteNumber</t>
    <phoneticPr fontId="1"/>
  </si>
  <si>
    <t>NoteName</t>
    <phoneticPr fontId="1"/>
  </si>
  <si>
    <t>A2</t>
  </si>
  <si>
    <t>A3</t>
  </si>
  <si>
    <t>A5</t>
  </si>
  <si>
    <t>A6</t>
  </si>
  <si>
    <t>C4</t>
    <phoneticPr fontId="1"/>
  </si>
  <si>
    <t>C5</t>
  </si>
  <si>
    <t>C6</t>
  </si>
  <si>
    <t>D4</t>
    <phoneticPr fontId="1"/>
  </si>
  <si>
    <t>E4</t>
    <phoneticPr fontId="1"/>
  </si>
  <si>
    <t>F4</t>
    <phoneticPr fontId="1"/>
  </si>
  <si>
    <t>G4</t>
    <phoneticPr fontId="1"/>
  </si>
  <si>
    <t>A4</t>
    <phoneticPr fontId="1"/>
  </si>
  <si>
    <t>B4</t>
    <phoneticPr fontId="1"/>
  </si>
  <si>
    <t>D5</t>
  </si>
  <si>
    <t>E5</t>
  </si>
  <si>
    <t>F5</t>
  </si>
  <si>
    <t>G5</t>
  </si>
  <si>
    <t>B5</t>
  </si>
  <si>
    <t>BIAS電圧(V)</t>
    <rPh sb="4" eb="6">
      <t>デンアツ</t>
    </rPh>
    <phoneticPr fontId="1"/>
  </si>
  <si>
    <t>D6</t>
  </si>
  <si>
    <t>E6</t>
  </si>
  <si>
    <t>F6</t>
  </si>
  <si>
    <t>G6</t>
  </si>
  <si>
    <t>B6</t>
  </si>
  <si>
    <t>C7</t>
  </si>
  <si>
    <t>C3</t>
  </si>
  <si>
    <t>D3</t>
  </si>
  <si>
    <t>E3</t>
  </si>
  <si>
    <t>F3</t>
  </si>
  <si>
    <t>G3</t>
  </si>
  <si>
    <t>B3</t>
  </si>
  <si>
    <t>CV(正規化)(V)</t>
    <rPh sb="3" eb="6">
      <t>セイキカ</t>
    </rPh>
    <phoneticPr fontId="1"/>
  </si>
  <si>
    <t>CV(V)</t>
    <phoneticPr fontId="1"/>
  </si>
  <si>
    <t>刈り込み比</t>
    <rPh sb="0" eb="1">
      <t>カ</t>
    </rPh>
    <rPh sb="2" eb="3">
      <t>コ</t>
    </rPh>
    <rPh sb="4" eb="5">
      <t>ヒ</t>
    </rPh>
    <phoneticPr fontId="1"/>
  </si>
  <si>
    <t>最大振幅(V)</t>
    <rPh sb="0" eb="2">
      <t>サイダイ</t>
    </rPh>
    <rPh sb="2" eb="4">
      <t>シンプク</t>
    </rPh>
    <phoneticPr fontId="1"/>
  </si>
  <si>
    <t>周波数(Hz)</t>
    <rPh sb="0" eb="3">
      <t>シュウハスウ</t>
    </rPh>
    <phoneticPr fontId="1"/>
  </si>
  <si>
    <t>C2</t>
  </si>
  <si>
    <t>D2</t>
  </si>
  <si>
    <t>E2</t>
  </si>
  <si>
    <t>F2</t>
  </si>
  <si>
    <t>G2</t>
  </si>
  <si>
    <t>B2</t>
  </si>
  <si>
    <t>C1</t>
  </si>
  <si>
    <t>D1</t>
  </si>
  <si>
    <t>E1</t>
  </si>
  <si>
    <t>F1</t>
  </si>
  <si>
    <t>G1</t>
  </si>
  <si>
    <t>B1</t>
  </si>
  <si>
    <t>分解能</t>
    <rPh sb="0" eb="3">
      <t>ブンカイノウ</t>
    </rPh>
    <phoneticPr fontId="1"/>
  </si>
  <si>
    <t>有効振幅(V)</t>
    <rPh sb="0" eb="2">
      <t>ユウコウ</t>
    </rPh>
    <rPh sb="2" eb="4">
      <t>シンプク</t>
    </rPh>
    <phoneticPr fontId="1"/>
  </si>
  <si>
    <t>分解能(V)</t>
    <rPh sb="0" eb="3">
      <t>ブンカイノウ</t>
    </rPh>
    <phoneticPr fontId="1"/>
  </si>
  <si>
    <t>BIT</t>
    <phoneticPr fontId="1"/>
  </si>
  <si>
    <t>MIDI-CV 電圧変換表</t>
    <rPh sb="8" eb="10">
      <t>デンアツ</t>
    </rPh>
    <rPh sb="10" eb="12">
      <t>ヘンカン</t>
    </rPh>
    <rPh sb="12" eb="13">
      <t>ヒョウ</t>
    </rPh>
    <phoneticPr fontId="1"/>
  </si>
  <si>
    <t>,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</si>
</sst>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Sheet1!$F$12:$F$84</c:f>
              <c:numCache>
                <c:formatCode>General</c:formatCode>
                <c:ptCount val="73"/>
                <c:pt idx="0">
                  <c:v>199</c:v>
                </c:pt>
                <c:pt idx="1">
                  <c:v>205</c:v>
                </c:pt>
                <c:pt idx="2">
                  <c:v>211</c:v>
                </c:pt>
                <c:pt idx="3">
                  <c:v>217</c:v>
                </c:pt>
                <c:pt idx="4">
                  <c:v>224</c:v>
                </c:pt>
                <c:pt idx="5">
                  <c:v>231</c:v>
                </c:pt>
                <c:pt idx="6">
                  <c:v>239</c:v>
                </c:pt>
                <c:pt idx="7">
                  <c:v>247</c:v>
                </c:pt>
                <c:pt idx="8">
                  <c:v>256</c:v>
                </c:pt>
                <c:pt idx="9">
                  <c:v>265</c:v>
                </c:pt>
                <c:pt idx="10">
                  <c:v>274</c:v>
                </c:pt>
                <c:pt idx="11">
                  <c:v>285</c:v>
                </c:pt>
                <c:pt idx="12">
                  <c:v>296</c:v>
                </c:pt>
                <c:pt idx="13">
                  <c:v>307</c:v>
                </c:pt>
                <c:pt idx="14">
                  <c:v>319</c:v>
                </c:pt>
                <c:pt idx="15">
                  <c:v>332</c:v>
                </c:pt>
                <c:pt idx="16">
                  <c:v>346</c:v>
                </c:pt>
                <c:pt idx="17">
                  <c:v>361</c:v>
                </c:pt>
                <c:pt idx="18">
                  <c:v>376</c:v>
                </c:pt>
                <c:pt idx="19">
                  <c:v>392</c:v>
                </c:pt>
                <c:pt idx="20">
                  <c:v>409</c:v>
                </c:pt>
                <c:pt idx="21">
                  <c:v>428</c:v>
                </c:pt>
                <c:pt idx="22">
                  <c:v>447</c:v>
                </c:pt>
                <c:pt idx="23">
                  <c:v>468</c:v>
                </c:pt>
                <c:pt idx="24">
                  <c:v>489</c:v>
                </c:pt>
                <c:pt idx="25">
                  <c:v>512</c:v>
                </c:pt>
                <c:pt idx="26">
                  <c:v>537</c:v>
                </c:pt>
                <c:pt idx="27">
                  <c:v>563</c:v>
                </c:pt>
                <c:pt idx="28">
                  <c:v>590</c:v>
                </c:pt>
                <c:pt idx="29">
                  <c:v>619</c:v>
                </c:pt>
                <c:pt idx="30">
                  <c:v>650</c:v>
                </c:pt>
                <c:pt idx="31">
                  <c:v>682</c:v>
                </c:pt>
                <c:pt idx="32">
                  <c:v>717</c:v>
                </c:pt>
                <c:pt idx="33">
                  <c:v>754</c:v>
                </c:pt>
                <c:pt idx="34">
                  <c:v>792</c:v>
                </c:pt>
                <c:pt idx="35">
                  <c:v>833</c:v>
                </c:pt>
                <c:pt idx="36">
                  <c:v>877</c:v>
                </c:pt>
                <c:pt idx="37">
                  <c:v>923</c:v>
                </c:pt>
                <c:pt idx="38">
                  <c:v>972</c:v>
                </c:pt>
                <c:pt idx="39">
                  <c:v>1023</c:v>
                </c:pt>
                <c:pt idx="40">
                  <c:v>1078</c:v>
                </c:pt>
                <c:pt idx="41">
                  <c:v>1136</c:v>
                </c:pt>
                <c:pt idx="42">
                  <c:v>1198</c:v>
                </c:pt>
                <c:pt idx="43">
                  <c:v>1263</c:v>
                </c:pt>
                <c:pt idx="44">
                  <c:v>1332</c:v>
                </c:pt>
                <c:pt idx="45">
                  <c:v>1405</c:v>
                </c:pt>
                <c:pt idx="46">
                  <c:v>1483</c:v>
                </c:pt>
                <c:pt idx="47">
                  <c:v>1565</c:v>
                </c:pt>
                <c:pt idx="48">
                  <c:v>1652</c:v>
                </c:pt>
                <c:pt idx="49">
                  <c:v>1744</c:v>
                </c:pt>
                <c:pt idx="50">
                  <c:v>1842</c:v>
                </c:pt>
                <c:pt idx="51">
                  <c:v>1945</c:v>
                </c:pt>
                <c:pt idx="52">
                  <c:v>2055</c:v>
                </c:pt>
                <c:pt idx="53">
                  <c:v>2171</c:v>
                </c:pt>
                <c:pt idx="54">
                  <c:v>2294</c:v>
                </c:pt>
                <c:pt idx="55">
                  <c:v>2424</c:v>
                </c:pt>
                <c:pt idx="56">
                  <c:v>2562</c:v>
                </c:pt>
                <c:pt idx="57">
                  <c:v>2708</c:v>
                </c:pt>
                <c:pt idx="58">
                  <c:v>2863</c:v>
                </c:pt>
                <c:pt idx="59">
                  <c:v>3028</c:v>
                </c:pt>
                <c:pt idx="60">
                  <c:v>3202</c:v>
                </c:pt>
                <c:pt idx="61">
                  <c:v>3386</c:v>
                </c:pt>
                <c:pt idx="62">
                  <c:v>3581</c:v>
                </c:pt>
                <c:pt idx="63">
                  <c:v>3788</c:v>
                </c:pt>
                <c:pt idx="64">
                  <c:v>4007</c:v>
                </c:pt>
                <c:pt idx="65">
                  <c:v>4240</c:v>
                </c:pt>
                <c:pt idx="66">
                  <c:v>4486</c:v>
                </c:pt>
                <c:pt idx="67">
                  <c:v>4746</c:v>
                </c:pt>
                <c:pt idx="68">
                  <c:v>5022</c:v>
                </c:pt>
                <c:pt idx="69">
                  <c:v>5315</c:v>
                </c:pt>
                <c:pt idx="70">
                  <c:v>5625</c:v>
                </c:pt>
                <c:pt idx="71">
                  <c:v>5851</c:v>
                </c:pt>
                <c:pt idx="72">
                  <c:v>6301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7302080"/>
        <c:axId val="-1007312416"/>
      </c:scatterChart>
      <c:valAx>
        <c:axId val="-10073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07312416"/>
        <c:crosses val="autoZero"/>
        <c:crossBetween val="midCat"/>
      </c:valAx>
      <c:valAx>
        <c:axId val="-10073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0730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386601</xdr:colOff>
      <xdr:row>10</xdr:row>
      <xdr:rowOff>73959</xdr:rowOff>
    </xdr:from>
    <xdr:to>
      <xdr:col>23</xdr:col>
      <xdr:colOff>67235</xdr:colOff>
      <xdr:row>43</xdr:row>
      <xdr:rowOff>44824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A43" zoomScale="85" zoomScaleNormal="85" workbookViewId="0">
      <selection activeCell="F12" sqref="F12:G76"/>
    </sheetView>
  </sheetViews>
  <sheetFormatPr defaultRowHeight="13.5" x14ac:dyDescent="0.15"/>
  <cols>
    <col min="1" max="1" width="11.5" customWidth="1"/>
    <col min="3" max="3" width="12.75" bestFit="1" customWidth="1"/>
    <col min="4" max="4" width="13.5" bestFit="1" customWidth="1"/>
  </cols>
  <sheetData>
    <row r="1" spans="1:7" x14ac:dyDescent="0.15">
      <c r="A1" t="s">
        <v>56</v>
      </c>
    </row>
    <row r="2" spans="1:7" x14ac:dyDescent="0.15">
      <c r="A2" t="s">
        <v>0</v>
      </c>
    </row>
    <row r="4" spans="1:7" x14ac:dyDescent="0.15">
      <c r="A4" t="s">
        <v>38</v>
      </c>
      <c r="B4">
        <v>3.3</v>
      </c>
    </row>
    <row r="5" spans="1:7" x14ac:dyDescent="0.15">
      <c r="A5" t="s">
        <v>37</v>
      </c>
      <c r="B5">
        <v>1.05</v>
      </c>
    </row>
    <row r="6" spans="1:7" x14ac:dyDescent="0.15">
      <c r="A6" t="s">
        <v>53</v>
      </c>
      <c r="B6">
        <f>B4/B5</f>
        <v>3.1428571428571423</v>
      </c>
    </row>
    <row r="7" spans="1:7" x14ac:dyDescent="0.15">
      <c r="A7" t="s">
        <v>22</v>
      </c>
      <c r="B7">
        <f>(B4-B6)/2</f>
        <v>7.8571428571428736E-2</v>
      </c>
    </row>
    <row r="8" spans="1:7" x14ac:dyDescent="0.15">
      <c r="A8" t="s">
        <v>52</v>
      </c>
      <c r="B8">
        <f>2^12</f>
        <v>4096</v>
      </c>
    </row>
    <row r="9" spans="1:7" x14ac:dyDescent="0.15">
      <c r="A9" t="s">
        <v>54</v>
      </c>
      <c r="B9">
        <f>B6/B8</f>
        <v>7.6729910714285702E-4</v>
      </c>
    </row>
    <row r="11" spans="1:7" x14ac:dyDescent="0.15">
      <c r="A11" t="s">
        <v>2</v>
      </c>
      <c r="B11" t="s">
        <v>3</v>
      </c>
      <c r="C11" t="s">
        <v>39</v>
      </c>
      <c r="D11" t="s">
        <v>35</v>
      </c>
      <c r="E11" t="s">
        <v>36</v>
      </c>
      <c r="F11" t="s">
        <v>55</v>
      </c>
    </row>
    <row r="12" spans="1:7" x14ac:dyDescent="0.15">
      <c r="A12">
        <v>24</v>
      </c>
      <c r="B12" t="s">
        <v>46</v>
      </c>
      <c r="C12">
        <f t="shared" ref="C12:C35" si="0">440*POWER(2,(A12-69)/12)</f>
        <v>32.703195662574828</v>
      </c>
      <c r="D12">
        <f t="shared" ref="D12:D35" si="1">POWER(2,(A12-69)/12)</f>
        <v>7.4325444687670064E-2</v>
      </c>
      <c r="E12">
        <f t="shared" ref="E12:E35" si="2">D12+$B$7</f>
        <v>0.15289687325909879</v>
      </c>
      <c r="F12">
        <f>INT(E12/$B$9)</f>
        <v>199</v>
      </c>
      <c r="G12" t="s">
        <v>57</v>
      </c>
    </row>
    <row r="13" spans="1:7" x14ac:dyDescent="0.15">
      <c r="A13">
        <v>25</v>
      </c>
      <c r="C13">
        <f t="shared" si="0"/>
        <v>34.647828872109017</v>
      </c>
      <c r="D13">
        <f t="shared" si="1"/>
        <v>7.8745065618429588E-2</v>
      </c>
      <c r="E13">
        <f t="shared" si="2"/>
        <v>0.15731649418985832</v>
      </c>
      <c r="F13">
        <f t="shared" ref="F13:F76" si="3">INT(E13/$B$9)</f>
        <v>205</v>
      </c>
      <c r="G13" t="s">
        <v>57</v>
      </c>
    </row>
    <row r="14" spans="1:7" x14ac:dyDescent="0.15">
      <c r="A14">
        <v>26</v>
      </c>
      <c r="B14" t="s">
        <v>47</v>
      </c>
      <c r="C14">
        <f t="shared" si="0"/>
        <v>36.708095989675947</v>
      </c>
      <c r="D14">
        <f t="shared" si="1"/>
        <v>8.3427490885627148E-2</v>
      </c>
      <c r="E14">
        <f t="shared" si="2"/>
        <v>0.16199891945705588</v>
      </c>
      <c r="F14">
        <f t="shared" si="3"/>
        <v>211</v>
      </c>
      <c r="G14" t="s">
        <v>57</v>
      </c>
    </row>
    <row r="15" spans="1:7" x14ac:dyDescent="0.15">
      <c r="A15">
        <v>27</v>
      </c>
      <c r="C15">
        <f t="shared" si="0"/>
        <v>38.890872965260115</v>
      </c>
      <c r="D15">
        <f t="shared" si="1"/>
        <v>8.8388347648318447E-2</v>
      </c>
      <c r="E15">
        <f t="shared" si="2"/>
        <v>0.16695977621974717</v>
      </c>
      <c r="F15">
        <f t="shared" si="3"/>
        <v>217</v>
      </c>
      <c r="G15" t="s">
        <v>57</v>
      </c>
    </row>
    <row r="16" spans="1:7" x14ac:dyDescent="0.15">
      <c r="A16">
        <v>28</v>
      </c>
      <c r="B16" t="s">
        <v>48</v>
      </c>
      <c r="C16">
        <f t="shared" si="0"/>
        <v>41.203444614108754</v>
      </c>
      <c r="D16">
        <f t="shared" si="1"/>
        <v>9.3644192304792623E-2</v>
      </c>
      <c r="E16">
        <f t="shared" si="2"/>
        <v>0.17221562087622136</v>
      </c>
      <c r="F16">
        <f t="shared" si="3"/>
        <v>224</v>
      </c>
      <c r="G16" t="s">
        <v>57</v>
      </c>
    </row>
    <row r="17" spans="1:7" x14ac:dyDescent="0.15">
      <c r="A17">
        <v>29</v>
      </c>
      <c r="B17" t="s">
        <v>49</v>
      </c>
      <c r="C17">
        <f t="shared" si="0"/>
        <v>43.653528929125486</v>
      </c>
      <c r="D17">
        <f t="shared" si="1"/>
        <v>9.921256574801246E-2</v>
      </c>
      <c r="E17">
        <f t="shared" si="2"/>
        <v>0.1777839943194412</v>
      </c>
      <c r="F17">
        <f t="shared" si="3"/>
        <v>231</v>
      </c>
      <c r="G17" t="s">
        <v>57</v>
      </c>
    </row>
    <row r="18" spans="1:7" x14ac:dyDescent="0.15">
      <c r="A18">
        <v>30</v>
      </c>
      <c r="C18">
        <f t="shared" si="0"/>
        <v>46.249302838954307</v>
      </c>
      <c r="D18">
        <f t="shared" si="1"/>
        <v>0.10511205190671434</v>
      </c>
      <c r="E18">
        <f t="shared" si="2"/>
        <v>0.18368348047814309</v>
      </c>
      <c r="F18">
        <f t="shared" si="3"/>
        <v>239</v>
      </c>
      <c r="G18" t="s">
        <v>57</v>
      </c>
    </row>
    <row r="19" spans="1:7" x14ac:dyDescent="0.15">
      <c r="A19">
        <v>31</v>
      </c>
      <c r="B19" t="s">
        <v>50</v>
      </c>
      <c r="C19">
        <f t="shared" si="0"/>
        <v>48.99942949771868</v>
      </c>
      <c r="D19">
        <f t="shared" si="1"/>
        <v>0.11136233976754245</v>
      </c>
      <c r="E19">
        <f t="shared" si="2"/>
        <v>0.18993376833897119</v>
      </c>
      <c r="F19">
        <f t="shared" si="3"/>
        <v>247</v>
      </c>
      <c r="G19" t="s">
        <v>57</v>
      </c>
    </row>
    <row r="20" spans="1:7" x14ac:dyDescent="0.15">
      <c r="A20">
        <v>32</v>
      </c>
      <c r="C20">
        <f t="shared" si="0"/>
        <v>51.913087197493141</v>
      </c>
      <c r="D20">
        <f t="shared" si="1"/>
        <v>0.11798428908521168</v>
      </c>
      <c r="E20">
        <f t="shared" si="2"/>
        <v>0.19655571765664043</v>
      </c>
      <c r="F20">
        <f t="shared" si="3"/>
        <v>256</v>
      </c>
      <c r="G20" t="s">
        <v>57</v>
      </c>
    </row>
    <row r="21" spans="1:7" x14ac:dyDescent="0.15">
      <c r="A21">
        <v>33</v>
      </c>
      <c r="B21" t="s">
        <v>1</v>
      </c>
      <c r="C21">
        <f t="shared" si="0"/>
        <v>55</v>
      </c>
      <c r="D21">
        <f t="shared" si="1"/>
        <v>0.125</v>
      </c>
      <c r="E21">
        <f t="shared" si="2"/>
        <v>0.20357142857142874</v>
      </c>
      <c r="F21">
        <f t="shared" si="3"/>
        <v>265</v>
      </c>
      <c r="G21" t="s">
        <v>57</v>
      </c>
    </row>
    <row r="22" spans="1:7" x14ac:dyDescent="0.15">
      <c r="A22">
        <v>34</v>
      </c>
      <c r="C22">
        <f t="shared" si="0"/>
        <v>58.270470189761255</v>
      </c>
      <c r="D22">
        <f t="shared" si="1"/>
        <v>0.13243288679491194</v>
      </c>
      <c r="E22">
        <f t="shared" si="2"/>
        <v>0.21100431536634068</v>
      </c>
      <c r="F22">
        <f t="shared" si="3"/>
        <v>274</v>
      </c>
      <c r="G22" t="s">
        <v>57</v>
      </c>
    </row>
    <row r="23" spans="1:7" x14ac:dyDescent="0.15">
      <c r="A23">
        <v>35</v>
      </c>
      <c r="B23" t="s">
        <v>51</v>
      </c>
      <c r="C23">
        <f t="shared" si="0"/>
        <v>61.735412657015516</v>
      </c>
      <c r="D23">
        <f t="shared" si="1"/>
        <v>0.14030775603867163</v>
      </c>
      <c r="E23">
        <f t="shared" si="2"/>
        <v>0.21887918461010036</v>
      </c>
      <c r="F23">
        <f t="shared" si="3"/>
        <v>285</v>
      </c>
      <c r="G23" t="s">
        <v>57</v>
      </c>
    </row>
    <row r="24" spans="1:7" x14ac:dyDescent="0.15">
      <c r="A24">
        <v>36</v>
      </c>
      <c r="B24" t="s">
        <v>40</v>
      </c>
      <c r="C24">
        <f t="shared" si="0"/>
        <v>65.406391325149656</v>
      </c>
      <c r="D24">
        <f t="shared" si="1"/>
        <v>0.14865088937534013</v>
      </c>
      <c r="E24">
        <f t="shared" si="2"/>
        <v>0.22722231794676886</v>
      </c>
      <c r="F24">
        <f t="shared" si="3"/>
        <v>296</v>
      </c>
      <c r="G24" t="s">
        <v>57</v>
      </c>
    </row>
    <row r="25" spans="1:7" x14ac:dyDescent="0.15">
      <c r="A25">
        <v>37</v>
      </c>
      <c r="C25">
        <f t="shared" si="0"/>
        <v>69.295657744218019</v>
      </c>
      <c r="D25">
        <f t="shared" si="1"/>
        <v>0.15749013123685915</v>
      </c>
      <c r="E25">
        <f t="shared" si="2"/>
        <v>0.23606155980828789</v>
      </c>
      <c r="F25">
        <f t="shared" si="3"/>
        <v>307</v>
      </c>
      <c r="G25" t="s">
        <v>57</v>
      </c>
    </row>
    <row r="26" spans="1:7" x14ac:dyDescent="0.15">
      <c r="A26">
        <v>38</v>
      </c>
      <c r="B26" t="s">
        <v>41</v>
      </c>
      <c r="C26">
        <f t="shared" si="0"/>
        <v>73.416191979351879</v>
      </c>
      <c r="D26">
        <f t="shared" si="1"/>
        <v>0.16685498177125427</v>
      </c>
      <c r="E26">
        <f t="shared" si="2"/>
        <v>0.245426410342683</v>
      </c>
      <c r="F26">
        <f t="shared" si="3"/>
        <v>319</v>
      </c>
      <c r="G26" t="s">
        <v>57</v>
      </c>
    </row>
    <row r="27" spans="1:7" x14ac:dyDescent="0.15">
      <c r="A27">
        <v>39</v>
      </c>
      <c r="C27">
        <f t="shared" si="0"/>
        <v>77.781745930520216</v>
      </c>
      <c r="D27">
        <f t="shared" si="1"/>
        <v>0.17677669529663687</v>
      </c>
      <c r="E27">
        <f t="shared" si="2"/>
        <v>0.2553481238680656</v>
      </c>
      <c r="F27">
        <f t="shared" si="3"/>
        <v>332</v>
      </c>
      <c r="G27" t="s">
        <v>57</v>
      </c>
    </row>
    <row r="28" spans="1:7" x14ac:dyDescent="0.15">
      <c r="A28">
        <v>40</v>
      </c>
      <c r="B28" t="s">
        <v>42</v>
      </c>
      <c r="C28">
        <f t="shared" si="0"/>
        <v>82.406889228217494</v>
      </c>
      <c r="D28">
        <f t="shared" si="1"/>
        <v>0.18728838460958522</v>
      </c>
      <c r="E28">
        <f t="shared" si="2"/>
        <v>0.26585981318101393</v>
      </c>
      <c r="F28">
        <f t="shared" si="3"/>
        <v>346</v>
      </c>
      <c r="G28" t="s">
        <v>57</v>
      </c>
    </row>
    <row r="29" spans="1:7" x14ac:dyDescent="0.15">
      <c r="A29">
        <v>41</v>
      </c>
      <c r="B29" t="s">
        <v>43</v>
      </c>
      <c r="C29">
        <f t="shared" si="0"/>
        <v>87.307057858250957</v>
      </c>
      <c r="D29">
        <f t="shared" si="1"/>
        <v>0.19842513149602489</v>
      </c>
      <c r="E29">
        <f t="shared" si="2"/>
        <v>0.27699656006745366</v>
      </c>
      <c r="F29">
        <f t="shared" si="3"/>
        <v>361</v>
      </c>
      <c r="G29" t="s">
        <v>57</v>
      </c>
    </row>
    <row r="30" spans="1:7" x14ac:dyDescent="0.15">
      <c r="A30">
        <v>42</v>
      </c>
      <c r="C30">
        <f t="shared" si="0"/>
        <v>92.498605677908614</v>
      </c>
      <c r="D30">
        <f t="shared" si="1"/>
        <v>0.21022410381342865</v>
      </c>
      <c r="E30">
        <f t="shared" si="2"/>
        <v>0.28879553238485739</v>
      </c>
      <c r="F30">
        <f t="shared" si="3"/>
        <v>376</v>
      </c>
      <c r="G30" t="s">
        <v>57</v>
      </c>
    </row>
    <row r="31" spans="1:7" x14ac:dyDescent="0.15">
      <c r="A31">
        <v>43</v>
      </c>
      <c r="B31" t="s">
        <v>44</v>
      </c>
      <c r="C31">
        <f t="shared" si="0"/>
        <v>97.998858995437345</v>
      </c>
      <c r="D31">
        <f t="shared" si="1"/>
        <v>0.22272467953508487</v>
      </c>
      <c r="E31">
        <f t="shared" si="2"/>
        <v>0.30129610810651364</v>
      </c>
      <c r="F31">
        <f t="shared" si="3"/>
        <v>392</v>
      </c>
      <c r="G31" t="s">
        <v>57</v>
      </c>
    </row>
    <row r="32" spans="1:7" x14ac:dyDescent="0.15">
      <c r="A32">
        <v>44</v>
      </c>
      <c r="C32">
        <f t="shared" si="0"/>
        <v>103.82617439498628</v>
      </c>
      <c r="D32">
        <f t="shared" si="1"/>
        <v>0.23596857817042335</v>
      </c>
      <c r="E32">
        <f t="shared" si="2"/>
        <v>0.31454000674185212</v>
      </c>
      <c r="F32">
        <f t="shared" si="3"/>
        <v>409</v>
      </c>
      <c r="G32" t="s">
        <v>57</v>
      </c>
    </row>
    <row r="33" spans="1:7" x14ac:dyDescent="0.15">
      <c r="A33">
        <v>45</v>
      </c>
      <c r="B33" t="s">
        <v>4</v>
      </c>
      <c r="C33">
        <f t="shared" si="0"/>
        <v>110</v>
      </c>
      <c r="D33">
        <f t="shared" si="1"/>
        <v>0.25</v>
      </c>
      <c r="E33">
        <f t="shared" si="2"/>
        <v>0.32857142857142874</v>
      </c>
      <c r="F33">
        <f t="shared" si="3"/>
        <v>428</v>
      </c>
      <c r="G33" t="s">
        <v>57</v>
      </c>
    </row>
    <row r="34" spans="1:7" x14ac:dyDescent="0.15">
      <c r="A34">
        <v>46</v>
      </c>
      <c r="C34">
        <f t="shared" si="0"/>
        <v>116.54094037952248</v>
      </c>
      <c r="D34">
        <f t="shared" si="1"/>
        <v>0.26486577358982383</v>
      </c>
      <c r="E34">
        <f t="shared" si="2"/>
        <v>0.34343720216125256</v>
      </c>
      <c r="F34">
        <f t="shared" si="3"/>
        <v>447</v>
      </c>
      <c r="G34" t="s">
        <v>57</v>
      </c>
    </row>
    <row r="35" spans="1:7" x14ac:dyDescent="0.15">
      <c r="A35">
        <v>47</v>
      </c>
      <c r="B35" t="s">
        <v>45</v>
      </c>
      <c r="C35">
        <f t="shared" si="0"/>
        <v>123.47082531403106</v>
      </c>
      <c r="D35">
        <f t="shared" si="1"/>
        <v>0.28061551207734331</v>
      </c>
      <c r="E35">
        <f t="shared" si="2"/>
        <v>0.35918694064877205</v>
      </c>
      <c r="F35">
        <f t="shared" si="3"/>
        <v>468</v>
      </c>
      <c r="G35" t="s">
        <v>57</v>
      </c>
    </row>
    <row r="36" spans="1:7" x14ac:dyDescent="0.15">
      <c r="A36">
        <v>48</v>
      </c>
      <c r="B36" t="s">
        <v>29</v>
      </c>
      <c r="C36">
        <f t="shared" ref="C36:C67" si="4">440*POWER(2,(A36-69)/12)</f>
        <v>130.81278265029931</v>
      </c>
      <c r="D36">
        <f t="shared" ref="D36:D67" si="5">POWER(2,(A36-69)/12)</f>
        <v>0.29730177875068026</v>
      </c>
      <c r="E36">
        <f t="shared" ref="E36:E82" si="6">D36+$B$7</f>
        <v>0.37587320732210899</v>
      </c>
      <c r="F36">
        <f t="shared" si="3"/>
        <v>489</v>
      </c>
      <c r="G36" t="s">
        <v>57</v>
      </c>
    </row>
    <row r="37" spans="1:7" x14ac:dyDescent="0.15">
      <c r="A37">
        <v>49</v>
      </c>
      <c r="C37">
        <f t="shared" si="4"/>
        <v>138.59131548843604</v>
      </c>
      <c r="D37">
        <f t="shared" si="5"/>
        <v>0.3149802624737183</v>
      </c>
      <c r="E37">
        <f t="shared" si="6"/>
        <v>0.39355169104514703</v>
      </c>
      <c r="F37">
        <f t="shared" si="3"/>
        <v>512</v>
      </c>
      <c r="G37" t="s">
        <v>57</v>
      </c>
    </row>
    <row r="38" spans="1:7" x14ac:dyDescent="0.15">
      <c r="A38">
        <v>50</v>
      </c>
      <c r="B38" t="s">
        <v>30</v>
      </c>
      <c r="C38">
        <f t="shared" si="4"/>
        <v>146.83238395870382</v>
      </c>
      <c r="D38">
        <f t="shared" si="5"/>
        <v>0.33370996354250865</v>
      </c>
      <c r="E38">
        <f t="shared" si="6"/>
        <v>0.41228139211393738</v>
      </c>
      <c r="F38">
        <f t="shared" si="3"/>
        <v>537</v>
      </c>
      <c r="G38" t="s">
        <v>57</v>
      </c>
    </row>
    <row r="39" spans="1:7" x14ac:dyDescent="0.15">
      <c r="A39">
        <v>51</v>
      </c>
      <c r="C39">
        <f t="shared" si="4"/>
        <v>155.56349186104046</v>
      </c>
      <c r="D39">
        <f t="shared" si="5"/>
        <v>0.35355339059327379</v>
      </c>
      <c r="E39">
        <f t="shared" si="6"/>
        <v>0.43212481916470252</v>
      </c>
      <c r="F39">
        <f t="shared" si="3"/>
        <v>563</v>
      </c>
      <c r="G39" t="s">
        <v>57</v>
      </c>
    </row>
    <row r="40" spans="1:7" x14ac:dyDescent="0.15">
      <c r="A40">
        <v>52</v>
      </c>
      <c r="B40" t="s">
        <v>31</v>
      </c>
      <c r="C40">
        <f t="shared" si="4"/>
        <v>164.81377845643496</v>
      </c>
      <c r="D40">
        <f t="shared" si="5"/>
        <v>0.37457676921917038</v>
      </c>
      <c r="E40">
        <f t="shared" si="6"/>
        <v>0.45314819779059912</v>
      </c>
      <c r="F40">
        <f t="shared" si="3"/>
        <v>590</v>
      </c>
      <c r="G40" t="s">
        <v>57</v>
      </c>
    </row>
    <row r="41" spans="1:7" x14ac:dyDescent="0.15">
      <c r="A41">
        <v>53</v>
      </c>
      <c r="B41" t="s">
        <v>32</v>
      </c>
      <c r="C41">
        <f t="shared" si="4"/>
        <v>174.61411571650197</v>
      </c>
      <c r="D41">
        <f t="shared" si="5"/>
        <v>0.39685026299204995</v>
      </c>
      <c r="E41">
        <f t="shared" si="6"/>
        <v>0.47542169156347869</v>
      </c>
      <c r="F41">
        <f t="shared" si="3"/>
        <v>619</v>
      </c>
      <c r="G41" t="s">
        <v>57</v>
      </c>
    </row>
    <row r="42" spans="1:7" x14ac:dyDescent="0.15">
      <c r="A42">
        <v>54</v>
      </c>
      <c r="C42">
        <f t="shared" si="4"/>
        <v>184.99721135581723</v>
      </c>
      <c r="D42">
        <f t="shared" si="5"/>
        <v>0.42044820762685731</v>
      </c>
      <c r="E42">
        <f t="shared" si="6"/>
        <v>0.49901963619828604</v>
      </c>
      <c r="F42">
        <f t="shared" si="3"/>
        <v>650</v>
      </c>
      <c r="G42" t="s">
        <v>57</v>
      </c>
    </row>
    <row r="43" spans="1:7" x14ac:dyDescent="0.15">
      <c r="A43">
        <v>55</v>
      </c>
      <c r="B43" t="s">
        <v>33</v>
      </c>
      <c r="C43">
        <f t="shared" si="4"/>
        <v>195.99771799087463</v>
      </c>
      <c r="D43">
        <f t="shared" si="5"/>
        <v>0.44544935907016964</v>
      </c>
      <c r="E43">
        <f t="shared" si="6"/>
        <v>0.52402078764159832</v>
      </c>
      <c r="F43">
        <f t="shared" si="3"/>
        <v>682</v>
      </c>
      <c r="G43" t="s">
        <v>57</v>
      </c>
    </row>
    <row r="44" spans="1:7" x14ac:dyDescent="0.15">
      <c r="A44">
        <v>56</v>
      </c>
      <c r="C44">
        <f t="shared" si="4"/>
        <v>207.65234878997259</v>
      </c>
      <c r="D44">
        <f t="shared" si="5"/>
        <v>0.47193715634084682</v>
      </c>
      <c r="E44">
        <f t="shared" si="6"/>
        <v>0.5505085849122755</v>
      </c>
      <c r="F44">
        <f t="shared" si="3"/>
        <v>717</v>
      </c>
      <c r="G44" t="s">
        <v>57</v>
      </c>
    </row>
    <row r="45" spans="1:7" x14ac:dyDescent="0.15">
      <c r="A45">
        <v>57</v>
      </c>
      <c r="B45" t="s">
        <v>5</v>
      </c>
      <c r="C45">
        <f t="shared" si="4"/>
        <v>220</v>
      </c>
      <c r="D45">
        <f t="shared" si="5"/>
        <v>0.5</v>
      </c>
      <c r="E45">
        <f t="shared" si="6"/>
        <v>0.57857142857142874</v>
      </c>
      <c r="F45">
        <f t="shared" si="3"/>
        <v>754</v>
      </c>
      <c r="G45" t="s">
        <v>57</v>
      </c>
    </row>
    <row r="46" spans="1:7" x14ac:dyDescent="0.15">
      <c r="A46">
        <v>58</v>
      </c>
      <c r="C46">
        <f t="shared" si="4"/>
        <v>233.08188075904496</v>
      </c>
      <c r="D46">
        <f t="shared" si="5"/>
        <v>0.52973154717964765</v>
      </c>
      <c r="E46">
        <f t="shared" si="6"/>
        <v>0.60830297575107639</v>
      </c>
      <c r="F46">
        <f t="shared" si="3"/>
        <v>792</v>
      </c>
      <c r="G46" t="s">
        <v>57</v>
      </c>
    </row>
    <row r="47" spans="1:7" x14ac:dyDescent="0.15">
      <c r="A47">
        <v>59</v>
      </c>
      <c r="B47" t="s">
        <v>34</v>
      </c>
      <c r="C47">
        <f t="shared" si="4"/>
        <v>246.94165062806206</v>
      </c>
      <c r="D47">
        <f t="shared" si="5"/>
        <v>0.56123102415468651</v>
      </c>
      <c r="E47">
        <f t="shared" si="6"/>
        <v>0.63980245272611524</v>
      </c>
      <c r="F47">
        <f t="shared" si="3"/>
        <v>833</v>
      </c>
      <c r="G47" t="s">
        <v>57</v>
      </c>
    </row>
    <row r="48" spans="1:7" x14ac:dyDescent="0.15">
      <c r="A48">
        <v>60</v>
      </c>
      <c r="B48" t="s">
        <v>8</v>
      </c>
      <c r="C48">
        <f t="shared" si="4"/>
        <v>261.62556530059862</v>
      </c>
      <c r="D48">
        <f t="shared" si="5"/>
        <v>0.59460355750136051</v>
      </c>
      <c r="E48">
        <f t="shared" si="6"/>
        <v>0.67317498607278925</v>
      </c>
      <c r="F48">
        <f t="shared" si="3"/>
        <v>877</v>
      </c>
      <c r="G48" t="s">
        <v>57</v>
      </c>
    </row>
    <row r="49" spans="1:7" x14ac:dyDescent="0.15">
      <c r="A49">
        <v>61</v>
      </c>
      <c r="C49">
        <f t="shared" si="4"/>
        <v>277.18263097687208</v>
      </c>
      <c r="D49">
        <f t="shared" si="5"/>
        <v>0.6299605249474366</v>
      </c>
      <c r="E49">
        <f t="shared" si="6"/>
        <v>0.70853195351886533</v>
      </c>
      <c r="F49">
        <f t="shared" si="3"/>
        <v>923</v>
      </c>
      <c r="G49" t="s">
        <v>57</v>
      </c>
    </row>
    <row r="50" spans="1:7" x14ac:dyDescent="0.15">
      <c r="A50">
        <v>62</v>
      </c>
      <c r="B50" t="s">
        <v>11</v>
      </c>
      <c r="C50">
        <f t="shared" si="4"/>
        <v>293.66476791740757</v>
      </c>
      <c r="D50">
        <f t="shared" si="5"/>
        <v>0.66741992708501718</v>
      </c>
      <c r="E50">
        <f t="shared" si="6"/>
        <v>0.74599135565644592</v>
      </c>
      <c r="F50">
        <f t="shared" si="3"/>
        <v>972</v>
      </c>
      <c r="G50" t="s">
        <v>57</v>
      </c>
    </row>
    <row r="51" spans="1:7" x14ac:dyDescent="0.15">
      <c r="A51">
        <v>63</v>
      </c>
      <c r="C51">
        <f t="shared" si="4"/>
        <v>311.12698372208087</v>
      </c>
      <c r="D51">
        <f t="shared" si="5"/>
        <v>0.70710678118654746</v>
      </c>
      <c r="E51">
        <f t="shared" si="6"/>
        <v>0.7856782097579762</v>
      </c>
      <c r="F51">
        <f t="shared" si="3"/>
        <v>1023</v>
      </c>
      <c r="G51" t="s">
        <v>57</v>
      </c>
    </row>
    <row r="52" spans="1:7" x14ac:dyDescent="0.15">
      <c r="A52">
        <v>64</v>
      </c>
      <c r="B52" t="s">
        <v>12</v>
      </c>
      <c r="C52">
        <f t="shared" si="4"/>
        <v>329.62755691286992</v>
      </c>
      <c r="D52">
        <f t="shared" si="5"/>
        <v>0.74915353843834076</v>
      </c>
      <c r="E52">
        <f t="shared" si="6"/>
        <v>0.8277249670097695</v>
      </c>
      <c r="F52">
        <f t="shared" si="3"/>
        <v>1078</v>
      </c>
      <c r="G52" t="s">
        <v>57</v>
      </c>
    </row>
    <row r="53" spans="1:7" x14ac:dyDescent="0.15">
      <c r="A53">
        <v>65</v>
      </c>
      <c r="B53" t="s">
        <v>13</v>
      </c>
      <c r="C53">
        <f t="shared" si="4"/>
        <v>349.22823143300388</v>
      </c>
      <c r="D53">
        <f t="shared" si="5"/>
        <v>0.79370052598409968</v>
      </c>
      <c r="E53">
        <f t="shared" si="6"/>
        <v>0.87227195455552842</v>
      </c>
      <c r="F53">
        <f t="shared" si="3"/>
        <v>1136</v>
      </c>
      <c r="G53" t="s">
        <v>57</v>
      </c>
    </row>
    <row r="54" spans="1:7" x14ac:dyDescent="0.15">
      <c r="A54">
        <v>66</v>
      </c>
      <c r="C54">
        <f t="shared" si="4"/>
        <v>369.99442271163446</v>
      </c>
      <c r="D54">
        <f t="shared" si="5"/>
        <v>0.84089641525371461</v>
      </c>
      <c r="E54">
        <f t="shared" si="6"/>
        <v>0.91946784382514335</v>
      </c>
      <c r="F54">
        <f t="shared" si="3"/>
        <v>1198</v>
      </c>
      <c r="G54" t="s">
        <v>57</v>
      </c>
    </row>
    <row r="55" spans="1:7" x14ac:dyDescent="0.15">
      <c r="A55">
        <v>67</v>
      </c>
      <c r="B55" t="s">
        <v>14</v>
      </c>
      <c r="C55">
        <f t="shared" si="4"/>
        <v>391.99543598174927</v>
      </c>
      <c r="D55">
        <f t="shared" si="5"/>
        <v>0.89089871814033927</v>
      </c>
      <c r="E55">
        <f t="shared" si="6"/>
        <v>0.96947014671176801</v>
      </c>
      <c r="F55">
        <f t="shared" si="3"/>
        <v>1263</v>
      </c>
      <c r="G55" t="s">
        <v>57</v>
      </c>
    </row>
    <row r="56" spans="1:7" x14ac:dyDescent="0.15">
      <c r="A56">
        <v>68</v>
      </c>
      <c r="C56">
        <f t="shared" si="4"/>
        <v>415.30469757994513</v>
      </c>
      <c r="D56">
        <f t="shared" si="5"/>
        <v>0.94387431268169342</v>
      </c>
      <c r="E56">
        <f t="shared" si="6"/>
        <v>1.0224457412531223</v>
      </c>
      <c r="F56">
        <f t="shared" si="3"/>
        <v>1332</v>
      </c>
      <c r="G56" t="s">
        <v>57</v>
      </c>
    </row>
    <row r="57" spans="1:7" x14ac:dyDescent="0.15">
      <c r="A57">
        <v>69</v>
      </c>
      <c r="B57" t="s">
        <v>15</v>
      </c>
      <c r="C57">
        <f t="shared" si="4"/>
        <v>440</v>
      </c>
      <c r="D57">
        <f t="shared" si="5"/>
        <v>1</v>
      </c>
      <c r="E57">
        <f t="shared" si="6"/>
        <v>1.0785714285714287</v>
      </c>
      <c r="F57">
        <f t="shared" si="3"/>
        <v>1405</v>
      </c>
      <c r="G57" t="s">
        <v>57</v>
      </c>
    </row>
    <row r="58" spans="1:7" x14ac:dyDescent="0.15">
      <c r="A58">
        <v>70</v>
      </c>
      <c r="C58">
        <f t="shared" si="4"/>
        <v>466.16376151808993</v>
      </c>
      <c r="D58">
        <f t="shared" si="5"/>
        <v>1.0594630943592953</v>
      </c>
      <c r="E58">
        <f t="shared" si="6"/>
        <v>1.138034522930724</v>
      </c>
      <c r="F58">
        <f t="shared" si="3"/>
        <v>1483</v>
      </c>
      <c r="G58" t="s">
        <v>57</v>
      </c>
    </row>
    <row r="59" spans="1:7" x14ac:dyDescent="0.15">
      <c r="A59">
        <v>71</v>
      </c>
      <c r="B59" t="s">
        <v>16</v>
      </c>
      <c r="C59">
        <f t="shared" si="4"/>
        <v>493.88330125612413</v>
      </c>
      <c r="D59">
        <f t="shared" si="5"/>
        <v>1.122462048309373</v>
      </c>
      <c r="E59">
        <f t="shared" si="6"/>
        <v>1.2010334768808018</v>
      </c>
      <c r="F59">
        <f t="shared" si="3"/>
        <v>1565</v>
      </c>
      <c r="G59" t="s">
        <v>57</v>
      </c>
    </row>
    <row r="60" spans="1:7" x14ac:dyDescent="0.15">
      <c r="A60">
        <v>72</v>
      </c>
      <c r="B60" t="s">
        <v>9</v>
      </c>
      <c r="C60">
        <f t="shared" si="4"/>
        <v>523.25113060119725</v>
      </c>
      <c r="D60">
        <f t="shared" si="5"/>
        <v>1.189207115002721</v>
      </c>
      <c r="E60">
        <f t="shared" si="6"/>
        <v>1.2677785435741498</v>
      </c>
      <c r="F60">
        <f t="shared" si="3"/>
        <v>1652</v>
      </c>
      <c r="G60" t="s">
        <v>57</v>
      </c>
    </row>
    <row r="61" spans="1:7" x14ac:dyDescent="0.15">
      <c r="A61">
        <v>73</v>
      </c>
      <c r="C61">
        <f t="shared" si="4"/>
        <v>554.36526195374415</v>
      </c>
      <c r="D61">
        <f t="shared" si="5"/>
        <v>1.2599210498948732</v>
      </c>
      <c r="E61">
        <f t="shared" si="6"/>
        <v>1.3384924784663019</v>
      </c>
      <c r="F61">
        <f t="shared" si="3"/>
        <v>1744</v>
      </c>
      <c r="G61" t="s">
        <v>57</v>
      </c>
    </row>
    <row r="62" spans="1:7" x14ac:dyDescent="0.15">
      <c r="A62">
        <v>74</v>
      </c>
      <c r="B62" t="s">
        <v>17</v>
      </c>
      <c r="C62">
        <f t="shared" si="4"/>
        <v>587.32953583481515</v>
      </c>
      <c r="D62">
        <f t="shared" si="5"/>
        <v>1.3348398541700344</v>
      </c>
      <c r="E62">
        <f t="shared" si="6"/>
        <v>1.4134112827414631</v>
      </c>
      <c r="F62">
        <f t="shared" si="3"/>
        <v>1842</v>
      </c>
      <c r="G62" t="s">
        <v>57</v>
      </c>
    </row>
    <row r="63" spans="1:7" x14ac:dyDescent="0.15">
      <c r="A63">
        <v>75</v>
      </c>
      <c r="C63">
        <f t="shared" si="4"/>
        <v>622.25396744416184</v>
      </c>
      <c r="D63">
        <f t="shared" si="5"/>
        <v>1.4142135623730951</v>
      </c>
      <c r="E63">
        <f t="shared" si="6"/>
        <v>1.4927849909445239</v>
      </c>
      <c r="F63">
        <f t="shared" si="3"/>
        <v>1945</v>
      </c>
      <c r="G63" t="s">
        <v>57</v>
      </c>
    </row>
    <row r="64" spans="1:7" x14ac:dyDescent="0.15">
      <c r="A64">
        <v>76</v>
      </c>
      <c r="B64" t="s">
        <v>18</v>
      </c>
      <c r="C64">
        <f t="shared" si="4"/>
        <v>659.25511382573984</v>
      </c>
      <c r="D64">
        <f t="shared" si="5"/>
        <v>1.4983070768766815</v>
      </c>
      <c r="E64">
        <f t="shared" si="6"/>
        <v>1.5768785054481103</v>
      </c>
      <c r="F64">
        <f t="shared" si="3"/>
        <v>2055</v>
      </c>
      <c r="G64" t="s">
        <v>57</v>
      </c>
    </row>
    <row r="65" spans="1:7" x14ac:dyDescent="0.15">
      <c r="A65">
        <v>77</v>
      </c>
      <c r="B65" t="s">
        <v>19</v>
      </c>
      <c r="C65">
        <f t="shared" si="4"/>
        <v>698.45646286600777</v>
      </c>
      <c r="D65">
        <f t="shared" si="5"/>
        <v>1.5874010519681994</v>
      </c>
      <c r="E65">
        <f t="shared" si="6"/>
        <v>1.6659724805396281</v>
      </c>
      <c r="F65">
        <f t="shared" si="3"/>
        <v>2171</v>
      </c>
      <c r="G65" t="s">
        <v>57</v>
      </c>
    </row>
    <row r="66" spans="1:7" x14ac:dyDescent="0.15">
      <c r="A66">
        <v>78</v>
      </c>
      <c r="C66">
        <f t="shared" si="4"/>
        <v>739.9888454232688</v>
      </c>
      <c r="D66">
        <f t="shared" si="5"/>
        <v>1.681792830507429</v>
      </c>
      <c r="E66">
        <f t="shared" si="6"/>
        <v>1.7603642590788577</v>
      </c>
      <c r="F66">
        <f t="shared" si="3"/>
        <v>2294</v>
      </c>
      <c r="G66" t="s">
        <v>57</v>
      </c>
    </row>
    <row r="67" spans="1:7" x14ac:dyDescent="0.15">
      <c r="A67">
        <v>79</v>
      </c>
      <c r="B67" t="s">
        <v>20</v>
      </c>
      <c r="C67">
        <f t="shared" si="4"/>
        <v>783.99087196349853</v>
      </c>
      <c r="D67">
        <f t="shared" si="5"/>
        <v>1.7817974362806785</v>
      </c>
      <c r="E67">
        <f t="shared" si="6"/>
        <v>1.8603688648521073</v>
      </c>
      <c r="F67">
        <f t="shared" si="3"/>
        <v>2424</v>
      </c>
      <c r="G67" t="s">
        <v>57</v>
      </c>
    </row>
    <row r="68" spans="1:7" x14ac:dyDescent="0.15">
      <c r="A68">
        <v>80</v>
      </c>
      <c r="C68">
        <f t="shared" ref="C68:C84" si="7">440*POWER(2,(A68-69)/12)</f>
        <v>830.60939515989025</v>
      </c>
      <c r="D68">
        <f t="shared" ref="D68:D84" si="8">POWER(2,(A68-69)/12)</f>
        <v>1.8877486253633868</v>
      </c>
      <c r="E68">
        <f t="shared" si="6"/>
        <v>1.9663200539348156</v>
      </c>
      <c r="F68">
        <f t="shared" si="3"/>
        <v>2562</v>
      </c>
      <c r="G68" t="s">
        <v>57</v>
      </c>
    </row>
    <row r="69" spans="1:7" x14ac:dyDescent="0.15">
      <c r="A69">
        <v>81</v>
      </c>
      <c r="B69" t="s">
        <v>6</v>
      </c>
      <c r="C69">
        <f t="shared" si="7"/>
        <v>880</v>
      </c>
      <c r="D69">
        <f t="shared" si="8"/>
        <v>2</v>
      </c>
      <c r="E69">
        <f t="shared" si="6"/>
        <v>2.0785714285714287</v>
      </c>
      <c r="F69">
        <f t="shared" si="3"/>
        <v>2708</v>
      </c>
      <c r="G69" t="s">
        <v>57</v>
      </c>
    </row>
    <row r="70" spans="1:7" x14ac:dyDescent="0.15">
      <c r="A70">
        <v>82</v>
      </c>
      <c r="C70">
        <f t="shared" si="7"/>
        <v>932.32752303617963</v>
      </c>
      <c r="D70">
        <f t="shared" si="8"/>
        <v>2.1189261887185902</v>
      </c>
      <c r="E70">
        <f t="shared" si="6"/>
        <v>2.1974976172900189</v>
      </c>
      <c r="F70">
        <f t="shared" si="3"/>
        <v>2863</v>
      </c>
      <c r="G70" t="s">
        <v>57</v>
      </c>
    </row>
    <row r="71" spans="1:7" x14ac:dyDescent="0.15">
      <c r="A71">
        <v>83</v>
      </c>
      <c r="B71" t="s">
        <v>21</v>
      </c>
      <c r="C71">
        <f t="shared" si="7"/>
        <v>987.76660251224826</v>
      </c>
      <c r="D71">
        <f t="shared" si="8"/>
        <v>2.244924096618746</v>
      </c>
      <c r="E71">
        <f t="shared" si="6"/>
        <v>2.3234955251901748</v>
      </c>
      <c r="F71">
        <f t="shared" si="3"/>
        <v>3028</v>
      </c>
      <c r="G71" t="s">
        <v>57</v>
      </c>
    </row>
    <row r="72" spans="1:7" x14ac:dyDescent="0.15">
      <c r="A72">
        <v>84</v>
      </c>
      <c r="B72" t="s">
        <v>10</v>
      </c>
      <c r="C72">
        <f t="shared" si="7"/>
        <v>1046.5022612023945</v>
      </c>
      <c r="D72">
        <f t="shared" si="8"/>
        <v>2.3784142300054421</v>
      </c>
      <c r="E72">
        <f t="shared" si="6"/>
        <v>2.4569856585768708</v>
      </c>
      <c r="F72">
        <f t="shared" si="3"/>
        <v>3202</v>
      </c>
      <c r="G72" t="s">
        <v>57</v>
      </c>
    </row>
    <row r="73" spans="1:7" x14ac:dyDescent="0.15">
      <c r="A73">
        <v>85</v>
      </c>
      <c r="C73">
        <f t="shared" si="7"/>
        <v>1108.7305239074883</v>
      </c>
      <c r="D73">
        <f t="shared" si="8"/>
        <v>2.5198420997897459</v>
      </c>
      <c r="E73">
        <f t="shared" si="6"/>
        <v>2.5984135283611747</v>
      </c>
      <c r="F73">
        <f t="shared" si="3"/>
        <v>3386</v>
      </c>
      <c r="G73" t="s">
        <v>57</v>
      </c>
    </row>
    <row r="74" spans="1:7" x14ac:dyDescent="0.15">
      <c r="A74">
        <v>86</v>
      </c>
      <c r="B74" t="s">
        <v>23</v>
      </c>
      <c r="C74">
        <f t="shared" si="7"/>
        <v>1174.6590716696303</v>
      </c>
      <c r="D74">
        <f t="shared" si="8"/>
        <v>2.6696797083400687</v>
      </c>
      <c r="E74">
        <f t="shared" si="6"/>
        <v>2.7482511369114975</v>
      </c>
      <c r="F74">
        <f t="shared" si="3"/>
        <v>3581</v>
      </c>
      <c r="G74" t="s">
        <v>57</v>
      </c>
    </row>
    <row r="75" spans="1:7" x14ac:dyDescent="0.15">
      <c r="A75">
        <v>87</v>
      </c>
      <c r="C75">
        <f t="shared" si="7"/>
        <v>1244.5079348883235</v>
      </c>
      <c r="D75">
        <f t="shared" si="8"/>
        <v>2.8284271247461898</v>
      </c>
      <c r="E75">
        <f t="shared" si="6"/>
        <v>2.9069985533176186</v>
      </c>
      <c r="F75">
        <f t="shared" si="3"/>
        <v>3788</v>
      </c>
      <c r="G75" t="s">
        <v>57</v>
      </c>
    </row>
    <row r="76" spans="1:7" x14ac:dyDescent="0.15">
      <c r="A76">
        <v>88</v>
      </c>
      <c r="B76" t="s">
        <v>24</v>
      </c>
      <c r="C76">
        <f t="shared" si="7"/>
        <v>1318.5102276514795</v>
      </c>
      <c r="D76">
        <f t="shared" si="8"/>
        <v>2.9966141537533626</v>
      </c>
      <c r="E76">
        <f t="shared" si="6"/>
        <v>3.0751855823247913</v>
      </c>
      <c r="F76">
        <f t="shared" si="3"/>
        <v>4007</v>
      </c>
      <c r="G76" t="s">
        <v>57</v>
      </c>
    </row>
    <row r="77" spans="1:7" x14ac:dyDescent="0.15">
      <c r="A77">
        <v>89</v>
      </c>
      <c r="B77" t="s">
        <v>25</v>
      </c>
      <c r="C77">
        <f t="shared" si="7"/>
        <v>1396.9129257320155</v>
      </c>
      <c r="D77">
        <f t="shared" si="8"/>
        <v>3.1748021039363987</v>
      </c>
      <c r="E77">
        <f t="shared" si="6"/>
        <v>3.2533735325078275</v>
      </c>
      <c r="F77">
        <f t="shared" ref="F77:F84" si="9">INT(E77/$B$9)</f>
        <v>4240</v>
      </c>
    </row>
    <row r="78" spans="1:7" x14ac:dyDescent="0.15">
      <c r="A78">
        <v>90</v>
      </c>
      <c r="C78">
        <f t="shared" si="7"/>
        <v>1479.9776908465376</v>
      </c>
      <c r="D78">
        <f t="shared" si="8"/>
        <v>3.363585661014858</v>
      </c>
      <c r="E78">
        <f t="shared" si="6"/>
        <v>3.4421570895862867</v>
      </c>
      <c r="F78">
        <f t="shared" si="9"/>
        <v>4486</v>
      </c>
    </row>
    <row r="79" spans="1:7" x14ac:dyDescent="0.15">
      <c r="A79">
        <v>91</v>
      </c>
      <c r="B79" t="s">
        <v>26</v>
      </c>
      <c r="C79">
        <f t="shared" si="7"/>
        <v>1567.9817439269968</v>
      </c>
      <c r="D79">
        <f t="shared" si="8"/>
        <v>3.5635948725613567</v>
      </c>
      <c r="E79">
        <f t="shared" si="6"/>
        <v>3.6421663011327854</v>
      </c>
      <c r="F79">
        <f t="shared" si="9"/>
        <v>4746</v>
      </c>
    </row>
    <row r="80" spans="1:7" x14ac:dyDescent="0.15">
      <c r="A80">
        <v>92</v>
      </c>
      <c r="C80">
        <f t="shared" si="7"/>
        <v>1661.2187903197805</v>
      </c>
      <c r="D80">
        <f t="shared" si="8"/>
        <v>3.7754972507267741</v>
      </c>
      <c r="E80">
        <f t="shared" si="6"/>
        <v>3.8540686792982028</v>
      </c>
      <c r="F80">
        <f t="shared" si="9"/>
        <v>5022</v>
      </c>
    </row>
    <row r="81" spans="1:6" x14ac:dyDescent="0.15">
      <c r="A81">
        <v>93</v>
      </c>
      <c r="B81" t="s">
        <v>7</v>
      </c>
      <c r="C81">
        <f t="shared" si="7"/>
        <v>1760</v>
      </c>
      <c r="D81">
        <f t="shared" si="8"/>
        <v>4</v>
      </c>
      <c r="E81">
        <f t="shared" si="6"/>
        <v>4.0785714285714292</v>
      </c>
      <c r="F81">
        <f t="shared" si="9"/>
        <v>5315</v>
      </c>
    </row>
    <row r="82" spans="1:6" x14ac:dyDescent="0.15">
      <c r="A82">
        <v>94</v>
      </c>
      <c r="C82">
        <f t="shared" si="7"/>
        <v>1864.6550460723597</v>
      </c>
      <c r="D82">
        <f t="shared" si="8"/>
        <v>4.2378523774371812</v>
      </c>
      <c r="E82">
        <f t="shared" si="6"/>
        <v>4.3164238060086095</v>
      </c>
      <c r="F82">
        <f t="shared" si="9"/>
        <v>5625</v>
      </c>
    </row>
    <row r="83" spans="1:6" x14ac:dyDescent="0.15">
      <c r="A83">
        <v>95</v>
      </c>
      <c r="B83" t="s">
        <v>27</v>
      </c>
      <c r="C83">
        <f t="shared" si="7"/>
        <v>1975.5332050244961</v>
      </c>
      <c r="D83">
        <f t="shared" si="8"/>
        <v>4.4898481932374912</v>
      </c>
      <c r="E83">
        <f>D83+B80</f>
        <v>4.4898481932374912</v>
      </c>
      <c r="F83">
        <f t="shared" si="9"/>
        <v>5851</v>
      </c>
    </row>
    <row r="84" spans="1:6" x14ac:dyDescent="0.15">
      <c r="A84">
        <v>96</v>
      </c>
      <c r="B84" t="s">
        <v>28</v>
      </c>
      <c r="C84">
        <f t="shared" si="7"/>
        <v>2093.004522404789</v>
      </c>
      <c r="D84">
        <f t="shared" si="8"/>
        <v>4.7568284600108841</v>
      </c>
      <c r="E84">
        <f>D84+$B$7</f>
        <v>4.8353998885823124</v>
      </c>
      <c r="F84">
        <f t="shared" si="9"/>
        <v>6301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2018-12-10T08:45:01Z</dcterms:created>
  <dcterms:modified xsi:type="dcterms:W3CDTF">2018-12-13T23:36:00Z</dcterms:modified>
</cp:coreProperties>
</file>