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5" i="1" l="1"/>
  <c r="I95" i="1"/>
  <c r="G95" i="1"/>
  <c r="C95" i="1"/>
  <c r="F94" i="1"/>
  <c r="C94" i="1"/>
  <c r="J73" i="1"/>
  <c r="I73" i="1"/>
  <c r="G73" i="1"/>
  <c r="C73" i="1"/>
  <c r="F72" i="1"/>
  <c r="C72" i="1"/>
  <c r="J29" i="1"/>
  <c r="I29" i="1"/>
  <c r="G29" i="1"/>
  <c r="C29" i="1"/>
  <c r="F28" i="1"/>
  <c r="C28" i="1"/>
  <c r="J51" i="1"/>
  <c r="I51" i="1"/>
  <c r="G51" i="1"/>
  <c r="F50" i="1"/>
  <c r="C51" i="1"/>
  <c r="C50" i="1"/>
  <c r="J92" i="1"/>
  <c r="I92" i="1"/>
  <c r="G92" i="1"/>
  <c r="F92" i="1"/>
  <c r="D92" i="1"/>
  <c r="C92" i="1"/>
  <c r="I91" i="1"/>
  <c r="F91" i="1"/>
  <c r="C91" i="1"/>
  <c r="J70" i="1"/>
  <c r="I70" i="1"/>
  <c r="G70" i="1"/>
  <c r="F70" i="1"/>
  <c r="D70" i="1"/>
  <c r="C70" i="1"/>
  <c r="I69" i="1"/>
  <c r="F69" i="1"/>
  <c r="C69" i="1"/>
  <c r="J48" i="1"/>
  <c r="I48" i="1"/>
  <c r="G48" i="1"/>
  <c r="F48" i="1"/>
  <c r="D48" i="1"/>
  <c r="C48" i="1"/>
  <c r="I47" i="1"/>
  <c r="F47" i="1"/>
  <c r="C47" i="1"/>
  <c r="J26" i="1"/>
  <c r="I26" i="1"/>
  <c r="I25" i="1"/>
  <c r="G26" i="1"/>
  <c r="F26" i="1"/>
  <c r="F25" i="1"/>
  <c r="D26" i="1"/>
  <c r="C26" i="1"/>
  <c r="C25" i="1"/>
  <c r="J89" i="1"/>
  <c r="I89" i="1"/>
  <c r="G89" i="1"/>
  <c r="F89" i="1"/>
  <c r="D89" i="1"/>
  <c r="C89" i="1"/>
  <c r="I88" i="1"/>
  <c r="F88" i="1"/>
  <c r="C88" i="1"/>
  <c r="J23" i="1"/>
  <c r="I23" i="1"/>
  <c r="G23" i="1"/>
  <c r="F23" i="1"/>
  <c r="D23" i="1"/>
  <c r="C23" i="1"/>
  <c r="I22" i="1"/>
  <c r="F22" i="1"/>
  <c r="C22" i="1"/>
  <c r="J67" i="1"/>
  <c r="I67" i="1"/>
  <c r="G67" i="1"/>
  <c r="F67" i="1"/>
  <c r="D67" i="1"/>
  <c r="C67" i="1"/>
  <c r="I66" i="1"/>
  <c r="F66" i="1"/>
  <c r="C66" i="1"/>
  <c r="J45" i="1"/>
  <c r="I45" i="1"/>
  <c r="I44" i="1"/>
  <c r="G45" i="1"/>
  <c r="F45" i="1"/>
  <c r="F44" i="1"/>
  <c r="D45" i="1"/>
  <c r="C45" i="1"/>
  <c r="C44" i="1"/>
  <c r="I83" i="1"/>
  <c r="F83" i="1"/>
  <c r="C83" i="1"/>
  <c r="I61" i="1"/>
  <c r="F61" i="1"/>
  <c r="C61" i="1"/>
  <c r="I39" i="1"/>
  <c r="F39" i="1"/>
  <c r="C39" i="1"/>
  <c r="I17" i="1"/>
  <c r="F17" i="1"/>
  <c r="C17" i="1"/>
</calcChain>
</file>

<file path=xl/sharedStrings.xml><?xml version="1.0" encoding="utf-8"?>
<sst xmlns="http://schemas.openxmlformats.org/spreadsheetml/2006/main" count="114" uniqueCount="25">
  <si>
    <t>100Ω負荷</t>
    <rPh sb="4" eb="6">
      <t>フカ</t>
    </rPh>
    <phoneticPr fontId="2"/>
  </si>
  <si>
    <t>+15V</t>
    <phoneticPr fontId="2"/>
  </si>
  <si>
    <t>-15V</t>
    <phoneticPr fontId="2"/>
  </si>
  <si>
    <t>V+</t>
    <phoneticPr fontId="2"/>
  </si>
  <si>
    <t>V-</t>
    <phoneticPr fontId="2"/>
  </si>
  <si>
    <t>V-GND</t>
    <phoneticPr fontId="2"/>
  </si>
  <si>
    <t>Vcc</t>
    <phoneticPr fontId="2"/>
  </si>
  <si>
    <t>Vcc - V-GND</t>
    <phoneticPr fontId="2"/>
  </si>
  <si>
    <t>両電源</t>
    <rPh sb="0" eb="3">
      <t>リョウデンゲン</t>
    </rPh>
    <phoneticPr fontId="2"/>
  </si>
  <si>
    <t>正電源のみ</t>
    <rPh sb="0" eb="1">
      <t>セイ</t>
    </rPh>
    <rPh sb="1" eb="3">
      <t>デンゲン</t>
    </rPh>
    <phoneticPr fontId="2"/>
  </si>
  <si>
    <t>負電源のみ</t>
    <rPh sb="0" eb="3">
      <t>フデンゲン</t>
    </rPh>
    <phoneticPr fontId="2"/>
  </si>
  <si>
    <t>LCD読み取り値</t>
    <rPh sb="3" eb="4">
      <t>ヨ</t>
    </rPh>
    <rPh sb="5" eb="6">
      <t>ト</t>
    </rPh>
    <rPh sb="7" eb="8">
      <t>チ</t>
    </rPh>
    <phoneticPr fontId="2"/>
  </si>
  <si>
    <t>±3.3V</t>
    <phoneticPr fontId="2"/>
  </si>
  <si>
    <t>±5V</t>
    <phoneticPr fontId="2"/>
  </si>
  <si>
    <t>±9V</t>
    <phoneticPr fontId="2"/>
  </si>
  <si>
    <t>最大出力</t>
    <rPh sb="0" eb="2">
      <t>サイダイ</t>
    </rPh>
    <rPh sb="2" eb="4">
      <t>シュツリョク</t>
    </rPh>
    <phoneticPr fontId="2"/>
  </si>
  <si>
    <t>GND値との差</t>
    <rPh sb="3" eb="4">
      <t>チ</t>
    </rPh>
    <rPh sb="6" eb="7">
      <t>サ</t>
    </rPh>
    <phoneticPr fontId="2"/>
  </si>
  <si>
    <t>-</t>
    <phoneticPr fontId="2"/>
  </si>
  <si>
    <t>計算結果</t>
    <rPh sb="0" eb="2">
      <t>ケイサン</t>
    </rPh>
    <rPh sb="2" eb="4">
      <t>ケッカ</t>
    </rPh>
    <phoneticPr fontId="2"/>
  </si>
  <si>
    <t>計算式</t>
    <rPh sb="0" eb="3">
      <t>ケイサンシキ</t>
    </rPh>
    <phoneticPr fontId="2"/>
  </si>
  <si>
    <t>I = ADCの読み取り値 * (5.08 / 1024) / 0.47 / 11</t>
    <rPh sb="8" eb="9">
      <t>ヨ</t>
    </rPh>
    <rPh sb="10" eb="11">
      <t>ト</t>
    </rPh>
    <rPh sb="12" eb="13">
      <t>チ</t>
    </rPh>
    <phoneticPr fontId="2"/>
  </si>
  <si>
    <t>V = ADCの読み取り値 * (5.08 / 1024) * 6</t>
    <rPh sb="8" eb="9">
      <t>ヨ</t>
    </rPh>
    <rPh sb="10" eb="11">
      <t>ト</t>
    </rPh>
    <rPh sb="12" eb="13">
      <t>チ</t>
    </rPh>
    <phoneticPr fontId="2"/>
  </si>
  <si>
    <t>誤差</t>
    <rPh sb="0" eb="2">
      <t>ゴサ</t>
    </rPh>
    <phoneticPr fontId="2"/>
  </si>
  <si>
    <t>可変両電源 ユニバーサル基板結合テスト 2014.11.24</t>
    <rPh sb="0" eb="2">
      <t>カヘン</t>
    </rPh>
    <rPh sb="2" eb="5">
      <t>リョウデンゲン</t>
    </rPh>
    <rPh sb="14" eb="16">
      <t>ケツゴウ</t>
    </rPh>
    <phoneticPr fontId="2"/>
  </si>
  <si>
    <t>(単位はV)</t>
    <rPh sb="1" eb="3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</si>
</sst>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3" xfId="0" quotePrefix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0" fontId="0" fillId="0" borderId="3" xfId="1" applyNumberFormat="1" applyFont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6" xfId="0" applyBorder="1" applyAlignment="1">
      <alignment horizontal="center" vertical="center"/>
    </xf>
    <xf numFmtId="10" fontId="0" fillId="0" borderId="6" xfId="1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10" fontId="0" fillId="0" borderId="7" xfId="1" applyNumberFormat="1" applyFont="1" applyBorder="1">
      <alignment vertical="center"/>
    </xf>
    <xf numFmtId="10" fontId="0" fillId="0" borderId="8" xfId="1" applyNumberFormat="1" applyFont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7"/>
  <sheetViews>
    <sheetView tabSelected="1" topLeftCell="A61" workbookViewId="0">
      <selection activeCell="B99" sqref="B99"/>
    </sheetView>
  </sheetViews>
  <sheetFormatPr defaultRowHeight="13.5" x14ac:dyDescent="0.15"/>
  <cols>
    <col min="1" max="1" width="5.25" customWidth="1"/>
    <col min="2" max="2" width="13.125" customWidth="1"/>
    <col min="7" max="7" width="9.5" customWidth="1"/>
  </cols>
  <sheetData>
    <row r="2" spans="2:10" x14ac:dyDescent="0.15">
      <c r="B2" s="3" t="s">
        <v>23</v>
      </c>
    </row>
    <row r="4" spans="2:10" x14ac:dyDescent="0.15">
      <c r="B4" t="s">
        <v>19</v>
      </c>
      <c r="C4" s="1" t="s">
        <v>21</v>
      </c>
    </row>
    <row r="5" spans="2:10" x14ac:dyDescent="0.15">
      <c r="C5" s="1" t="s">
        <v>20</v>
      </c>
    </row>
    <row r="7" spans="2:10" x14ac:dyDescent="0.15">
      <c r="B7" t="s">
        <v>0</v>
      </c>
    </row>
    <row r="9" spans="2:10" x14ac:dyDescent="0.15">
      <c r="B9" s="3" t="s">
        <v>12</v>
      </c>
    </row>
    <row r="10" spans="2:10" ht="14.25" thickBot="1" x14ac:dyDescent="0.2">
      <c r="B10" s="15"/>
      <c r="C10" s="15" t="s">
        <v>8</v>
      </c>
      <c r="D10" s="15"/>
      <c r="E10" s="15"/>
      <c r="F10" s="15" t="s">
        <v>9</v>
      </c>
      <c r="G10" s="15"/>
      <c r="H10" s="15"/>
      <c r="I10" s="15" t="s">
        <v>10</v>
      </c>
      <c r="J10" s="15"/>
    </row>
    <row r="11" spans="2:10" ht="14.25" thickTop="1" x14ac:dyDescent="0.15">
      <c r="B11" s="6" t="s">
        <v>1</v>
      </c>
      <c r="C11" s="7">
        <v>13.4</v>
      </c>
      <c r="D11" s="7"/>
      <c r="E11" s="7"/>
      <c r="F11" s="7">
        <v>13.33</v>
      </c>
      <c r="G11" s="7"/>
      <c r="H11" s="7"/>
      <c r="I11" s="7">
        <v>13.52</v>
      </c>
      <c r="J11" s="7"/>
    </row>
    <row r="12" spans="2:10" x14ac:dyDescent="0.15">
      <c r="B12" s="5" t="s">
        <v>2</v>
      </c>
      <c r="C12" s="4">
        <v>12.58</v>
      </c>
      <c r="D12" s="4"/>
      <c r="E12" s="4"/>
      <c r="F12" s="4">
        <v>-12.78</v>
      </c>
      <c r="G12" s="4"/>
      <c r="H12" s="4"/>
      <c r="I12" s="4">
        <v>-12.51</v>
      </c>
      <c r="J12" s="4"/>
    </row>
    <row r="13" spans="2:10" x14ac:dyDescent="0.15">
      <c r="B13" s="4" t="s">
        <v>3</v>
      </c>
      <c r="C13" s="4">
        <v>3.31</v>
      </c>
      <c r="D13" s="4"/>
      <c r="E13" s="4"/>
      <c r="F13" s="4">
        <v>3.29</v>
      </c>
      <c r="G13" s="4"/>
      <c r="H13" s="4"/>
      <c r="I13" s="4">
        <v>1E-4</v>
      </c>
      <c r="J13" s="4"/>
    </row>
    <row r="14" spans="2:10" x14ac:dyDescent="0.15">
      <c r="B14" s="4" t="s">
        <v>4</v>
      </c>
      <c r="C14" s="4">
        <v>-3.31</v>
      </c>
      <c r="D14" s="4"/>
      <c r="E14" s="4"/>
      <c r="F14" s="4">
        <v>0</v>
      </c>
      <c r="G14" s="4"/>
      <c r="H14" s="4"/>
      <c r="I14" s="4">
        <v>-3.28</v>
      </c>
      <c r="J14" s="4"/>
    </row>
    <row r="15" spans="2:10" x14ac:dyDescent="0.15">
      <c r="B15" s="4" t="s">
        <v>5</v>
      </c>
      <c r="C15" s="4">
        <v>-2.62</v>
      </c>
      <c r="D15" s="4"/>
      <c r="E15" s="4"/>
      <c r="F15" s="4">
        <v>-2.67</v>
      </c>
      <c r="G15" s="4"/>
      <c r="H15" s="4"/>
      <c r="I15" s="4">
        <v>-2.58</v>
      </c>
      <c r="J15" s="4"/>
    </row>
    <row r="16" spans="2:10" x14ac:dyDescent="0.15">
      <c r="B16" s="4" t="s">
        <v>6</v>
      </c>
      <c r="C16" s="4">
        <v>2.4700000000000002</v>
      </c>
      <c r="D16" s="4"/>
      <c r="E16" s="4"/>
      <c r="F16" s="4">
        <v>2.42</v>
      </c>
      <c r="G16" s="4"/>
      <c r="H16" s="4"/>
      <c r="I16" s="4">
        <v>2.5</v>
      </c>
      <c r="J16" s="4"/>
    </row>
    <row r="17" spans="2:11" x14ac:dyDescent="0.15">
      <c r="B17" s="4" t="s">
        <v>7</v>
      </c>
      <c r="C17" s="4">
        <f>C16-C15</f>
        <v>5.09</v>
      </c>
      <c r="D17" s="4"/>
      <c r="E17" s="4"/>
      <c r="F17" s="4">
        <f>F16-F15</f>
        <v>5.09</v>
      </c>
      <c r="G17" s="4"/>
      <c r="H17" s="4"/>
      <c r="I17" s="4">
        <f>I16-I15</f>
        <v>5.08</v>
      </c>
      <c r="J17" s="4"/>
    </row>
    <row r="19" spans="2:11" x14ac:dyDescent="0.15">
      <c r="B19" s="16" t="s">
        <v>11</v>
      </c>
      <c r="C19" s="4">
        <v>640</v>
      </c>
      <c r="D19" s="4">
        <v>526</v>
      </c>
      <c r="F19" s="4">
        <v>642</v>
      </c>
      <c r="G19" s="4">
        <v>528</v>
      </c>
      <c r="I19" s="4">
        <v>639</v>
      </c>
      <c r="J19" s="4">
        <v>526</v>
      </c>
    </row>
    <row r="20" spans="2:11" x14ac:dyDescent="0.15">
      <c r="B20" s="17"/>
      <c r="C20" s="10">
        <v>414</v>
      </c>
      <c r="D20" s="10">
        <v>527</v>
      </c>
      <c r="F20" s="10">
        <v>416</v>
      </c>
      <c r="G20" s="10">
        <v>563</v>
      </c>
      <c r="I20" s="10">
        <v>413</v>
      </c>
      <c r="J20" s="10">
        <v>492</v>
      </c>
    </row>
    <row r="21" spans="2:11" x14ac:dyDescent="0.15">
      <c r="B21" s="12"/>
      <c r="C21" s="13"/>
      <c r="D21" s="13"/>
      <c r="E21" s="12"/>
      <c r="F21" s="13"/>
      <c r="G21" s="13"/>
      <c r="H21" s="12"/>
      <c r="I21" s="13"/>
      <c r="J21" s="13"/>
      <c r="K21" s="12"/>
    </row>
    <row r="22" spans="2:11" x14ac:dyDescent="0.15">
      <c r="B22" s="16" t="s">
        <v>16</v>
      </c>
      <c r="C22" s="7">
        <f>C19-D19</f>
        <v>114</v>
      </c>
      <c r="D22" s="11" t="s">
        <v>17</v>
      </c>
      <c r="F22" s="7">
        <f>F19-G19</f>
        <v>114</v>
      </c>
      <c r="G22" s="11" t="s">
        <v>17</v>
      </c>
      <c r="I22" s="7">
        <f>I19-J19</f>
        <v>113</v>
      </c>
      <c r="J22" s="11" t="s">
        <v>17</v>
      </c>
    </row>
    <row r="23" spans="2:11" x14ac:dyDescent="0.15">
      <c r="B23" s="17"/>
      <c r="C23" s="10">
        <f>C20-D19</f>
        <v>-112</v>
      </c>
      <c r="D23" s="10">
        <f>D20-D19</f>
        <v>1</v>
      </c>
      <c r="F23" s="10">
        <f>F20-G19</f>
        <v>-112</v>
      </c>
      <c r="G23" s="10">
        <f>G20-G19</f>
        <v>35</v>
      </c>
      <c r="I23" s="10">
        <f>I20-J19</f>
        <v>-113</v>
      </c>
      <c r="J23" s="10">
        <f>J20-J19</f>
        <v>-34</v>
      </c>
    </row>
    <row r="24" spans="2:11" x14ac:dyDescent="0.15">
      <c r="C24" s="13"/>
      <c r="D24" s="13"/>
      <c r="E24" s="12"/>
      <c r="F24" s="13"/>
      <c r="G24" s="13"/>
      <c r="H24" s="12"/>
      <c r="I24" s="13"/>
      <c r="J24" s="13"/>
    </row>
    <row r="25" spans="2:11" x14ac:dyDescent="0.15">
      <c r="B25" s="16" t="s">
        <v>18</v>
      </c>
      <c r="C25" s="7">
        <f>C22*(5.08/1024)*6</f>
        <v>3.3932812500000002</v>
      </c>
      <c r="D25" s="11" t="s">
        <v>17</v>
      </c>
      <c r="F25" s="7">
        <f>F22*(5.08/1024)*6</f>
        <v>3.3932812500000002</v>
      </c>
      <c r="G25" s="11" t="s">
        <v>17</v>
      </c>
      <c r="I25" s="7">
        <f>I22*(5.08/1024)*6</f>
        <v>3.3635156249999998</v>
      </c>
      <c r="J25" s="11" t="s">
        <v>17</v>
      </c>
    </row>
    <row r="26" spans="2:11" x14ac:dyDescent="0.15">
      <c r="B26" s="17"/>
      <c r="C26" s="10">
        <f>C23*(5.08/1024)*6</f>
        <v>-3.3337500000000002</v>
      </c>
      <c r="D26" s="10">
        <f>D23*(5.08/1024)/0.47/11</f>
        <v>9.595623791102515E-4</v>
      </c>
      <c r="F26" s="10">
        <f>F23*(5.08/1024)*6</f>
        <v>-3.3337500000000002</v>
      </c>
      <c r="G26" s="10">
        <f>G23*(5.08/1024)/0.47/11</f>
        <v>3.35846832688588E-2</v>
      </c>
      <c r="I26" s="10">
        <f>I23*(5.08/1024)*6</f>
        <v>-3.3635156249999998</v>
      </c>
      <c r="J26" s="10">
        <f>J23*(5.08/1024)/0.47/11</f>
        <v>-3.2625120889748553E-2</v>
      </c>
    </row>
    <row r="27" spans="2:11" x14ac:dyDescent="0.15">
      <c r="C27" s="13"/>
      <c r="D27" s="13"/>
      <c r="E27" s="12"/>
      <c r="F27" s="13"/>
      <c r="G27" s="13"/>
      <c r="H27" s="12"/>
      <c r="I27" s="13"/>
      <c r="J27" s="13"/>
    </row>
    <row r="28" spans="2:11" x14ac:dyDescent="0.15">
      <c r="B28" s="16" t="s">
        <v>22</v>
      </c>
      <c r="C28" s="14">
        <f>(C25-C13)/C13</f>
        <v>2.5160498489426041E-2</v>
      </c>
      <c r="D28" s="11" t="s">
        <v>17</v>
      </c>
      <c r="E28" s="2"/>
      <c r="F28" s="14">
        <f>(F25-F13)/F13</f>
        <v>3.1392477203647483E-2</v>
      </c>
      <c r="G28" s="11" t="s">
        <v>17</v>
      </c>
      <c r="H28" s="2"/>
      <c r="I28" s="11" t="s">
        <v>17</v>
      </c>
      <c r="J28" s="11" t="s">
        <v>17</v>
      </c>
    </row>
    <row r="29" spans="2:11" x14ac:dyDescent="0.15">
      <c r="B29" s="17"/>
      <c r="C29" s="9">
        <f t="shared" ref="C29" si="0">(C26-C14)/C14</f>
        <v>7.1752265861027668E-3</v>
      </c>
      <c r="D29" s="8" t="s">
        <v>17</v>
      </c>
      <c r="E29" s="2"/>
      <c r="F29" s="8" t="s">
        <v>17</v>
      </c>
      <c r="G29" s="9">
        <f>((F13/100)-G26)/(F13/100)</f>
        <v>-2.081104160665051E-2</v>
      </c>
      <c r="H29" s="2"/>
      <c r="I29" s="9">
        <f t="shared" ref="I29" si="1">(I26-I14)/I14</f>
        <v>2.5462080792682924E-2</v>
      </c>
      <c r="J29" s="9">
        <f>((I14/100)-J26)/(I14/100)</f>
        <v>5.3316801905927656E-3</v>
      </c>
    </row>
    <row r="31" spans="2:11" x14ac:dyDescent="0.15">
      <c r="B31" s="3" t="s">
        <v>13</v>
      </c>
    </row>
    <row r="32" spans="2:11" ht="14.25" thickBot="1" x14ac:dyDescent="0.2">
      <c r="B32" s="15"/>
      <c r="C32" s="15" t="s">
        <v>8</v>
      </c>
      <c r="D32" s="15"/>
      <c r="E32" s="15"/>
      <c r="F32" s="15" t="s">
        <v>9</v>
      </c>
      <c r="G32" s="15"/>
      <c r="H32" s="15"/>
      <c r="I32" s="15" t="s">
        <v>10</v>
      </c>
      <c r="J32" s="15"/>
    </row>
    <row r="33" spans="2:10" ht="14.25" thickTop="1" x14ac:dyDescent="0.15">
      <c r="B33" s="6" t="s">
        <v>1</v>
      </c>
      <c r="C33" s="7">
        <v>13.21</v>
      </c>
      <c r="D33" s="7"/>
      <c r="E33" s="7"/>
      <c r="F33" s="7">
        <v>13.08</v>
      </c>
      <c r="G33" s="7"/>
      <c r="H33" s="7"/>
      <c r="I33" s="7">
        <v>13.38</v>
      </c>
      <c r="J33" s="7"/>
    </row>
    <row r="34" spans="2:10" x14ac:dyDescent="0.15">
      <c r="B34" s="5" t="s">
        <v>2</v>
      </c>
      <c r="C34" s="4">
        <v>-12.34</v>
      </c>
      <c r="D34" s="4"/>
      <c r="E34" s="4"/>
      <c r="F34" s="4">
        <v>-12.63</v>
      </c>
      <c r="G34" s="4"/>
      <c r="H34" s="4"/>
      <c r="I34" s="4">
        <v>-12.25</v>
      </c>
      <c r="J34" s="4"/>
    </row>
    <row r="35" spans="2:10" x14ac:dyDescent="0.15">
      <c r="B35" s="4" t="s">
        <v>3</v>
      </c>
      <c r="C35" s="4">
        <v>5</v>
      </c>
      <c r="D35" s="4"/>
      <c r="E35" s="4"/>
      <c r="F35" s="4">
        <v>4.9800000000000004</v>
      </c>
      <c r="G35" s="4"/>
      <c r="H35" s="4"/>
      <c r="I35" s="4">
        <v>2.0000000000000001E-4</v>
      </c>
      <c r="J35" s="4"/>
    </row>
    <row r="36" spans="2:10" x14ac:dyDescent="0.15">
      <c r="B36" s="4" t="s">
        <v>4</v>
      </c>
      <c r="C36" s="4">
        <v>-5</v>
      </c>
      <c r="D36" s="4"/>
      <c r="E36" s="4"/>
      <c r="F36" s="4">
        <v>0</v>
      </c>
      <c r="G36" s="4"/>
      <c r="H36" s="4"/>
      <c r="I36" s="4">
        <v>-4.9400000000000004</v>
      </c>
      <c r="J36" s="4"/>
    </row>
    <row r="37" spans="2:10" x14ac:dyDescent="0.15">
      <c r="B37" s="4" t="s">
        <v>5</v>
      </c>
      <c r="C37" s="4">
        <v>-2.61</v>
      </c>
      <c r="D37" s="4"/>
      <c r="E37" s="4"/>
      <c r="F37" s="4">
        <v>-2.67</v>
      </c>
      <c r="G37" s="4"/>
      <c r="H37" s="4"/>
      <c r="I37" s="4">
        <v>-2.56</v>
      </c>
      <c r="J37" s="4"/>
    </row>
    <row r="38" spans="2:10" x14ac:dyDescent="0.15">
      <c r="B38" s="4" t="s">
        <v>6</v>
      </c>
      <c r="C38" s="4">
        <v>2.4700000000000002</v>
      </c>
      <c r="D38" s="4"/>
      <c r="E38" s="4"/>
      <c r="F38" s="4">
        <v>2.41</v>
      </c>
      <c r="G38" s="4"/>
      <c r="H38" s="4"/>
      <c r="I38" s="4">
        <v>2.5299999999999998</v>
      </c>
      <c r="J38" s="4"/>
    </row>
    <row r="39" spans="2:10" x14ac:dyDescent="0.15">
      <c r="B39" s="4" t="s">
        <v>7</v>
      </c>
      <c r="C39" s="4">
        <f>C38-C37</f>
        <v>5.08</v>
      </c>
      <c r="D39" s="4"/>
      <c r="E39" s="4"/>
      <c r="F39" s="4">
        <f>F38-F37</f>
        <v>5.08</v>
      </c>
      <c r="G39" s="4"/>
      <c r="H39" s="4"/>
      <c r="I39" s="4">
        <f>I38-I37</f>
        <v>5.09</v>
      </c>
      <c r="J39" s="4"/>
    </row>
    <row r="41" spans="2:10" x14ac:dyDescent="0.15">
      <c r="B41" s="16" t="s">
        <v>11</v>
      </c>
      <c r="C41" s="4">
        <v>695</v>
      </c>
      <c r="D41" s="4">
        <v>524</v>
      </c>
      <c r="F41" s="4">
        <v>693</v>
      </c>
      <c r="G41" s="4">
        <v>527</v>
      </c>
      <c r="I41" s="4">
        <v>695</v>
      </c>
      <c r="J41" s="4">
        <v>524</v>
      </c>
    </row>
    <row r="42" spans="2:10" x14ac:dyDescent="0.15">
      <c r="B42" s="17"/>
      <c r="C42" s="4">
        <v>354</v>
      </c>
      <c r="D42" s="4">
        <v>524</v>
      </c>
      <c r="F42" s="4">
        <v>357</v>
      </c>
      <c r="G42" s="4">
        <v>579</v>
      </c>
      <c r="I42" s="4">
        <v>355</v>
      </c>
      <c r="J42" s="4">
        <v>473</v>
      </c>
    </row>
    <row r="43" spans="2:10" x14ac:dyDescent="0.15">
      <c r="B43" s="12"/>
    </row>
    <row r="44" spans="2:10" x14ac:dyDescent="0.15">
      <c r="B44" s="16" t="s">
        <v>16</v>
      </c>
      <c r="C44" s="4">
        <f>C41-D41</f>
        <v>171</v>
      </c>
      <c r="D44" s="8" t="s">
        <v>17</v>
      </c>
      <c r="F44" s="4">
        <f>F41-G41</f>
        <v>166</v>
      </c>
      <c r="G44" s="8" t="s">
        <v>17</v>
      </c>
      <c r="I44" s="4">
        <f>I41-J41</f>
        <v>171</v>
      </c>
      <c r="J44" s="8" t="s">
        <v>17</v>
      </c>
    </row>
    <row r="45" spans="2:10" x14ac:dyDescent="0.15">
      <c r="B45" s="17"/>
      <c r="C45" s="4">
        <f>C42-D41</f>
        <v>-170</v>
      </c>
      <c r="D45" s="4">
        <f>D42-D41</f>
        <v>0</v>
      </c>
      <c r="F45" s="4">
        <f>F42-G41</f>
        <v>-170</v>
      </c>
      <c r="G45" s="4">
        <f>G42-G41</f>
        <v>52</v>
      </c>
      <c r="I45" s="4">
        <f>I42-J41</f>
        <v>-169</v>
      </c>
      <c r="J45" s="4">
        <f>J42-J41</f>
        <v>-51</v>
      </c>
    </row>
    <row r="47" spans="2:10" x14ac:dyDescent="0.15">
      <c r="B47" s="16" t="s">
        <v>18</v>
      </c>
      <c r="C47" s="4">
        <f>C44*(5.08/1024)*6</f>
        <v>5.0899218749999999</v>
      </c>
      <c r="D47" s="8" t="s">
        <v>17</v>
      </c>
      <c r="F47" s="4">
        <f>F44*(5.08/1024)*6</f>
        <v>4.9410937500000003</v>
      </c>
      <c r="G47" s="8" t="s">
        <v>17</v>
      </c>
      <c r="I47" s="4">
        <f>I44*(5.08/1024)*6</f>
        <v>5.0899218749999999</v>
      </c>
      <c r="J47" s="8" t="s">
        <v>17</v>
      </c>
    </row>
    <row r="48" spans="2:10" x14ac:dyDescent="0.15">
      <c r="B48" s="17"/>
      <c r="C48" s="4">
        <f>C45*(5.08/1024)*6</f>
        <v>-5.0601562500000004</v>
      </c>
      <c r="D48" s="4">
        <f>D45*(5.08/1024)/0.47/11</f>
        <v>0</v>
      </c>
      <c r="F48" s="4">
        <f>F45*(5.08/1024)*6</f>
        <v>-5.0601562500000004</v>
      </c>
      <c r="G48" s="4">
        <f>G45*(5.08/1024)/0.47/11</f>
        <v>4.989724371373308E-2</v>
      </c>
      <c r="I48" s="4">
        <f>I45*(5.08/1024)*6</f>
        <v>-5.0303906249999999</v>
      </c>
      <c r="J48" s="4">
        <f>J45*(5.08/1024)/0.47/11</f>
        <v>-4.8937681334622819E-2</v>
      </c>
    </row>
    <row r="50" spans="2:10" x14ac:dyDescent="0.15">
      <c r="B50" s="16" t="s">
        <v>22</v>
      </c>
      <c r="C50" s="9">
        <f>(C47-C35)/C35</f>
        <v>1.7984374999999986E-2</v>
      </c>
      <c r="D50" s="8" t="s">
        <v>17</v>
      </c>
      <c r="E50" s="2"/>
      <c r="F50" s="9">
        <f>(F47-F35)/F35</f>
        <v>-7.8125000000000278E-3</v>
      </c>
      <c r="G50" s="8" t="s">
        <v>17</v>
      </c>
      <c r="H50" s="2"/>
      <c r="I50" s="8" t="s">
        <v>17</v>
      </c>
      <c r="J50" s="8" t="s">
        <v>17</v>
      </c>
    </row>
    <row r="51" spans="2:10" x14ac:dyDescent="0.15">
      <c r="B51" s="17"/>
      <c r="C51" s="9">
        <f t="shared" ref="C51" si="2">(C48-C36)/C36</f>
        <v>1.2031250000000071E-2</v>
      </c>
      <c r="D51" s="8" t="s">
        <v>17</v>
      </c>
      <c r="E51" s="2"/>
      <c r="F51" s="8" t="s">
        <v>17</v>
      </c>
      <c r="G51" s="9">
        <f>((F35/100)-G48)/(F35/100)</f>
        <v>-1.9526850147204102E-3</v>
      </c>
      <c r="H51" s="2"/>
      <c r="I51" s="9">
        <f>(I48-I36)/I36</f>
        <v>1.8297697368420952E-2</v>
      </c>
      <c r="J51" s="9">
        <f>((I36/100)-J48)/(I36/100)</f>
        <v>9.3586774367851629E-3</v>
      </c>
    </row>
    <row r="53" spans="2:10" x14ac:dyDescent="0.15">
      <c r="B53" s="3" t="s">
        <v>14</v>
      </c>
    </row>
    <row r="54" spans="2:10" ht="14.25" thickBot="1" x14ac:dyDescent="0.2">
      <c r="B54" s="15"/>
      <c r="C54" s="15" t="s">
        <v>8</v>
      </c>
      <c r="D54" s="15"/>
      <c r="E54" s="15"/>
      <c r="F54" s="15" t="s">
        <v>9</v>
      </c>
      <c r="G54" s="15"/>
      <c r="H54" s="15"/>
      <c r="I54" s="15" t="s">
        <v>10</v>
      </c>
      <c r="J54" s="15"/>
    </row>
    <row r="55" spans="2:10" ht="14.25" thickTop="1" x14ac:dyDescent="0.15">
      <c r="B55" s="6" t="s">
        <v>1</v>
      </c>
      <c r="C55" s="7">
        <v>12.89</v>
      </c>
      <c r="D55" s="7"/>
      <c r="E55" s="7"/>
      <c r="F55" s="7">
        <v>12.72</v>
      </c>
      <c r="G55" s="7"/>
      <c r="H55" s="7"/>
      <c r="I55" s="7">
        <v>13.24</v>
      </c>
      <c r="J55" s="7"/>
    </row>
    <row r="56" spans="2:10" x14ac:dyDescent="0.15">
      <c r="B56" s="5" t="s">
        <v>2</v>
      </c>
      <c r="C56" s="4">
        <v>-11.92</v>
      </c>
      <c r="D56" s="4"/>
      <c r="E56" s="4"/>
      <c r="F56" s="4">
        <v>-12.51</v>
      </c>
      <c r="G56" s="4"/>
      <c r="H56" s="4"/>
      <c r="I56" s="4">
        <v>-11.83</v>
      </c>
      <c r="J56" s="4"/>
    </row>
    <row r="57" spans="2:10" x14ac:dyDescent="0.15">
      <c r="B57" s="4" t="s">
        <v>3</v>
      </c>
      <c r="C57" s="4">
        <v>9.02</v>
      </c>
      <c r="D57" s="4"/>
      <c r="E57" s="4"/>
      <c r="F57" s="4">
        <v>8.94</v>
      </c>
      <c r="G57" s="4"/>
      <c r="H57" s="4"/>
      <c r="I57" s="4">
        <v>4.0000000000000002E-4</v>
      </c>
      <c r="J57" s="4"/>
    </row>
    <row r="58" spans="2:10" x14ac:dyDescent="0.15">
      <c r="B58" s="4" t="s">
        <v>4</v>
      </c>
      <c r="C58" s="4">
        <v>-9.01</v>
      </c>
      <c r="D58" s="4"/>
      <c r="E58" s="4"/>
      <c r="F58" s="4">
        <v>0</v>
      </c>
      <c r="G58" s="4"/>
      <c r="H58" s="4"/>
      <c r="I58" s="4">
        <v>-8.9</v>
      </c>
      <c r="J58" s="4"/>
    </row>
    <row r="59" spans="2:10" x14ac:dyDescent="0.15">
      <c r="B59" s="4" t="s">
        <v>5</v>
      </c>
      <c r="C59" s="4">
        <v>-2.59</v>
      </c>
      <c r="D59" s="4"/>
      <c r="E59" s="4"/>
      <c r="F59" s="4">
        <v>-2.7</v>
      </c>
      <c r="G59" s="4"/>
      <c r="H59" s="4"/>
      <c r="I59" s="4">
        <v>-2.5</v>
      </c>
      <c r="J59" s="4"/>
    </row>
    <row r="60" spans="2:10" x14ac:dyDescent="0.15">
      <c r="B60" s="4" t="s">
        <v>6</v>
      </c>
      <c r="C60" s="4">
        <v>2.4900000000000002</v>
      </c>
      <c r="D60" s="4"/>
      <c r="E60" s="4"/>
      <c r="F60" s="4">
        <v>2.38</v>
      </c>
      <c r="G60" s="4"/>
      <c r="H60" s="4"/>
      <c r="I60" s="4">
        <v>2.58</v>
      </c>
      <c r="J60" s="4"/>
    </row>
    <row r="61" spans="2:10" x14ac:dyDescent="0.15">
      <c r="B61" s="4" t="s">
        <v>7</v>
      </c>
      <c r="C61" s="4">
        <f>C60-C59</f>
        <v>5.08</v>
      </c>
      <c r="D61" s="4"/>
      <c r="E61" s="4"/>
      <c r="F61" s="4">
        <f>F60-F59</f>
        <v>5.08</v>
      </c>
      <c r="G61" s="4"/>
      <c r="H61" s="4"/>
      <c r="I61" s="4">
        <f>I60-I59</f>
        <v>5.08</v>
      </c>
      <c r="J61" s="4"/>
    </row>
    <row r="63" spans="2:10" x14ac:dyDescent="0.15">
      <c r="B63" s="16" t="s">
        <v>11</v>
      </c>
      <c r="C63" s="4">
        <v>828</v>
      </c>
      <c r="D63" s="4">
        <v>520</v>
      </c>
      <c r="F63" s="4">
        <v>834</v>
      </c>
      <c r="G63" s="4">
        <v>526</v>
      </c>
      <c r="I63" s="4">
        <v>828</v>
      </c>
      <c r="J63" s="4">
        <v>520</v>
      </c>
    </row>
    <row r="64" spans="2:10" x14ac:dyDescent="0.15">
      <c r="B64" s="17"/>
      <c r="C64" s="4">
        <v>216</v>
      </c>
      <c r="D64" s="4">
        <v>521</v>
      </c>
      <c r="F64" s="4">
        <v>221</v>
      </c>
      <c r="G64" s="4">
        <v>619</v>
      </c>
      <c r="I64" s="4">
        <v>216</v>
      </c>
      <c r="J64" s="4">
        <v>428</v>
      </c>
    </row>
    <row r="65" spans="2:10" x14ac:dyDescent="0.15">
      <c r="B65" s="12"/>
    </row>
    <row r="66" spans="2:10" x14ac:dyDescent="0.15">
      <c r="B66" s="16" t="s">
        <v>16</v>
      </c>
      <c r="C66" s="4">
        <f>C63-D63</f>
        <v>308</v>
      </c>
      <c r="D66" s="8" t="s">
        <v>17</v>
      </c>
      <c r="F66" s="4">
        <f>F63-G63</f>
        <v>308</v>
      </c>
      <c r="G66" s="8" t="s">
        <v>17</v>
      </c>
      <c r="I66" s="4">
        <f>I63-J63</f>
        <v>308</v>
      </c>
      <c r="J66" s="8" t="s">
        <v>17</v>
      </c>
    </row>
    <row r="67" spans="2:10" x14ac:dyDescent="0.15">
      <c r="B67" s="17"/>
      <c r="C67" s="4">
        <f>C64-D63</f>
        <v>-304</v>
      </c>
      <c r="D67" s="4">
        <f>D64-D63</f>
        <v>1</v>
      </c>
      <c r="F67" s="4">
        <f>F64-G63</f>
        <v>-305</v>
      </c>
      <c r="G67" s="4">
        <f>G64-G63</f>
        <v>93</v>
      </c>
      <c r="I67" s="4">
        <f>I64-J63</f>
        <v>-304</v>
      </c>
      <c r="J67" s="4">
        <f>J64-J63</f>
        <v>-92</v>
      </c>
    </row>
    <row r="69" spans="2:10" x14ac:dyDescent="0.15">
      <c r="B69" s="16" t="s">
        <v>18</v>
      </c>
      <c r="C69" s="4">
        <f>C66*(5.08/1024)*6</f>
        <v>9.1678125000000001</v>
      </c>
      <c r="D69" s="8" t="s">
        <v>17</v>
      </c>
      <c r="F69" s="4">
        <f>F66*(5.08/1024)*6</f>
        <v>9.1678125000000001</v>
      </c>
      <c r="G69" s="8" t="s">
        <v>17</v>
      </c>
      <c r="I69" s="4">
        <f>I66*(5.08/1024)*6</f>
        <v>9.1678125000000001</v>
      </c>
      <c r="J69" s="8" t="s">
        <v>17</v>
      </c>
    </row>
    <row r="70" spans="2:10" x14ac:dyDescent="0.15">
      <c r="B70" s="17"/>
      <c r="C70" s="4">
        <f>C67*(5.08/1024)*6</f>
        <v>-9.0487500000000001</v>
      </c>
      <c r="D70" s="4">
        <f>D67*(5.08/1024)/0.47/11</f>
        <v>9.595623791102515E-4</v>
      </c>
      <c r="F70" s="4">
        <f>F67*(5.08/1024)*6</f>
        <v>-9.0785156250000014</v>
      </c>
      <c r="G70" s="4">
        <f>G67*(5.08/1024)/0.47/11</f>
        <v>8.9239301257253392E-2</v>
      </c>
      <c r="I70" s="4">
        <f>I67*(5.08/1024)*6</f>
        <v>-9.0487500000000001</v>
      </c>
      <c r="J70" s="4">
        <f>J67*(5.08/1024)/0.47/11</f>
        <v>-8.8279738878143138E-2</v>
      </c>
    </row>
    <row r="72" spans="2:10" x14ac:dyDescent="0.15">
      <c r="B72" s="16" t="s">
        <v>22</v>
      </c>
      <c r="C72" s="9">
        <f>(C69-C57)/C57</f>
        <v>1.6387195121951283E-2</v>
      </c>
      <c r="D72" s="8" t="s">
        <v>17</v>
      </c>
      <c r="E72" s="2"/>
      <c r="F72" s="9">
        <f>(F69-F57)/F57</f>
        <v>2.5482382550335643E-2</v>
      </c>
      <c r="G72" s="8" t="s">
        <v>17</v>
      </c>
      <c r="H72" s="2"/>
      <c r="I72" s="8" t="s">
        <v>17</v>
      </c>
      <c r="J72" s="8" t="s">
        <v>17</v>
      </c>
    </row>
    <row r="73" spans="2:10" x14ac:dyDescent="0.15">
      <c r="B73" s="17"/>
      <c r="C73" s="9">
        <f t="shared" ref="C73" si="3">(C70-C58)/C58</f>
        <v>4.3007769145394321E-3</v>
      </c>
      <c r="D73" s="8" t="s">
        <v>17</v>
      </c>
      <c r="E73" s="2"/>
      <c r="F73" s="8" t="s">
        <v>17</v>
      </c>
      <c r="G73" s="9">
        <f>((F57/100)-G70)/(F57/100)</f>
        <v>1.7975250866510194E-3</v>
      </c>
      <c r="H73" s="2"/>
      <c r="I73" s="9">
        <f t="shared" ref="I73" si="4">(I70-I58)/I58</f>
        <v>1.6713483146067382E-2</v>
      </c>
      <c r="J73" s="9">
        <f>((I58/100)-J70)/(I58/100)</f>
        <v>8.092821593897433E-3</v>
      </c>
    </row>
    <row r="75" spans="2:10" x14ac:dyDescent="0.15">
      <c r="B75" s="3" t="s">
        <v>15</v>
      </c>
    </row>
    <row r="76" spans="2:10" ht="14.25" thickBot="1" x14ac:dyDescent="0.2">
      <c r="B76" s="15"/>
      <c r="C76" s="15" t="s">
        <v>8</v>
      </c>
      <c r="D76" s="15"/>
      <c r="E76" s="15"/>
      <c r="F76" s="15" t="s">
        <v>9</v>
      </c>
      <c r="G76" s="15"/>
      <c r="H76" s="15"/>
      <c r="I76" s="15" t="s">
        <v>10</v>
      </c>
      <c r="J76" s="15"/>
    </row>
    <row r="77" spans="2:10" ht="14.25" thickTop="1" x14ac:dyDescent="0.15">
      <c r="B77" s="6" t="s">
        <v>1</v>
      </c>
      <c r="C77" s="7">
        <v>12.72</v>
      </c>
      <c r="D77" s="7"/>
      <c r="E77" s="7"/>
      <c r="F77" s="7">
        <v>12.53</v>
      </c>
      <c r="G77" s="7"/>
      <c r="H77" s="7"/>
      <c r="I77" s="7">
        <v>13.13</v>
      </c>
      <c r="J77" s="7"/>
    </row>
    <row r="78" spans="2:10" x14ac:dyDescent="0.15">
      <c r="B78" s="5" t="s">
        <v>2</v>
      </c>
      <c r="C78" s="4">
        <v>-11.75</v>
      </c>
      <c r="D78" s="4"/>
      <c r="E78" s="4"/>
      <c r="F78" s="4">
        <v>-12.44</v>
      </c>
      <c r="G78" s="4"/>
      <c r="H78" s="4"/>
      <c r="I78" s="4">
        <v>-11.69</v>
      </c>
      <c r="J78" s="4"/>
    </row>
    <row r="79" spans="2:10" x14ac:dyDescent="0.15">
      <c r="B79" s="4" t="s">
        <v>3</v>
      </c>
      <c r="C79" s="4">
        <v>10.9</v>
      </c>
      <c r="D79" s="4"/>
      <c r="E79" s="4"/>
      <c r="F79" s="4">
        <v>10.7</v>
      </c>
      <c r="G79" s="4"/>
      <c r="H79" s="4"/>
      <c r="I79" s="4">
        <v>4.0000000000000002E-4</v>
      </c>
      <c r="J79" s="4"/>
    </row>
    <row r="80" spans="2:10" x14ac:dyDescent="0.15">
      <c r="B80" s="4" t="s">
        <v>4</v>
      </c>
      <c r="C80" s="4">
        <v>-9.89</v>
      </c>
      <c r="D80" s="4"/>
      <c r="E80" s="4"/>
      <c r="F80" s="4">
        <v>0</v>
      </c>
      <c r="G80" s="4"/>
      <c r="H80" s="4"/>
      <c r="I80" s="4">
        <v>-9.7899999999999991</v>
      </c>
      <c r="J80" s="4"/>
    </row>
    <row r="81" spans="2:10" x14ac:dyDescent="0.15">
      <c r="B81" s="4" t="s">
        <v>5</v>
      </c>
      <c r="C81" s="4">
        <v>-2.59</v>
      </c>
      <c r="D81" s="4"/>
      <c r="E81" s="4"/>
      <c r="F81" s="4">
        <v>-2.72</v>
      </c>
      <c r="G81" s="4"/>
      <c r="H81" s="4"/>
      <c r="I81" s="4">
        <v>-2.48</v>
      </c>
      <c r="J81" s="4"/>
    </row>
    <row r="82" spans="2:10" x14ac:dyDescent="0.15">
      <c r="B82" s="4" t="s">
        <v>6</v>
      </c>
      <c r="C82" s="4">
        <v>2.4900000000000002</v>
      </c>
      <c r="D82" s="4"/>
      <c r="E82" s="4"/>
      <c r="F82" s="4">
        <v>2.35</v>
      </c>
      <c r="G82" s="4"/>
      <c r="H82" s="4"/>
      <c r="I82" s="4">
        <v>2.6</v>
      </c>
      <c r="J82" s="4"/>
    </row>
    <row r="83" spans="2:10" x14ac:dyDescent="0.15">
      <c r="B83" s="4" t="s">
        <v>7</v>
      </c>
      <c r="C83" s="4">
        <f>C82-C81</f>
        <v>5.08</v>
      </c>
      <c r="D83" s="4"/>
      <c r="E83" s="4"/>
      <c r="F83" s="4">
        <f>F82-F81</f>
        <v>5.07</v>
      </c>
      <c r="G83" s="4"/>
      <c r="H83" s="4"/>
      <c r="I83" s="4">
        <f>I82-I81</f>
        <v>5.08</v>
      </c>
      <c r="J83" s="4"/>
    </row>
    <row r="85" spans="2:10" x14ac:dyDescent="0.15">
      <c r="B85" s="16" t="s">
        <v>11</v>
      </c>
      <c r="C85" s="4">
        <v>890</v>
      </c>
      <c r="D85" s="4">
        <v>519</v>
      </c>
      <c r="F85" s="4">
        <v>894</v>
      </c>
      <c r="G85" s="4">
        <v>525</v>
      </c>
      <c r="I85" s="4">
        <v>911</v>
      </c>
      <c r="J85" s="4">
        <v>519</v>
      </c>
    </row>
    <row r="86" spans="2:10" x14ac:dyDescent="0.15">
      <c r="B86" s="17"/>
      <c r="C86" s="4">
        <v>185</v>
      </c>
      <c r="D86" s="4">
        <v>529</v>
      </c>
      <c r="F86" s="4">
        <v>163</v>
      </c>
      <c r="G86" s="4">
        <v>637</v>
      </c>
      <c r="I86" s="4">
        <v>186</v>
      </c>
      <c r="J86" s="4">
        <v>418</v>
      </c>
    </row>
    <row r="87" spans="2:10" x14ac:dyDescent="0.15">
      <c r="B87" s="12"/>
    </row>
    <row r="88" spans="2:10" x14ac:dyDescent="0.15">
      <c r="B88" s="16" t="s">
        <v>16</v>
      </c>
      <c r="C88" s="4">
        <f>C85-D85</f>
        <v>371</v>
      </c>
      <c r="D88" s="8" t="s">
        <v>17</v>
      </c>
      <c r="F88" s="4">
        <f>F85-G85</f>
        <v>369</v>
      </c>
      <c r="G88" s="8" t="s">
        <v>17</v>
      </c>
      <c r="I88" s="4">
        <f>I85-J85</f>
        <v>392</v>
      </c>
      <c r="J88" s="8" t="s">
        <v>17</v>
      </c>
    </row>
    <row r="89" spans="2:10" x14ac:dyDescent="0.15">
      <c r="B89" s="17"/>
      <c r="C89" s="4">
        <f>C86-D85</f>
        <v>-334</v>
      </c>
      <c r="D89" s="4">
        <f>D86-D85</f>
        <v>10</v>
      </c>
      <c r="F89" s="4">
        <f>F86-G85</f>
        <v>-362</v>
      </c>
      <c r="G89" s="4">
        <f>G86-G85</f>
        <v>112</v>
      </c>
      <c r="I89" s="4">
        <f>I86-J85</f>
        <v>-333</v>
      </c>
      <c r="J89" s="4">
        <f>J86-J85</f>
        <v>-101</v>
      </c>
    </row>
    <row r="91" spans="2:10" x14ac:dyDescent="0.15">
      <c r="B91" s="16" t="s">
        <v>18</v>
      </c>
      <c r="C91" s="4">
        <f>C88*(5.08/1024)*6</f>
        <v>11.043046875</v>
      </c>
      <c r="D91" s="8" t="s">
        <v>17</v>
      </c>
      <c r="F91" s="4">
        <f>F88*(5.08/1024)*6</f>
        <v>10.983515624999999</v>
      </c>
      <c r="G91" s="8" t="s">
        <v>17</v>
      </c>
      <c r="I91" s="4">
        <f>I88*(5.08/1024)*6</f>
        <v>11.668125</v>
      </c>
      <c r="J91" s="8" t="s">
        <v>17</v>
      </c>
    </row>
    <row r="92" spans="2:10" x14ac:dyDescent="0.15">
      <c r="B92" s="17"/>
      <c r="C92" s="4">
        <f>C89*(5.08/1024)*6</f>
        <v>-9.9417187499999997</v>
      </c>
      <c r="D92" s="4">
        <f>D89*(5.08/1024)/0.47/11</f>
        <v>9.5956237911025144E-3</v>
      </c>
      <c r="F92" s="4">
        <f>F89*(5.08/1024)*6</f>
        <v>-10.77515625</v>
      </c>
      <c r="G92" s="4">
        <f>G89*(5.08/1024)/0.47/11</f>
        <v>0.10747098646034817</v>
      </c>
      <c r="I92" s="4">
        <f>I89*(5.08/1024)*6</f>
        <v>-9.9119531250000001</v>
      </c>
      <c r="J92" s="4">
        <f>J89*(5.08/1024)/0.47/11</f>
        <v>-9.6915800290135412E-2</v>
      </c>
    </row>
    <row r="94" spans="2:10" x14ac:dyDescent="0.15">
      <c r="B94" s="16" t="s">
        <v>22</v>
      </c>
      <c r="C94" s="9">
        <f>(C91-C79)/C79</f>
        <v>1.3123566513761429E-2</v>
      </c>
      <c r="D94" s="8" t="s">
        <v>17</v>
      </c>
      <c r="E94" s="2"/>
      <c r="F94" s="9">
        <f>(F91-F79)/F79</f>
        <v>2.6496787383177546E-2</v>
      </c>
      <c r="G94" s="18" t="s">
        <v>17</v>
      </c>
      <c r="H94" s="22"/>
      <c r="I94" s="20" t="s">
        <v>17</v>
      </c>
      <c r="J94" s="8" t="s">
        <v>17</v>
      </c>
    </row>
    <row r="95" spans="2:10" x14ac:dyDescent="0.15">
      <c r="B95" s="17"/>
      <c r="C95" s="9">
        <f t="shared" ref="C95" si="5">(C92-C80)/C80</f>
        <v>5.2293983822041604E-3</v>
      </c>
      <c r="D95" s="8" t="s">
        <v>17</v>
      </c>
      <c r="E95" s="2"/>
      <c r="F95" s="8" t="s">
        <v>17</v>
      </c>
      <c r="G95" s="19">
        <f>((F79/100)-G92)/(F79/100)</f>
        <v>-4.4017426200763455E-3</v>
      </c>
      <c r="H95" s="22"/>
      <c r="I95" s="21">
        <f t="shared" ref="I95" si="6">(I92-I80)/I80</f>
        <v>1.2456907558733504E-2</v>
      </c>
      <c r="J95" s="9">
        <f>((I80/100)-J92)/(I80/100)</f>
        <v>1.0053112460312309E-2</v>
      </c>
    </row>
    <row r="97" spans="2:2" x14ac:dyDescent="0.15">
      <c r="B97" t="s">
        <v>24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2014-11-24T12:37:41Z</dcterms:created>
  <dcterms:modified xsi:type="dcterms:W3CDTF">2014-11-24T14:39:53Z</dcterms:modified>
</cp:coreProperties>
</file>