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教材" sheetId="1" r:id="rId1"/>
  </sheets>
  <definedNames>
    <definedName name="_xlnm._FilterDatabase" localSheetId="0" hidden="1">教材!$A$1:$G$1</definedName>
  </definedNames>
  <calcPr calcId="145621"/>
</workbook>
</file>

<file path=xl/calcChain.xml><?xml version="1.0" encoding="utf-8"?>
<calcChain xmlns="http://schemas.openxmlformats.org/spreadsheetml/2006/main">
  <c r="F20" i="1" l="1"/>
  <c r="E20" i="1" s="1"/>
  <c r="F27" i="1"/>
  <c r="E27" i="1" s="1"/>
  <c r="F40" i="1"/>
  <c r="E40" i="1" s="1"/>
  <c r="F34" i="1"/>
  <c r="E34" i="1" s="1"/>
  <c r="E14" i="1"/>
  <c r="F14" i="1"/>
  <c r="E2" i="1"/>
  <c r="F2" i="1"/>
  <c r="A42" i="1"/>
  <c r="A43" i="1"/>
  <c r="A44" i="1"/>
  <c r="A41" i="1"/>
  <c r="A36" i="1"/>
  <c r="A37" i="1"/>
  <c r="A38" i="1"/>
  <c r="A39" i="1"/>
  <c r="A35" i="1"/>
  <c r="A29" i="1"/>
  <c r="A30" i="1"/>
  <c r="A31" i="1"/>
  <c r="A32" i="1"/>
  <c r="A33" i="1"/>
  <c r="A28" i="1"/>
  <c r="A22" i="1"/>
  <c r="A23" i="1"/>
  <c r="A24" i="1"/>
  <c r="A25" i="1"/>
  <c r="A26" i="1"/>
  <c r="A21" i="1"/>
  <c r="A19" i="1"/>
  <c r="A18" i="1"/>
  <c r="A17" i="1"/>
  <c r="A16" i="1"/>
  <c r="A15" i="1"/>
  <c r="A4" i="1"/>
  <c r="A5" i="1"/>
  <c r="A6" i="1"/>
  <c r="A7" i="1"/>
  <c r="A8" i="1"/>
  <c r="A9" i="1"/>
  <c r="A10" i="1"/>
  <c r="A11" i="1"/>
  <c r="A12" i="1"/>
  <c r="A13" i="1"/>
  <c r="A3" i="1"/>
</calcChain>
</file>

<file path=xl/sharedStrings.xml><?xml version="1.0" encoding="utf-8"?>
<sst xmlns="http://schemas.openxmlformats.org/spreadsheetml/2006/main" count="99" uniqueCount="62">
  <si>
    <t>No</t>
    <phoneticPr fontId="2"/>
  </si>
  <si>
    <t>第一章</t>
    <rPh sb="0" eb="3">
      <t>ダイイッショウ</t>
    </rPh>
    <phoneticPr fontId="2"/>
  </si>
  <si>
    <t>AWS フレームワーク</t>
    <phoneticPr fontId="2"/>
  </si>
  <si>
    <t>AWSインフラストラクチャの概要</t>
    <rPh sb="14" eb="16">
      <t>ガイヨウ</t>
    </rPh>
    <phoneticPr fontId="2"/>
  </si>
  <si>
    <t>ネットワークサービス</t>
    <phoneticPr fontId="2"/>
  </si>
  <si>
    <t>コンピューティングサービス</t>
    <phoneticPr fontId="2"/>
  </si>
  <si>
    <t>ストレージサービス</t>
    <phoneticPr fontId="2"/>
  </si>
  <si>
    <t>データ通知・連携サービス</t>
    <rPh sb="3" eb="5">
      <t>ツウチ</t>
    </rPh>
    <rPh sb="6" eb="8">
      <t>レンケイ</t>
    </rPh>
    <phoneticPr fontId="2"/>
  </si>
  <si>
    <t>構成管理サービス</t>
    <rPh sb="0" eb="2">
      <t>コウセイ</t>
    </rPh>
    <rPh sb="2" eb="4">
      <t>カンリ</t>
    </rPh>
    <phoneticPr fontId="2"/>
  </si>
  <si>
    <t>運用管理サービス</t>
    <rPh sb="0" eb="2">
      <t>ウンヨウ</t>
    </rPh>
    <rPh sb="2" eb="4">
      <t>カンリ</t>
    </rPh>
    <phoneticPr fontId="2"/>
  </si>
  <si>
    <t>高可用性の定義</t>
    <rPh sb="0" eb="4">
      <t>コウカヨウセイ</t>
    </rPh>
    <rPh sb="5" eb="7">
      <t>テイギ</t>
    </rPh>
    <phoneticPr fontId="2"/>
  </si>
  <si>
    <t>ネットワークにおける高可用性の実現</t>
    <rPh sb="10" eb="14">
      <t>コウカヨウセイ</t>
    </rPh>
    <rPh sb="15" eb="17">
      <t>ジツゲン</t>
    </rPh>
    <phoneticPr fontId="2"/>
  </si>
  <si>
    <t>コンピューティングにおける高可用性の実現</t>
    <rPh sb="13" eb="17">
      <t>コウカヨウセイ</t>
    </rPh>
    <rPh sb="18" eb="20">
      <t>ジツゲン</t>
    </rPh>
    <phoneticPr fontId="2"/>
  </si>
  <si>
    <t>ストレージにおける高可用性の実現</t>
    <rPh sb="9" eb="13">
      <t>コウカヨウセイ</t>
    </rPh>
    <rPh sb="14" eb="16">
      <t>ジツゲン</t>
    </rPh>
    <phoneticPr fontId="2"/>
  </si>
  <si>
    <t>演習問題</t>
    <rPh sb="0" eb="4">
      <t>エンシュウモンダイ</t>
    </rPh>
    <phoneticPr fontId="2"/>
  </si>
  <si>
    <t>AWSにおけるパフォーマンスの考え方</t>
    <rPh sb="15" eb="16">
      <t>カンガ</t>
    </rPh>
    <rPh sb="17" eb="18">
      <t>カタ</t>
    </rPh>
    <phoneticPr fontId="2"/>
  </si>
  <si>
    <t>ネットワークサービスにおけるパフォーマンス</t>
    <phoneticPr fontId="2"/>
  </si>
  <si>
    <t>コンピューティングサービスにおけるパフォーマンス</t>
    <phoneticPr fontId="2"/>
  </si>
  <si>
    <t>ストレージサービスにおけるパフォーマンス</t>
    <phoneticPr fontId="2"/>
  </si>
  <si>
    <t>データベースサービスにおけるパフォーマンス</t>
    <phoneticPr fontId="2"/>
  </si>
  <si>
    <t>AWSにおけるコスト最適化の考え方</t>
    <rPh sb="10" eb="13">
      <t>サイテキカ</t>
    </rPh>
    <rPh sb="14" eb="15">
      <t>カンガ</t>
    </rPh>
    <rPh sb="16" eb="17">
      <t>カタ</t>
    </rPh>
    <phoneticPr fontId="2"/>
  </si>
  <si>
    <t>コスト効果が高いリソースの選定</t>
    <rPh sb="3" eb="5">
      <t>コウカ</t>
    </rPh>
    <rPh sb="6" eb="7">
      <t>タカ</t>
    </rPh>
    <rPh sb="13" eb="15">
      <t>センテイ</t>
    </rPh>
    <phoneticPr fontId="2"/>
  </si>
  <si>
    <t>需要と供給のマッチングによるコスト最適化</t>
    <rPh sb="0" eb="2">
      <t>ジュヨウ</t>
    </rPh>
    <rPh sb="3" eb="5">
      <t>キョウキュウ</t>
    </rPh>
    <rPh sb="17" eb="20">
      <t>サイテキカ</t>
    </rPh>
    <phoneticPr fontId="2"/>
  </si>
  <si>
    <t>コスト管理</t>
    <rPh sb="3" eb="5">
      <t>カンリ</t>
    </rPh>
    <phoneticPr fontId="2"/>
  </si>
  <si>
    <t>AWSにおける運用の考え方</t>
    <rPh sb="7" eb="9">
      <t>ウンヨウ</t>
    </rPh>
    <rPh sb="10" eb="11">
      <t>カンガ</t>
    </rPh>
    <rPh sb="12" eb="13">
      <t>カタ</t>
    </rPh>
    <phoneticPr fontId="2"/>
  </si>
  <si>
    <t>作業の自動化</t>
    <rPh sb="0" eb="2">
      <t>サギョウ</t>
    </rPh>
    <rPh sb="3" eb="6">
      <t>ジドウカ</t>
    </rPh>
    <phoneticPr fontId="2"/>
  </si>
  <si>
    <t>運用に関するその他サービス</t>
    <rPh sb="0" eb="2">
      <t>ウンヨウ</t>
    </rPh>
    <rPh sb="3" eb="4">
      <t>カン</t>
    </rPh>
    <rPh sb="8" eb="9">
      <t>タ</t>
    </rPh>
    <phoneticPr fontId="2"/>
  </si>
  <si>
    <t>第二章</t>
    <rPh sb="0" eb="3">
      <t>ダイニショウ</t>
    </rPh>
    <phoneticPr fontId="2"/>
  </si>
  <si>
    <t>第三章</t>
    <rPh sb="0" eb="3">
      <t>ダイサンショウ</t>
    </rPh>
    <phoneticPr fontId="2"/>
  </si>
  <si>
    <t>第四章</t>
    <rPh sb="0" eb="3">
      <t>ダイヨンショウ</t>
    </rPh>
    <phoneticPr fontId="2"/>
  </si>
  <si>
    <t>第六章</t>
    <rPh sb="0" eb="3">
      <t>ダイロクショウ</t>
    </rPh>
    <phoneticPr fontId="2"/>
  </si>
  <si>
    <t>第五章</t>
    <rPh sb="0" eb="2">
      <t>ダイゴ</t>
    </rPh>
    <rPh sb="2" eb="3">
      <t>ショウ</t>
    </rPh>
    <phoneticPr fontId="2"/>
  </si>
  <si>
    <t>アイデンティティ管理とアクセス管理</t>
    <rPh sb="8" eb="10">
      <t>カンリ</t>
    </rPh>
    <rPh sb="15" eb="17">
      <t>カンリ</t>
    </rPh>
    <phoneticPr fontId="2"/>
  </si>
  <si>
    <t>ネットワークセキュリティ</t>
    <phoneticPr fontId="2"/>
  </si>
  <si>
    <t>データの保護</t>
    <rPh sb="4" eb="6">
      <t>ホゴ</t>
    </rPh>
    <phoneticPr fontId="2"/>
  </si>
  <si>
    <t>セキュリティ監視</t>
    <rPh sb="6" eb="8">
      <t>カンシ</t>
    </rPh>
    <phoneticPr fontId="2"/>
  </si>
  <si>
    <t>第二章</t>
    <rPh sb="0" eb="1">
      <t>ダイ</t>
    </rPh>
    <rPh sb="1" eb="2">
      <t>ニ</t>
    </rPh>
    <rPh sb="2" eb="3">
      <t>ショウ</t>
    </rPh>
    <phoneticPr fontId="2"/>
  </si>
  <si>
    <t>第三章</t>
    <rPh sb="0" eb="1">
      <t>ダイ</t>
    </rPh>
    <rPh sb="2" eb="3">
      <t>ショウ</t>
    </rPh>
    <phoneticPr fontId="2"/>
  </si>
  <si>
    <t>第四章</t>
    <rPh sb="0" eb="1">
      <t>ダイ</t>
    </rPh>
    <rPh sb="2" eb="3">
      <t>ショウ</t>
    </rPh>
    <phoneticPr fontId="2"/>
  </si>
  <si>
    <t>第五章</t>
    <rPh sb="0" eb="1">
      <t>ダイ</t>
    </rPh>
    <rPh sb="2" eb="3">
      <t>ショウ</t>
    </rPh>
    <phoneticPr fontId="2"/>
  </si>
  <si>
    <t>第六章</t>
    <rPh sb="0" eb="1">
      <t>ダイ</t>
    </rPh>
    <rPh sb="1" eb="2">
      <t>ロク</t>
    </rPh>
    <rPh sb="2" eb="3">
      <t>ショウ</t>
    </rPh>
    <phoneticPr fontId="2"/>
  </si>
  <si>
    <t>AWSサービス全体の概要</t>
    <rPh sb="7" eb="9">
      <t>ゼンタイ</t>
    </rPh>
    <rPh sb="10" eb="12">
      <t>ガイヨウ</t>
    </rPh>
    <phoneticPr fontId="2"/>
  </si>
  <si>
    <t>AWSにおける高可用アーキテクチャ</t>
    <rPh sb="7" eb="10">
      <t>コウカヨウ</t>
    </rPh>
    <phoneticPr fontId="2"/>
  </si>
  <si>
    <t>AWSにおけるパフォーマンス</t>
    <phoneticPr fontId="2"/>
  </si>
  <si>
    <t>AWSにおけるセキュリティ設計の考え方</t>
    <rPh sb="13" eb="15">
      <t>セッケイ</t>
    </rPh>
    <rPh sb="16" eb="17">
      <t>カンガ</t>
    </rPh>
    <rPh sb="18" eb="19">
      <t>カタ</t>
    </rPh>
    <phoneticPr fontId="2"/>
  </si>
  <si>
    <t>AWSにおけるセキュリティ設計</t>
    <rPh sb="13" eb="15">
      <t>セッケイ</t>
    </rPh>
    <phoneticPr fontId="2"/>
  </si>
  <si>
    <t>AWSにおけるコスト最適化</t>
    <rPh sb="10" eb="13">
      <t>サイテキカ</t>
    </rPh>
    <phoneticPr fontId="2"/>
  </si>
  <si>
    <t>AWSにおける運用管理</t>
    <rPh sb="7" eb="11">
      <t>ウンヨウカンリ</t>
    </rPh>
    <phoneticPr fontId="2"/>
  </si>
  <si>
    <t>章</t>
    <rPh sb="0" eb="1">
      <t>ショウ</t>
    </rPh>
    <phoneticPr fontId="2"/>
  </si>
  <si>
    <t>節</t>
    <rPh sb="0" eb="1">
      <t>セツ</t>
    </rPh>
    <phoneticPr fontId="2"/>
  </si>
  <si>
    <t>予定終了日</t>
    <rPh sb="0" eb="2">
      <t>ヨテイ</t>
    </rPh>
    <rPh sb="2" eb="4">
      <t>シュウリョウ</t>
    </rPh>
    <rPh sb="4" eb="5">
      <t>ビ</t>
    </rPh>
    <phoneticPr fontId="2"/>
  </si>
  <si>
    <t>実績終了日</t>
    <rPh sb="0" eb="2">
      <t>ジッセキ</t>
    </rPh>
    <rPh sb="2" eb="5">
      <t>シュウリョウビ</t>
    </rPh>
    <phoneticPr fontId="2"/>
  </si>
  <si>
    <t>進捗率</t>
    <rPh sb="0" eb="3">
      <t>シンチョクリツ</t>
    </rPh>
    <phoneticPr fontId="2"/>
  </si>
  <si>
    <t>備考</t>
    <rPh sb="0" eb="2">
      <t>ビコウ</t>
    </rPh>
    <phoneticPr fontId="2"/>
  </si>
  <si>
    <t>（P14 ～ P72）</t>
    <phoneticPr fontId="2"/>
  </si>
  <si>
    <t>（P84 ～ P120）</t>
    <phoneticPr fontId="2"/>
  </si>
  <si>
    <t>（P124～ P144）</t>
    <phoneticPr fontId="2"/>
  </si>
  <si>
    <t>（P150 ～ P178）</t>
    <phoneticPr fontId="2"/>
  </si>
  <si>
    <t>（P186 ～ P207）</t>
    <phoneticPr fontId="2"/>
  </si>
  <si>
    <t>（P214 ～ P233）</t>
    <phoneticPr fontId="2"/>
  </si>
  <si>
    <t>データベースサービス</t>
    <phoneticPr fontId="2"/>
  </si>
  <si>
    <t>アクセス制御サービス</t>
    <rPh sb="4" eb="6">
      <t>セイギョ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</si>
</sst>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&quot;月&quot;d&quot;日&quot;;@"/>
  </numFmts>
  <fonts count="6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1"/>
      <color theme="0"/>
      <name val="ＭＳ Ｐゴシック"/>
      <family val="2"/>
      <scheme val="minor"/>
    </font>
    <font>
      <sz val="11"/>
      <color theme="0"/>
      <name val="ＭＳ Ｐゴシック"/>
      <family val="3"/>
      <charset val="128"/>
      <scheme val="minor"/>
    </font>
    <font>
      <b/>
      <sz val="11"/>
      <color theme="0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14">
    <xf numFmtId="0" fontId="0" fillId="0" borderId="0" xfId="0"/>
    <xf numFmtId="0" fontId="0" fillId="0" borderId="1" xfId="0" applyBorder="1"/>
    <xf numFmtId="0" fontId="3" fillId="0" borderId="1" xfId="0" applyFont="1" applyBorder="1"/>
    <xf numFmtId="0" fontId="4" fillId="0" borderId="1" xfId="0" applyFont="1" applyBorder="1"/>
    <xf numFmtId="0" fontId="5" fillId="3" borderId="2" xfId="0" applyFont="1" applyFill="1" applyBorder="1" applyAlignment="1">
      <alignment vertical="center"/>
    </xf>
    <xf numFmtId="0" fontId="0" fillId="2" borderId="3" xfId="0" applyFill="1" applyBorder="1"/>
    <xf numFmtId="0" fontId="0" fillId="2" borderId="1" xfId="0" applyFill="1" applyBorder="1"/>
    <xf numFmtId="9" fontId="0" fillId="2" borderId="3" xfId="1" applyFont="1" applyFill="1" applyBorder="1" applyAlignment="1"/>
    <xf numFmtId="9" fontId="0" fillId="0" borderId="1" xfId="1" applyFont="1" applyBorder="1" applyAlignment="1"/>
    <xf numFmtId="9" fontId="0" fillId="2" borderId="1" xfId="1" applyFont="1" applyFill="1" applyBorder="1" applyAlignment="1"/>
    <xf numFmtId="56" fontId="0" fillId="2" borderId="3" xfId="0" applyNumberFormat="1" applyFill="1" applyBorder="1"/>
    <xf numFmtId="56" fontId="0" fillId="0" borderId="1" xfId="0" applyNumberFormat="1" applyBorder="1"/>
    <xf numFmtId="176" fontId="0" fillId="2" borderId="1" xfId="0" applyNumberFormat="1" applyFill="1" applyBorder="1"/>
    <xf numFmtId="56" fontId="0" fillId="2" borderId="1" xfId="0" applyNumberFormat="1" applyFill="1" applyBorder="1"/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4"/>
  <sheetViews>
    <sheetView tabSelected="1" topLeftCell="A9" workbookViewId="0">
      <selection activeCell="G29" sqref="G29"/>
    </sheetView>
  </sheetViews>
  <sheetFormatPr defaultRowHeight="13.5" x14ac:dyDescent="0.15"/>
  <cols>
    <col min="1" max="1" width="6.25" bestFit="1" customWidth="1"/>
    <col min="2" max="2" width="7.125" bestFit="1" customWidth="1"/>
    <col min="3" max="3" width="44.625" bestFit="1" customWidth="1"/>
    <col min="4" max="5" width="13.875" bestFit="1" customWidth="1"/>
    <col min="6" max="6" width="9.75" bestFit="1" customWidth="1"/>
    <col min="7" max="7" width="17.875" customWidth="1"/>
  </cols>
  <sheetData>
    <row r="1" spans="1:7" ht="20.25" customHeight="1" thickBot="1" x14ac:dyDescent="0.2">
      <c r="A1" s="4" t="s">
        <v>0</v>
      </c>
      <c r="B1" s="4" t="s">
        <v>48</v>
      </c>
      <c r="C1" s="4" t="s">
        <v>49</v>
      </c>
      <c r="D1" s="4" t="s">
        <v>50</v>
      </c>
      <c r="E1" s="4" t="s">
        <v>51</v>
      </c>
      <c r="F1" s="4" t="s">
        <v>52</v>
      </c>
      <c r="G1" s="4" t="s">
        <v>53</v>
      </c>
    </row>
    <row r="2" spans="1:7" ht="14.25" thickTop="1" x14ac:dyDescent="0.15">
      <c r="A2" s="5"/>
      <c r="B2" s="5" t="s">
        <v>1</v>
      </c>
      <c r="C2" s="5" t="s">
        <v>41</v>
      </c>
      <c r="D2" s="10">
        <v>44298</v>
      </c>
      <c r="E2" s="10">
        <f>MAX(E3:E13)</f>
        <v>44295</v>
      </c>
      <c r="F2" s="7">
        <f>SUM(F3:F13)/COUNT(F3:F13)</f>
        <v>1</v>
      </c>
      <c r="G2" s="5" t="s">
        <v>54</v>
      </c>
    </row>
    <row r="3" spans="1:7" x14ac:dyDescent="0.15">
      <c r="A3" s="1">
        <f>ROW()-2</f>
        <v>1</v>
      </c>
      <c r="B3" s="2" t="s">
        <v>1</v>
      </c>
      <c r="C3" s="1" t="s">
        <v>2</v>
      </c>
      <c r="D3" s="11">
        <v>44294</v>
      </c>
      <c r="E3" s="11">
        <v>44294</v>
      </c>
      <c r="F3" s="8">
        <v>1</v>
      </c>
      <c r="G3" s="1"/>
    </row>
    <row r="4" spans="1:7" x14ac:dyDescent="0.15">
      <c r="A4" s="1">
        <f t="shared" ref="A4:A13" si="0">ROW()-2</f>
        <v>2</v>
      </c>
      <c r="B4" s="3" t="s">
        <v>1</v>
      </c>
      <c r="C4" s="1" t="s">
        <v>3</v>
      </c>
      <c r="D4" s="11">
        <v>44294</v>
      </c>
      <c r="E4" s="11">
        <v>44294</v>
      </c>
      <c r="F4" s="8">
        <v>1</v>
      </c>
      <c r="G4" s="1"/>
    </row>
    <row r="5" spans="1:7" x14ac:dyDescent="0.15">
      <c r="A5" s="1">
        <f t="shared" si="0"/>
        <v>3</v>
      </c>
      <c r="B5" s="3" t="s">
        <v>1</v>
      </c>
      <c r="C5" s="1" t="s">
        <v>61</v>
      </c>
      <c r="D5" s="11">
        <v>44294</v>
      </c>
      <c r="E5" s="11">
        <v>44294</v>
      </c>
      <c r="F5" s="8">
        <v>1</v>
      </c>
      <c r="G5" s="1"/>
    </row>
    <row r="6" spans="1:7" x14ac:dyDescent="0.15">
      <c r="A6" s="1">
        <f t="shared" si="0"/>
        <v>4</v>
      </c>
      <c r="B6" s="3" t="s">
        <v>1</v>
      </c>
      <c r="C6" s="1" t="s">
        <v>4</v>
      </c>
      <c r="D6" s="11">
        <v>44294</v>
      </c>
      <c r="E6" s="11">
        <v>44294</v>
      </c>
      <c r="F6" s="8">
        <v>1</v>
      </c>
      <c r="G6" s="1"/>
    </row>
    <row r="7" spans="1:7" x14ac:dyDescent="0.15">
      <c r="A7" s="1">
        <f t="shared" si="0"/>
        <v>5</v>
      </c>
      <c r="B7" s="3" t="s">
        <v>1</v>
      </c>
      <c r="C7" s="1" t="s">
        <v>5</v>
      </c>
      <c r="D7" s="11">
        <v>44295</v>
      </c>
      <c r="E7" s="11">
        <v>44295</v>
      </c>
      <c r="F7" s="8">
        <v>1</v>
      </c>
      <c r="G7" s="1"/>
    </row>
    <row r="8" spans="1:7" x14ac:dyDescent="0.15">
      <c r="A8" s="1">
        <f t="shared" si="0"/>
        <v>6</v>
      </c>
      <c r="B8" s="3" t="s">
        <v>1</v>
      </c>
      <c r="C8" s="1" t="s">
        <v>6</v>
      </c>
      <c r="D8" s="11">
        <v>44295</v>
      </c>
      <c r="E8" s="11">
        <v>44295</v>
      </c>
      <c r="F8" s="8">
        <v>1</v>
      </c>
      <c r="G8" s="1"/>
    </row>
    <row r="9" spans="1:7" x14ac:dyDescent="0.15">
      <c r="A9" s="1">
        <f t="shared" si="0"/>
        <v>7</v>
      </c>
      <c r="B9" s="3" t="s">
        <v>1</v>
      </c>
      <c r="C9" s="1" t="s">
        <v>60</v>
      </c>
      <c r="D9" s="11">
        <v>44295</v>
      </c>
      <c r="E9" s="11">
        <v>44295</v>
      </c>
      <c r="F9" s="8">
        <v>1</v>
      </c>
      <c r="G9" s="1"/>
    </row>
    <row r="10" spans="1:7" x14ac:dyDescent="0.15">
      <c r="A10" s="1">
        <f t="shared" si="0"/>
        <v>8</v>
      </c>
      <c r="B10" s="3" t="s">
        <v>1</v>
      </c>
      <c r="C10" s="1" t="s">
        <v>7</v>
      </c>
      <c r="D10" s="11">
        <v>44295</v>
      </c>
      <c r="E10" s="11">
        <v>44295</v>
      </c>
      <c r="F10" s="8">
        <v>1</v>
      </c>
      <c r="G10" s="1"/>
    </row>
    <row r="11" spans="1:7" x14ac:dyDescent="0.15">
      <c r="A11" s="1">
        <f t="shared" si="0"/>
        <v>9</v>
      </c>
      <c r="B11" s="3" t="s">
        <v>1</v>
      </c>
      <c r="C11" s="1" t="s">
        <v>8</v>
      </c>
      <c r="D11" s="11">
        <v>44298</v>
      </c>
      <c r="E11" s="11">
        <v>44295</v>
      </c>
      <c r="F11" s="8">
        <v>1</v>
      </c>
      <c r="G11" s="1"/>
    </row>
    <row r="12" spans="1:7" x14ac:dyDescent="0.15">
      <c r="A12" s="1">
        <f t="shared" si="0"/>
        <v>10</v>
      </c>
      <c r="B12" s="3" t="s">
        <v>1</v>
      </c>
      <c r="C12" s="1" t="s">
        <v>9</v>
      </c>
      <c r="D12" s="11">
        <v>44298</v>
      </c>
      <c r="E12" s="11">
        <v>44295</v>
      </c>
      <c r="F12" s="8">
        <v>1</v>
      </c>
      <c r="G12" s="1"/>
    </row>
    <row r="13" spans="1:7" x14ac:dyDescent="0.15">
      <c r="A13" s="1">
        <f t="shared" si="0"/>
        <v>11</v>
      </c>
      <c r="B13" s="3" t="s">
        <v>1</v>
      </c>
      <c r="C13" s="1" t="s">
        <v>14</v>
      </c>
      <c r="D13" s="11">
        <v>44298</v>
      </c>
      <c r="E13" s="11">
        <v>44295</v>
      </c>
      <c r="F13" s="8">
        <v>1</v>
      </c>
      <c r="G13" s="1"/>
    </row>
    <row r="14" spans="1:7" x14ac:dyDescent="0.15">
      <c r="A14" s="6"/>
      <c r="B14" s="6" t="s">
        <v>27</v>
      </c>
      <c r="C14" s="6" t="s">
        <v>42</v>
      </c>
      <c r="D14" s="13">
        <v>44299</v>
      </c>
      <c r="E14" s="12">
        <f>IF(F14=100%,MAX(E15:E19),"")</f>
        <v>44299</v>
      </c>
      <c r="F14" s="9">
        <f>SUM(F15:F19)/COUNT(F15:F19)</f>
        <v>1</v>
      </c>
      <c r="G14" s="6" t="s">
        <v>55</v>
      </c>
    </row>
    <row r="15" spans="1:7" x14ac:dyDescent="0.15">
      <c r="A15" s="1">
        <f>ROW()-3</f>
        <v>12</v>
      </c>
      <c r="B15" s="2" t="s">
        <v>36</v>
      </c>
      <c r="C15" s="1" t="s">
        <v>10</v>
      </c>
      <c r="D15" s="11">
        <v>44299</v>
      </c>
      <c r="E15" s="11">
        <v>44299</v>
      </c>
      <c r="F15" s="8">
        <v>1</v>
      </c>
      <c r="G15" s="1"/>
    </row>
    <row r="16" spans="1:7" x14ac:dyDescent="0.15">
      <c r="A16" s="1">
        <f t="shared" ref="A16:A19" si="1">ROW()-3</f>
        <v>13</v>
      </c>
      <c r="B16" s="2" t="s">
        <v>36</v>
      </c>
      <c r="C16" s="1" t="s">
        <v>11</v>
      </c>
      <c r="D16" s="11">
        <v>44299</v>
      </c>
      <c r="E16" s="11">
        <v>44299</v>
      </c>
      <c r="F16" s="8">
        <v>1</v>
      </c>
      <c r="G16" s="1"/>
    </row>
    <row r="17" spans="1:7" x14ac:dyDescent="0.15">
      <c r="A17" s="1">
        <f t="shared" si="1"/>
        <v>14</v>
      </c>
      <c r="B17" s="2" t="s">
        <v>36</v>
      </c>
      <c r="C17" s="1" t="s">
        <v>12</v>
      </c>
      <c r="D17" s="11">
        <v>44299</v>
      </c>
      <c r="E17" s="11">
        <v>44299</v>
      </c>
      <c r="F17" s="8">
        <v>1</v>
      </c>
      <c r="G17" s="1"/>
    </row>
    <row r="18" spans="1:7" x14ac:dyDescent="0.15">
      <c r="A18" s="1">
        <f t="shared" si="1"/>
        <v>15</v>
      </c>
      <c r="B18" s="2" t="s">
        <v>36</v>
      </c>
      <c r="C18" s="1" t="s">
        <v>13</v>
      </c>
      <c r="D18" s="11">
        <v>44299</v>
      </c>
      <c r="E18" s="11">
        <v>44299</v>
      </c>
      <c r="F18" s="8">
        <v>1</v>
      </c>
      <c r="G18" s="1"/>
    </row>
    <row r="19" spans="1:7" x14ac:dyDescent="0.15">
      <c r="A19" s="1">
        <f t="shared" si="1"/>
        <v>16</v>
      </c>
      <c r="B19" s="2" t="s">
        <v>36</v>
      </c>
      <c r="C19" s="1" t="s">
        <v>14</v>
      </c>
      <c r="D19" s="11">
        <v>44299</v>
      </c>
      <c r="E19" s="11">
        <v>44299</v>
      </c>
      <c r="F19" s="8">
        <v>1</v>
      </c>
      <c r="G19" s="1"/>
    </row>
    <row r="20" spans="1:7" x14ac:dyDescent="0.15">
      <c r="A20" s="6"/>
      <c r="B20" s="6" t="s">
        <v>28</v>
      </c>
      <c r="C20" s="6" t="s">
        <v>43</v>
      </c>
      <c r="D20" s="13">
        <v>44300</v>
      </c>
      <c r="E20" s="12">
        <f>IF(F20=100%,MAX(E21:E26),"")</f>
        <v>44300</v>
      </c>
      <c r="F20" s="9">
        <f>SUM(F21:F26)/COUNT(F21:F26)</f>
        <v>1</v>
      </c>
      <c r="G20" s="6" t="s">
        <v>56</v>
      </c>
    </row>
    <row r="21" spans="1:7" x14ac:dyDescent="0.15">
      <c r="A21" s="1">
        <f>ROW()-4</f>
        <v>17</v>
      </c>
      <c r="B21" s="2" t="s">
        <v>37</v>
      </c>
      <c r="C21" s="1" t="s">
        <v>15</v>
      </c>
      <c r="D21" s="11">
        <v>44300</v>
      </c>
      <c r="E21" s="11">
        <v>44300</v>
      </c>
      <c r="F21" s="8">
        <v>1</v>
      </c>
      <c r="G21" s="1"/>
    </row>
    <row r="22" spans="1:7" x14ac:dyDescent="0.15">
      <c r="A22" s="1">
        <f t="shared" ref="A22:A26" si="2">ROW()-4</f>
        <v>18</v>
      </c>
      <c r="B22" s="2" t="s">
        <v>37</v>
      </c>
      <c r="C22" s="1" t="s">
        <v>16</v>
      </c>
      <c r="D22" s="11">
        <v>44300</v>
      </c>
      <c r="E22" s="11">
        <v>44300</v>
      </c>
      <c r="F22" s="8">
        <v>1</v>
      </c>
      <c r="G22" s="1"/>
    </row>
    <row r="23" spans="1:7" x14ac:dyDescent="0.15">
      <c r="A23" s="1">
        <f t="shared" si="2"/>
        <v>19</v>
      </c>
      <c r="B23" s="2" t="s">
        <v>37</v>
      </c>
      <c r="C23" s="1" t="s">
        <v>17</v>
      </c>
      <c r="D23" s="11">
        <v>44300</v>
      </c>
      <c r="E23" s="11">
        <v>44300</v>
      </c>
      <c r="F23" s="8">
        <v>1</v>
      </c>
      <c r="G23" s="1"/>
    </row>
    <row r="24" spans="1:7" x14ac:dyDescent="0.15">
      <c r="A24" s="1">
        <f t="shared" si="2"/>
        <v>20</v>
      </c>
      <c r="B24" s="2" t="s">
        <v>37</v>
      </c>
      <c r="C24" s="1" t="s">
        <v>18</v>
      </c>
      <c r="D24" s="11">
        <v>44300</v>
      </c>
      <c r="E24" s="11">
        <v>44300</v>
      </c>
      <c r="F24" s="8">
        <v>1</v>
      </c>
      <c r="G24" s="1"/>
    </row>
    <row r="25" spans="1:7" x14ac:dyDescent="0.15">
      <c r="A25" s="1">
        <f t="shared" si="2"/>
        <v>21</v>
      </c>
      <c r="B25" s="2" t="s">
        <v>37</v>
      </c>
      <c r="C25" s="1" t="s">
        <v>19</v>
      </c>
      <c r="D25" s="11">
        <v>44300</v>
      </c>
      <c r="E25" s="11">
        <v>44300</v>
      </c>
      <c r="F25" s="8">
        <v>1</v>
      </c>
      <c r="G25" s="1"/>
    </row>
    <row r="26" spans="1:7" x14ac:dyDescent="0.15">
      <c r="A26" s="1">
        <f t="shared" si="2"/>
        <v>22</v>
      </c>
      <c r="B26" s="2" t="s">
        <v>37</v>
      </c>
      <c r="C26" s="1" t="s">
        <v>14</v>
      </c>
      <c r="D26" s="11">
        <v>44300</v>
      </c>
      <c r="E26" s="11">
        <v>44300</v>
      </c>
      <c r="F26" s="8">
        <v>1</v>
      </c>
      <c r="G26" s="1"/>
    </row>
    <row r="27" spans="1:7" x14ac:dyDescent="0.15">
      <c r="A27" s="6"/>
      <c r="B27" s="6" t="s">
        <v>29</v>
      </c>
      <c r="C27" s="6" t="s">
        <v>45</v>
      </c>
      <c r="D27" s="13">
        <v>44301</v>
      </c>
      <c r="E27" s="12">
        <f>IF(F27=100%,MAX(E28:E33),"")</f>
        <v>44301</v>
      </c>
      <c r="F27" s="9">
        <f>SUM(F28:F33)/COUNT(F28:F33)</f>
        <v>1</v>
      </c>
      <c r="G27" s="6" t="s">
        <v>57</v>
      </c>
    </row>
    <row r="28" spans="1:7" x14ac:dyDescent="0.15">
      <c r="A28" s="1">
        <f>ROW()-5</f>
        <v>23</v>
      </c>
      <c r="B28" s="2" t="s">
        <v>38</v>
      </c>
      <c r="C28" s="1" t="s">
        <v>44</v>
      </c>
      <c r="D28" s="11">
        <v>44301</v>
      </c>
      <c r="E28" s="11">
        <v>44301</v>
      </c>
      <c r="F28" s="8">
        <v>1</v>
      </c>
      <c r="G28" s="1"/>
    </row>
    <row r="29" spans="1:7" x14ac:dyDescent="0.15">
      <c r="A29" s="1">
        <f t="shared" ref="A29:A33" si="3">ROW()-5</f>
        <v>24</v>
      </c>
      <c r="B29" s="2" t="s">
        <v>38</v>
      </c>
      <c r="C29" s="1" t="s">
        <v>32</v>
      </c>
      <c r="D29" s="11">
        <v>44301</v>
      </c>
      <c r="E29" s="11">
        <v>44301</v>
      </c>
      <c r="F29" s="8">
        <v>1</v>
      </c>
      <c r="G29" s="1"/>
    </row>
    <row r="30" spans="1:7" x14ac:dyDescent="0.15">
      <c r="A30" s="1">
        <f t="shared" si="3"/>
        <v>25</v>
      </c>
      <c r="B30" s="2" t="s">
        <v>38</v>
      </c>
      <c r="C30" s="1" t="s">
        <v>33</v>
      </c>
      <c r="D30" s="11">
        <v>44301</v>
      </c>
      <c r="E30" s="11">
        <v>44301</v>
      </c>
      <c r="F30" s="8">
        <v>1</v>
      </c>
      <c r="G30" s="1"/>
    </row>
    <row r="31" spans="1:7" x14ac:dyDescent="0.15">
      <c r="A31" s="1">
        <f t="shared" si="3"/>
        <v>26</v>
      </c>
      <c r="B31" s="2" t="s">
        <v>38</v>
      </c>
      <c r="C31" s="1" t="s">
        <v>34</v>
      </c>
      <c r="D31" s="11">
        <v>44301</v>
      </c>
      <c r="E31" s="11">
        <v>44301</v>
      </c>
      <c r="F31" s="8">
        <v>1</v>
      </c>
      <c r="G31" s="1"/>
    </row>
    <row r="32" spans="1:7" x14ac:dyDescent="0.15">
      <c r="A32" s="1">
        <f t="shared" si="3"/>
        <v>27</v>
      </c>
      <c r="B32" s="2" t="s">
        <v>38</v>
      </c>
      <c r="C32" s="1" t="s">
        <v>35</v>
      </c>
      <c r="D32" s="11">
        <v>44301</v>
      </c>
      <c r="E32" s="11">
        <v>44301</v>
      </c>
      <c r="F32" s="8">
        <v>1</v>
      </c>
      <c r="G32" s="1"/>
    </row>
    <row r="33" spans="1:7" x14ac:dyDescent="0.15">
      <c r="A33" s="1">
        <f t="shared" si="3"/>
        <v>28</v>
      </c>
      <c r="B33" s="2" t="s">
        <v>38</v>
      </c>
      <c r="C33" s="1" t="s">
        <v>14</v>
      </c>
      <c r="D33" s="11">
        <v>44301</v>
      </c>
      <c r="E33" s="11">
        <v>44301</v>
      </c>
      <c r="F33" s="8">
        <v>1</v>
      </c>
      <c r="G33" s="1"/>
    </row>
    <row r="34" spans="1:7" x14ac:dyDescent="0.15">
      <c r="A34" s="6"/>
      <c r="B34" s="6" t="s">
        <v>31</v>
      </c>
      <c r="C34" s="6" t="s">
        <v>46</v>
      </c>
      <c r="D34" s="13">
        <v>44302</v>
      </c>
      <c r="E34" s="12" t="str">
        <f>IF(F34=100%,MAX(E35:E39),"")</f>
        <v/>
      </c>
      <c r="F34" s="9">
        <f>SUM(F35:F39)/COUNT(F35:F39)</f>
        <v>0</v>
      </c>
      <c r="G34" s="6" t="s">
        <v>58</v>
      </c>
    </row>
    <row r="35" spans="1:7" x14ac:dyDescent="0.15">
      <c r="A35" s="1">
        <f>ROW()-6</f>
        <v>29</v>
      </c>
      <c r="B35" s="2" t="s">
        <v>39</v>
      </c>
      <c r="C35" s="1" t="s">
        <v>20</v>
      </c>
      <c r="D35" s="11">
        <v>44302</v>
      </c>
      <c r="E35" s="1"/>
      <c r="F35" s="8">
        <v>0</v>
      </c>
      <c r="G35" s="1"/>
    </row>
    <row r="36" spans="1:7" x14ac:dyDescent="0.15">
      <c r="A36" s="1">
        <f t="shared" ref="A36:A39" si="4">ROW()-6</f>
        <v>30</v>
      </c>
      <c r="B36" s="2" t="s">
        <v>39</v>
      </c>
      <c r="C36" s="1" t="s">
        <v>21</v>
      </c>
      <c r="D36" s="11">
        <v>44302</v>
      </c>
      <c r="E36" s="1"/>
      <c r="F36" s="8">
        <v>0</v>
      </c>
      <c r="G36" s="1"/>
    </row>
    <row r="37" spans="1:7" x14ac:dyDescent="0.15">
      <c r="A37" s="1">
        <f t="shared" si="4"/>
        <v>31</v>
      </c>
      <c r="B37" s="2" t="s">
        <v>39</v>
      </c>
      <c r="C37" s="1" t="s">
        <v>22</v>
      </c>
      <c r="D37" s="11">
        <v>44302</v>
      </c>
      <c r="E37" s="1"/>
      <c r="F37" s="8">
        <v>0</v>
      </c>
      <c r="G37" s="1"/>
    </row>
    <row r="38" spans="1:7" x14ac:dyDescent="0.15">
      <c r="A38" s="1">
        <f t="shared" si="4"/>
        <v>32</v>
      </c>
      <c r="B38" s="2" t="s">
        <v>39</v>
      </c>
      <c r="C38" s="1" t="s">
        <v>23</v>
      </c>
      <c r="D38" s="11">
        <v>44302</v>
      </c>
      <c r="E38" s="1"/>
      <c r="F38" s="8">
        <v>0</v>
      </c>
      <c r="G38" s="1"/>
    </row>
    <row r="39" spans="1:7" x14ac:dyDescent="0.15">
      <c r="A39" s="1">
        <f t="shared" si="4"/>
        <v>33</v>
      </c>
      <c r="B39" s="2" t="s">
        <v>39</v>
      </c>
      <c r="C39" s="1" t="s">
        <v>14</v>
      </c>
      <c r="D39" s="11">
        <v>44302</v>
      </c>
      <c r="E39" s="1"/>
      <c r="F39" s="8">
        <v>0</v>
      </c>
      <c r="G39" s="1"/>
    </row>
    <row r="40" spans="1:7" x14ac:dyDescent="0.15">
      <c r="A40" s="6"/>
      <c r="B40" s="6" t="s">
        <v>30</v>
      </c>
      <c r="C40" s="6" t="s">
        <v>47</v>
      </c>
      <c r="D40" s="13">
        <v>44305</v>
      </c>
      <c r="E40" s="12" t="str">
        <f>IF(F40=100%,MAX(E41:E44),"")</f>
        <v/>
      </c>
      <c r="F40" s="9">
        <f>SUM(F41:F44)/COUNT(F41:F44)</f>
        <v>0</v>
      </c>
      <c r="G40" s="6" t="s">
        <v>59</v>
      </c>
    </row>
    <row r="41" spans="1:7" x14ac:dyDescent="0.15">
      <c r="A41" s="1">
        <f>ROW()-7</f>
        <v>34</v>
      </c>
      <c r="B41" s="2" t="s">
        <v>40</v>
      </c>
      <c r="C41" s="1" t="s">
        <v>24</v>
      </c>
      <c r="D41" s="11">
        <v>44305</v>
      </c>
      <c r="E41" s="1"/>
      <c r="F41" s="8">
        <v>0</v>
      </c>
      <c r="G41" s="1"/>
    </row>
    <row r="42" spans="1:7" x14ac:dyDescent="0.15">
      <c r="A42" s="1">
        <f t="shared" ref="A42:A44" si="5">ROW()-7</f>
        <v>35</v>
      </c>
      <c r="B42" s="2" t="s">
        <v>40</v>
      </c>
      <c r="C42" s="1" t="s">
        <v>25</v>
      </c>
      <c r="D42" s="11">
        <v>44305</v>
      </c>
      <c r="E42" s="1"/>
      <c r="F42" s="8">
        <v>0</v>
      </c>
      <c r="G42" s="1"/>
    </row>
    <row r="43" spans="1:7" x14ac:dyDescent="0.15">
      <c r="A43" s="1">
        <f t="shared" si="5"/>
        <v>36</v>
      </c>
      <c r="B43" s="2" t="s">
        <v>40</v>
      </c>
      <c r="C43" s="1" t="s">
        <v>26</v>
      </c>
      <c r="D43" s="11">
        <v>44305</v>
      </c>
      <c r="E43" s="1"/>
      <c r="F43" s="8">
        <v>0</v>
      </c>
      <c r="G43" s="1"/>
    </row>
    <row r="44" spans="1:7" x14ac:dyDescent="0.15">
      <c r="A44" s="1">
        <f t="shared" si="5"/>
        <v>37</v>
      </c>
      <c r="B44" s="2" t="s">
        <v>40</v>
      </c>
      <c r="C44" s="1" t="s">
        <v>14</v>
      </c>
      <c r="D44" s="11">
        <v>44305</v>
      </c>
      <c r="E44" s="1"/>
      <c r="F44" s="8">
        <v>0</v>
      </c>
      <c r="G44" s="1"/>
    </row>
  </sheetData>
  <autoFilter ref="A1:G1"/>
  <phoneticPr fontId="2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教材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2021-04-15T11:02:45Z</dcterms:modified>
</cp:coreProperties>
</file>