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thomas\Documents\R_scripts\country_scorecards\country_scorecards\data\"/>
    </mc:Choice>
  </mc:AlternateContent>
  <xr:revisionPtr revIDLastSave="0" documentId="13_ncr:1_{3AA513ED-2BEB-47B8-8CBB-A88BA5ECF5E9}" xr6:coauthVersionLast="47" xr6:coauthVersionMax="47" xr10:uidLastSave="{00000000-0000-0000-0000-000000000000}"/>
  <bookViews>
    <workbookView xWindow="-110" yWindow="-110" windowWidth="19420" windowHeight="10420" tabRatio="710" activeTab="2" xr2:uid="{4091F0EB-19CC-4CF7-BE15-24AFB695FCCD}"/>
  </bookViews>
  <sheets>
    <sheet name="Readme" sheetId="3" r:id="rId1"/>
    <sheet name="FINAL OU TARGETS" sheetId="1" r:id="rId2"/>
    <sheet name="targets_long" sheetId="8" r:id="rId3"/>
    <sheet name="mddw" sheetId="4" r:id="rId4"/>
    <sheet name="Final Budget" sheetId="7" r:id="rId5"/>
    <sheet name="Budget" sheetId="2" r:id="rId6"/>
    <sheet name="Sheet1" sheetId="5" r:id="rId7"/>
  </sheets>
  <definedNames>
    <definedName name="_xlnm._FilterDatabase" localSheetId="5" hidden="1">Budget!$A$2:$C$755</definedName>
    <definedName name="_xlnm._FilterDatabase" localSheetId="4" hidden="1">'Final Budget'!$A$1:$J$86</definedName>
    <definedName name="_xlnm._FilterDatabase" localSheetId="2" hidden="1">targets_long!$A$1:$E$346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3" i="2"/>
  <c r="C2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95587E6D-C7B9-48B5-8E47-56DAC4ADA6C4}">
      <text>
        <r>
          <rPr>
            <sz val="10"/>
            <color rgb="FF000000"/>
            <rFont val="Calibri"/>
            <family val="2"/>
            <scheme val="minor"/>
          </rPr>
          <t>Divided by 2
	-Ryan Thomas</t>
        </r>
      </text>
    </comment>
    <comment ref="C228" authorId="0" shapeId="0" xr:uid="{A708E2A2-85AA-4F5E-A833-73D4FC8D7098}">
      <text>
        <r>
          <rPr>
            <sz val="10"/>
            <color rgb="FF000000"/>
            <rFont val="Calibri"/>
            <family val="2"/>
            <scheme val="minor"/>
          </rPr>
          <t>Total USDA Funding for FY22 calculated as 1/5 of all project/country level funding allocated since 2018.
	-Ryan Thomas</t>
        </r>
      </text>
    </comment>
  </commentList>
</comments>
</file>

<file path=xl/sharedStrings.xml><?xml version="1.0" encoding="utf-8"?>
<sst xmlns="http://schemas.openxmlformats.org/spreadsheetml/2006/main" count="6064" uniqueCount="266">
  <si>
    <t>Operating Unit</t>
  </si>
  <si>
    <t>PT1 Value of annual sales of producers and firms receiving USG assistance</t>
  </si>
  <si>
    <t>PT2 Value of financing accessed by female FTF participants per $1 of financing accessed by male FTF participants</t>
  </si>
  <si>
    <t>PT3 The number of cultivated hectares under climate adaptation/climate risk management practices and technologies with USG assistance</t>
  </si>
  <si>
    <t>PT4 Value of private sector investment leveraged by the USG to support food security and nutrition</t>
  </si>
  <si>
    <t>PT5 Percent of women consuming a diet of minimum diversity (MDD-W)</t>
  </si>
  <si>
    <t>next_pbs</t>
  </si>
  <si>
    <t>Afghanistan</t>
  </si>
  <si>
    <t>Bangladesh</t>
  </si>
  <si>
    <t>Bureau for Resilience and Food Security (RFS)</t>
  </si>
  <si>
    <t>Burma</t>
  </si>
  <si>
    <t>Cambodia</t>
  </si>
  <si>
    <t>Colombia</t>
  </si>
  <si>
    <t>Democratic Republic of the Congo</t>
  </si>
  <si>
    <t>Ethiopia</t>
  </si>
  <si>
    <t>Ghana</t>
  </si>
  <si>
    <t>Group Target (ROs without a country specific target)</t>
  </si>
  <si>
    <t>Guatemala</t>
  </si>
  <si>
    <t>Haiti</t>
  </si>
  <si>
    <t>Honduras</t>
  </si>
  <si>
    <t>Kenya</t>
  </si>
  <si>
    <t>Liberia</t>
  </si>
  <si>
    <t>Madagascar</t>
  </si>
  <si>
    <t>Malawi</t>
  </si>
  <si>
    <t>Mozambique</t>
  </si>
  <si>
    <t>Nepal</t>
  </si>
  <si>
    <t>Niger</t>
  </si>
  <si>
    <t>Nigeria</t>
  </si>
  <si>
    <t>Pakistan</t>
  </si>
  <si>
    <t>Regional Office for East Africa</t>
  </si>
  <si>
    <t>Rwanda</t>
  </si>
  <si>
    <t>Sahel Regional Program</t>
  </si>
  <si>
    <t>Senegal</t>
  </si>
  <si>
    <t>South Sudan</t>
  </si>
  <si>
    <t>Southern Africa Regional</t>
  </si>
  <si>
    <t>Sri Lanka</t>
  </si>
  <si>
    <t>Tajikistan</t>
  </si>
  <si>
    <t>Tanzania</t>
  </si>
  <si>
    <t>Uganda</t>
  </si>
  <si>
    <t>West Africa Regional</t>
  </si>
  <si>
    <t>Zambia</t>
  </si>
  <si>
    <t>Zimbabwe</t>
  </si>
  <si>
    <t>Azerbaijan</t>
  </si>
  <si>
    <t>USAID Bureau for Resilience and Food Security</t>
  </si>
  <si>
    <t>Benin</t>
  </si>
  <si>
    <t>Burkina Faso</t>
  </si>
  <si>
    <t>Burundi</t>
  </si>
  <si>
    <t>Cote D'Ivoire</t>
  </si>
  <si>
    <t>Dominican Republic</t>
  </si>
  <si>
    <t>Development, Democracy, and Innovation (DDI)</t>
  </si>
  <si>
    <t>El Salvador</t>
  </si>
  <si>
    <t>Egypt</t>
  </si>
  <si>
    <t>Georgia</t>
  </si>
  <si>
    <t>International Food Assistance Division (IFA)</t>
  </si>
  <si>
    <t>Indonesia</t>
  </si>
  <si>
    <t>Jamaica</t>
  </si>
  <si>
    <t>Mali</t>
  </si>
  <si>
    <t>Moldova</t>
  </si>
  <si>
    <t>Paraguay</t>
  </si>
  <si>
    <t>Peru</t>
  </si>
  <si>
    <t>Philippines</t>
  </si>
  <si>
    <t>USAID Sahel Regional Program</t>
  </si>
  <si>
    <t>Somalia</t>
  </si>
  <si>
    <t>USAID Southern Africa Regional</t>
  </si>
  <si>
    <t>STATE Central America Regional</t>
  </si>
  <si>
    <t>State/OES - VACS</t>
  </si>
  <si>
    <t>Sudan</t>
  </si>
  <si>
    <t>Syria</t>
  </si>
  <si>
    <t>Thailand</t>
  </si>
  <si>
    <t>Timor-Leste</t>
  </si>
  <si>
    <t>Ukraine</t>
  </si>
  <si>
    <t>USAID Africa Regional</t>
  </si>
  <si>
    <t>USAID Asia Regional</t>
  </si>
  <si>
    <t>Venezuela</t>
  </si>
  <si>
    <t>USAID East Africa Regional</t>
  </si>
  <si>
    <t>Latin America and Caribbean Regional</t>
  </si>
  <si>
    <t>USAID Latin America and Caribbean Regional</t>
  </si>
  <si>
    <t>Middle East Regional (MER)</t>
  </si>
  <si>
    <t>USAID Middle East Regional (MER)</t>
  </si>
  <si>
    <t>USAID West Africa Regional</t>
  </si>
  <si>
    <t xml:space="preserve">Data pulled from: </t>
  </si>
  <si>
    <t>https://docs.google.com/spreadsheets/d/1RsxZgxLJ3QgIIa0F7VWp5v5Eewq-9wfkF-iyLJD5RO8/edit#gid=860576192</t>
  </si>
  <si>
    <t>year</t>
  </si>
  <si>
    <t>budget</t>
  </si>
  <si>
    <t>NA</t>
  </si>
  <si>
    <t>Djibouti</t>
  </si>
  <si>
    <t>Guinea</t>
  </si>
  <si>
    <t>India</t>
  </si>
  <si>
    <t>Iraq</t>
  </si>
  <si>
    <t>Kazakhstan</t>
  </si>
  <si>
    <t>Kyrgyz Republic</t>
  </si>
  <si>
    <t>Lebanon</t>
  </si>
  <si>
    <t>Mongolia</t>
  </si>
  <si>
    <t>Morocco</t>
  </si>
  <si>
    <t>Sierra Leone</t>
  </si>
  <si>
    <t>South Africa</t>
  </si>
  <si>
    <t>Uzbekistan</t>
  </si>
  <si>
    <t>Yemen</t>
  </si>
  <si>
    <t>USAID Bureau for Food Security (BFS)</t>
  </si>
  <si>
    <t>USAID Barbados and Eastern Caribbean</t>
  </si>
  <si>
    <t>USAID Central America Regional</t>
  </si>
  <si>
    <t>USAID Europe and Eurasia Regional</t>
  </si>
  <si>
    <t>USAID Regional Development Mission-Asia (RDM/A)</t>
  </si>
  <si>
    <t>Bureau of Economic and Business Affairs (EB)</t>
  </si>
  <si>
    <t>E3 - Land and Urban</t>
  </si>
  <si>
    <t>USAID Economic Growth, Education and Environment (E3)</t>
  </si>
  <si>
    <t>ou</t>
  </si>
  <si>
    <t>Afghanistan (OIG/AFG)</t>
  </si>
  <si>
    <t>USAID Burma (BURMA)</t>
  </si>
  <si>
    <t>USAID Cambodia (CAMBODIA)</t>
  </si>
  <si>
    <t>USAID Colombia (COLOMBIA)</t>
  </si>
  <si>
    <t>USAID Dem Rep Congo (DROC)</t>
  </si>
  <si>
    <t>USAID Ethiopia (ETHIOPIA)</t>
  </si>
  <si>
    <t>USAID Ghana (GHANA)</t>
  </si>
  <si>
    <t>USAID Guatemala (GUATEMALA)</t>
  </si>
  <si>
    <t>USAID Haiti (HAITI)</t>
  </si>
  <si>
    <t>USAID Honduras (HONDURAS)</t>
  </si>
  <si>
    <t>USAID Kenya (KENYA)</t>
  </si>
  <si>
    <t>USAID Liberia (LIBERIA)</t>
  </si>
  <si>
    <t>USAID Madagascar (MADAGASCAR)</t>
  </si>
  <si>
    <t>USAID Malawi (MALAWI)</t>
  </si>
  <si>
    <t>USAID Mali (MALI)</t>
  </si>
  <si>
    <t>USAID Mozambique (MOZAMBIQUE)</t>
  </si>
  <si>
    <t>USAID Nepal (NEPAL)</t>
  </si>
  <si>
    <t>USAID Niger (NIGER)</t>
  </si>
  <si>
    <t>USAID Nigeria (NIGERIA)</t>
  </si>
  <si>
    <t>USAID Pakistan (PAKISTAN)</t>
  </si>
  <si>
    <t>East Africa (EAST AFRICA)</t>
  </si>
  <si>
    <t>Regional Center for South Africa (S_AFR_REG)</t>
  </si>
  <si>
    <t>Sahel Regional Program (SAHEL)</t>
  </si>
  <si>
    <t>USAID Rwanda (RWANDA)</t>
  </si>
  <si>
    <t>USAID Senegal (SENEGAL)</t>
  </si>
  <si>
    <t>USAID South Sudan (SOUTH SUDAN)</t>
  </si>
  <si>
    <t>USAID Tajikistan (TAJIKISTAN)</t>
  </si>
  <si>
    <t>USAID Tanzania (TANZANIA)</t>
  </si>
  <si>
    <t>USAID Uganda (UGANDA)</t>
  </si>
  <si>
    <t>West Africa Regional Program (WARP)</t>
  </si>
  <si>
    <t>USAID Zambia (ZAMBIA)</t>
  </si>
  <si>
    <t>USAID Zimbabwe (ZIMBABWE)</t>
  </si>
  <si>
    <t>USAID Bangladesh (BANGLADESH)</t>
  </si>
  <si>
    <t>USAID Mali (MALI) S</t>
  </si>
  <si>
    <t>baseline</t>
  </si>
  <si>
    <t>actual</t>
  </si>
  <si>
    <t>performance target</t>
  </si>
  <si>
    <t>Bureau for Resilience and Food Security</t>
  </si>
  <si>
    <t>baseline (completed before 8/2023)</t>
  </si>
  <si>
    <t>baseline pbs (start date)</t>
  </si>
  <si>
    <t>actual (most recent)</t>
  </si>
  <si>
    <t>most recent_pbs (start date)</t>
  </si>
  <si>
    <t>baseline_date</t>
  </si>
  <si>
    <t>actual_date</t>
  </si>
  <si>
    <t>next_pbs_date</t>
  </si>
  <si>
    <t>USAID Dem Rep Congo (DRC)</t>
  </si>
  <si>
    <t>USAID Mali (MALI) RFZ</t>
  </si>
  <si>
    <t>USAID Mali (MALI) SOUTH</t>
  </si>
  <si>
    <t>International Food Assistance Division (IFA) (USDA/IFA)</t>
  </si>
  <si>
    <t>FY 2015 Initial Actual</t>
  </si>
  <si>
    <t>FY 2016 Initial Actual</t>
  </si>
  <si>
    <t>FY 2017 Initial Actual</t>
  </si>
  <si>
    <t>FY 2018 653(a)</t>
  </si>
  <si>
    <t>FY 2018 post-reprogramming</t>
  </si>
  <si>
    <t>FY 2019 653(a)</t>
  </si>
  <si>
    <t>FY 2019 Request</t>
  </si>
  <si>
    <t>FY 2020 653(a)</t>
  </si>
  <si>
    <t>FY 2020 Request</t>
  </si>
  <si>
    <t xml:space="preserve">
FY 2021 653(a) Initial</t>
  </si>
  <si>
    <t xml:space="preserve">
FY 2021 653(a) Post Report Update 8/3/21</t>
  </si>
  <si>
    <t xml:space="preserve">
FY 2021 653(a) Final Update 7/22/22</t>
  </si>
  <si>
    <t>FY 2021 Request</t>
  </si>
  <si>
    <t>FY 2022 Request - Updated 7/22/22</t>
  </si>
  <si>
    <t>FY 2022 653(a) - Inital Draft - Updated 7/22/22</t>
  </si>
  <si>
    <t>FY 2022 653(a) - Final Report</t>
  </si>
  <si>
    <t>FY 2022 OP Controls Report (From FACTS 11/22/2022)</t>
  </si>
  <si>
    <t>FY 2022 AUSAA ("Supp. #2") Ukraine Supplemental Funding</t>
  </si>
  <si>
    <t>FY 2023 Omnibus Supp 4</t>
  </si>
  <si>
    <t>FY 2023 Request CBJ Levels - Updated 7/22/2022</t>
  </si>
  <si>
    <t>FY 2023 Control</t>
  </si>
  <si>
    <t>FY 2024 Request - Final</t>
  </si>
  <si>
    <t>$ in thousands for all items</t>
  </si>
  <si>
    <t>DA</t>
  </si>
  <si>
    <t>ESF</t>
  </si>
  <si>
    <t>Total</t>
  </si>
  <si>
    <t>AEECA</t>
  </si>
  <si>
    <t>ESF-OCO</t>
  </si>
  <si>
    <t>*Of Which Resilience</t>
  </si>
  <si>
    <t>AEECA-OCO</t>
  </si>
  <si>
    <t>Of Which Resilience</t>
  </si>
  <si>
    <t>ESDF</t>
  </si>
  <si>
    <t>of which Resilience (Estimate)</t>
  </si>
  <si>
    <t>Inital vs Post Update ($ +/-)</t>
  </si>
  <si>
    <t xml:space="preserve">
(% +/-)</t>
  </si>
  <si>
    <t>Final vs Post Update ($ +/-)</t>
  </si>
  <si>
    <t>of Which Resilience</t>
  </si>
  <si>
    <t>FY22 OP vs FY21 653(a) Final Update ($ +/-)</t>
  </si>
  <si>
    <t>EG.3 ESF</t>
  </si>
  <si>
    <t>HL.9 ESF</t>
  </si>
  <si>
    <t>-</t>
  </si>
  <si>
    <t>Resilience + FTF Target</t>
  </si>
  <si>
    <t>Overall Perncent FTF Target (Current Target Countries)</t>
  </si>
  <si>
    <t>Target Country</t>
  </si>
  <si>
    <t>-%</t>
  </si>
  <si>
    <t>Feed the Future Countries</t>
  </si>
  <si>
    <t>USAID Bureau for Food Security / Bureau for Resilience and Food Security</t>
  </si>
  <si>
    <t>BFS - Community Development</t>
  </si>
  <si>
    <t>[80,000]</t>
  </si>
  <si>
    <t>[46,000]</t>
  </si>
  <si>
    <t>[34,000]</t>
  </si>
  <si>
    <t>TBC</t>
  </si>
  <si>
    <t>BFS - Disaster Risk Reduction</t>
  </si>
  <si>
    <t>[5,000]</t>
  </si>
  <si>
    <t>BFS - Market Access for Vulnerable Populations</t>
  </si>
  <si>
    <t>[18,000]</t>
  </si>
  <si>
    <t>BFS - Markets, Partnerships and Innovation</t>
  </si>
  <si>
    <t>[36,000]</t>
  </si>
  <si>
    <t>[31,172]</t>
  </si>
  <si>
    <t>[22,150]</t>
  </si>
  <si>
    <t>BFS - Monitoring and Evaluation</t>
  </si>
  <si>
    <t>[17,005]</t>
  </si>
  <si>
    <t>[15,239]</t>
  </si>
  <si>
    <t>BFS - Research and Development</t>
  </si>
  <si>
    <t>[130,400]</t>
  </si>
  <si>
    <t>[142,200]</t>
  </si>
  <si>
    <t>BFS - Resilence</t>
  </si>
  <si>
    <t>[4,000]</t>
  </si>
  <si>
    <t>[45,071]</t>
  </si>
  <si>
    <t>[14,971]</t>
  </si>
  <si>
    <t>[45,000]</t>
  </si>
  <si>
    <t>BFS - USAID Country Support</t>
  </si>
  <si>
    <t>[23,560]</t>
  </si>
  <si>
    <t>[15,623]</t>
  </si>
  <si>
    <t>[11,300]</t>
  </si>
  <si>
    <t>Regional Platforms</t>
  </si>
  <si>
    <t>Other Funding</t>
  </si>
  <si>
    <t>To Be Programmed</t>
  </si>
  <si>
    <t>Uk Supp</t>
  </si>
  <si>
    <t>Request</t>
  </si>
  <si>
    <t>Ukraine Supplemental - 2023</t>
  </si>
  <si>
    <t>Ukraine Supplemental - 2022</t>
  </si>
  <si>
    <t>Request - 2024</t>
  </si>
  <si>
    <t>_USAID Bureau for Food Security / Bureau for Resilience and Food Security</t>
  </si>
  <si>
    <t>_BFS - Community Development</t>
  </si>
  <si>
    <t>_BFS - Disaster Risk Reduction</t>
  </si>
  <si>
    <t>name</t>
  </si>
  <si>
    <t>type</t>
  </si>
  <si>
    <t>value</t>
  </si>
  <si>
    <t>PT1: Sales</t>
  </si>
  <si>
    <t>PT2: Gender financing ratio</t>
  </si>
  <si>
    <t>PT3: Climate hectares</t>
  </si>
  <si>
    <t>PT4: Private sector investment (3-yr avg)</t>
  </si>
  <si>
    <t>USAID Egypt (EGYPT)</t>
  </si>
  <si>
    <t>USAID Georgia (GEORGIA)</t>
  </si>
  <si>
    <t>USAID Azerbaijan (AZERBAIJAN)</t>
  </si>
  <si>
    <t>USAID Syria (SYRIA)</t>
  </si>
  <si>
    <t>PT5: MDD-W</t>
  </si>
  <si>
    <t>Group Target</t>
  </si>
  <si>
    <t>Burkina Faso (BURKINA)</t>
  </si>
  <si>
    <t>Venezuela (VENEZUELA)</t>
  </si>
  <si>
    <t>USAID Timor Leste (TIMOR LESTE)</t>
  </si>
  <si>
    <t>Georgia Program (GEORGIA)</t>
  </si>
  <si>
    <t>FTF Initiative</t>
  </si>
  <si>
    <t>PT4: Private sector investment</t>
  </si>
  <si>
    <t>USAID India (INDIA)</t>
  </si>
  <si>
    <t>USAID Kazakhstan (KAZAKHSTAN)</t>
  </si>
  <si>
    <t>USAID Somalia (SOMALIA)</t>
  </si>
  <si>
    <t>USAID Sierra Leone (SIERRA LEONE)</t>
  </si>
  <si>
    <t>USAID Peru (PERU)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</si>
</sst>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&quot;$&quot;#,##0.00"/>
    <numFmt numFmtId="166" formatCode="0.0%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Gill Sans"/>
    </font>
    <font>
      <sz val="10"/>
      <color theme="1"/>
      <name val="Gill Sans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B1B1B"/>
      <name val="Arial"/>
      <family val="2"/>
    </font>
    <font>
      <sz val="10"/>
      <color rgb="FF000000"/>
      <name val="Gill Sans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FFFF"/>
      <name val="Arial Narrow"/>
      <family val="2"/>
    </font>
    <font>
      <i/>
      <sz val="8"/>
      <color rgb="FFA9A9A9"/>
      <name val="Arial Narrow"/>
      <family val="2"/>
    </font>
    <font>
      <b/>
      <i/>
      <sz val="8"/>
      <color rgb="FFFFFFFF"/>
      <name val="Arial Narrow"/>
      <family val="2"/>
    </font>
    <font>
      <i/>
      <sz val="8"/>
      <color rgb="FFFFFFFF"/>
      <name val="Arial Narrow"/>
      <family val="2"/>
    </font>
    <font>
      <sz val="8"/>
      <color rgb="FFFFFFFF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i/>
      <sz val="8"/>
      <color theme="1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i/>
      <sz val="8"/>
      <color rgb="FFFF0000"/>
      <name val="Arial Narrow"/>
      <family val="2"/>
    </font>
    <font>
      <b/>
      <i/>
      <sz val="8"/>
      <color rgb="FFFF0000"/>
      <name val="Arial Narrow"/>
      <family val="2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0000FF"/>
      <name val="Arial Narrow"/>
      <family val="2"/>
    </font>
    <font>
      <i/>
      <sz val="8"/>
      <color rgb="FF0000FF"/>
      <name val="Arial Narrow"/>
      <family val="2"/>
    </font>
    <font>
      <sz val="10"/>
      <color rgb="FF0000FF"/>
      <name val="Calibri"/>
      <family val="2"/>
      <scheme val="minor"/>
    </font>
    <font>
      <b/>
      <sz val="8"/>
      <color rgb="FF0000FF"/>
      <name val="Arial Narrow"/>
      <family val="2"/>
    </font>
    <font>
      <b/>
      <i/>
      <sz val="8"/>
      <color rgb="FF0000FF"/>
      <name val="Arial Narrow"/>
      <family val="2"/>
    </font>
    <font>
      <b/>
      <sz val="10"/>
      <color rgb="FF0000FF"/>
      <name val="Calibri"/>
      <family val="2"/>
      <scheme val="minor"/>
    </font>
    <font>
      <sz val="7"/>
      <color rgb="FF000000"/>
      <name val="Lucida Console"/>
      <family val="3"/>
    </font>
    <font>
      <sz val="11"/>
      <color theme="1"/>
      <name val="Calibri"/>
      <family val="2"/>
      <scheme val="minor"/>
    </font>
    <font>
      <sz val="6"/>
      <color rgb="FF000000"/>
      <name val="Lucida Sans"/>
      <family val="2"/>
    </font>
  </fonts>
  <fills count="2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A56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32" fillId="0" borderId="0" applyFont="0" applyFill="0" applyBorder="0" applyAlignment="0" applyProtection="0"/>
  </cellStyleXfs>
  <cellXfs count="1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7" fillId="0" borderId="0" xfId="0" applyFont="1"/>
    <xf numFmtId="1" fontId="5" fillId="0" borderId="0" xfId="0" applyNumberFormat="1" applyFont="1" applyAlignment="1">
      <alignment horizontal="center" wrapText="1"/>
    </xf>
    <xf numFmtId="1" fontId="5" fillId="0" borderId="0" xfId="0" applyNumberFormat="1" applyFont="1"/>
    <xf numFmtId="0" fontId="0" fillId="0" borderId="0" xfId="0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0" fillId="0" borderId="3" xfId="0" applyBorder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vertical="center" wrapText="1"/>
    </xf>
    <xf numFmtId="0" fontId="0" fillId="0" borderId="6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horizontal="right" wrapText="1"/>
    </xf>
    <xf numFmtId="0" fontId="2" fillId="0" borderId="3" xfId="0" applyFont="1" applyBorder="1" applyAlignment="1">
      <alignment horizontal="right" vertical="top" wrapText="1"/>
    </xf>
    <xf numFmtId="14" fontId="2" fillId="0" borderId="3" xfId="0" applyNumberFormat="1" applyFont="1" applyBorder="1" applyAlignment="1">
      <alignment horizontal="right" vertical="top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0" fillId="0" borderId="3" xfId="0" applyBorder="1" applyAlignment="1">
      <alignment vertical="top" wrapText="1"/>
    </xf>
    <xf numFmtId="0" fontId="8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14" fontId="2" fillId="3" borderId="3" xfId="0" applyNumberFormat="1" applyFont="1" applyFill="1" applyBorder="1" applyAlignment="1">
      <alignment horizontal="right" vertical="top" wrapText="1"/>
    </xf>
    <xf numFmtId="0" fontId="5" fillId="0" borderId="7" xfId="0" applyFont="1" applyBorder="1" applyAlignment="1">
      <alignment wrapText="1"/>
    </xf>
    <xf numFmtId="0" fontId="11" fillId="0" borderId="3" xfId="0" applyFont="1" applyBorder="1" applyAlignment="1">
      <alignment horizontal="center" wrapText="1"/>
    </xf>
    <xf numFmtId="0" fontId="10" fillId="20" borderId="3" xfId="0" applyFont="1" applyFill="1" applyBorder="1" applyAlignment="1">
      <alignment horizontal="center" wrapText="1"/>
    </xf>
    <xf numFmtId="0" fontId="12" fillId="20" borderId="3" xfId="0" applyFont="1" applyFill="1" applyBorder="1" applyAlignment="1">
      <alignment horizontal="center" wrapText="1"/>
    </xf>
    <xf numFmtId="0" fontId="13" fillId="20" borderId="3" xfId="0" applyFont="1" applyFill="1" applyBorder="1" applyAlignment="1">
      <alignment horizontal="center" wrapText="1"/>
    </xf>
    <xf numFmtId="0" fontId="14" fillId="20" borderId="3" xfId="0" applyFont="1" applyFill="1" applyBorder="1" applyAlignment="1">
      <alignment horizontal="center" wrapText="1"/>
    </xf>
    <xf numFmtId="0" fontId="5" fillId="20" borderId="3" xfId="0" applyFont="1" applyFill="1" applyBorder="1" applyAlignment="1">
      <alignment wrapText="1"/>
    </xf>
    <xf numFmtId="0" fontId="15" fillId="21" borderId="5" xfId="0" applyFont="1" applyFill="1" applyBorder="1" applyAlignment="1">
      <alignment wrapText="1"/>
    </xf>
    <xf numFmtId="3" fontId="16" fillId="21" borderId="3" xfId="0" applyNumberFormat="1" applyFont="1" applyFill="1" applyBorder="1" applyAlignment="1">
      <alignment horizontal="right" wrapText="1"/>
    </xf>
    <xf numFmtId="3" fontId="17" fillId="21" borderId="3" xfId="0" applyNumberFormat="1" applyFont="1" applyFill="1" applyBorder="1" applyAlignment="1">
      <alignment horizontal="right" wrapText="1"/>
    </xf>
    <xf numFmtId="0" fontId="16" fillId="21" borderId="3" xfId="0" applyFont="1" applyFill="1" applyBorder="1" applyAlignment="1">
      <alignment horizontal="right" wrapText="1"/>
    </xf>
    <xf numFmtId="0" fontId="17" fillId="22" borderId="3" xfId="0" applyFont="1" applyFill="1" applyBorder="1" applyAlignment="1">
      <alignment horizontal="right" wrapText="1"/>
    </xf>
    <xf numFmtId="9" fontId="17" fillId="22" borderId="3" xfId="0" applyNumberFormat="1" applyFont="1" applyFill="1" applyBorder="1" applyAlignment="1">
      <alignment horizontal="right" wrapText="1"/>
    </xf>
    <xf numFmtId="3" fontId="16" fillId="22" borderId="3" xfId="0" applyNumberFormat="1" applyFont="1" applyFill="1" applyBorder="1" applyAlignment="1">
      <alignment horizontal="right" wrapText="1"/>
    </xf>
    <xf numFmtId="3" fontId="16" fillId="21" borderId="6" xfId="0" applyNumberFormat="1" applyFont="1" applyFill="1" applyBorder="1" applyAlignment="1">
      <alignment horizontal="right" wrapText="1"/>
    </xf>
    <xf numFmtId="0" fontId="5" fillId="21" borderId="3" xfId="0" applyFont="1" applyFill="1" applyBorder="1" applyAlignment="1">
      <alignment wrapText="1"/>
    </xf>
    <xf numFmtId="0" fontId="5" fillId="21" borderId="6" xfId="0" applyFont="1" applyFill="1" applyBorder="1" applyAlignment="1">
      <alignment wrapText="1"/>
    </xf>
    <xf numFmtId="8" fontId="16" fillId="21" borderId="6" xfId="0" applyNumberFormat="1" applyFont="1" applyFill="1" applyBorder="1" applyAlignment="1">
      <alignment horizontal="right" wrapText="1"/>
    </xf>
    <xf numFmtId="0" fontId="17" fillId="21" borderId="6" xfId="0" applyFont="1" applyFill="1" applyBorder="1" applyAlignment="1">
      <alignment horizontal="right" wrapText="1"/>
    </xf>
    <xf numFmtId="10" fontId="16" fillId="21" borderId="3" xfId="0" applyNumberFormat="1" applyFont="1" applyFill="1" applyBorder="1" applyAlignment="1">
      <alignment horizontal="right" wrapText="1"/>
    </xf>
    <xf numFmtId="0" fontId="16" fillId="21" borderId="3" xfId="0" applyFont="1" applyFill="1" applyBorder="1" applyAlignment="1">
      <alignment horizontal="center" wrapText="1"/>
    </xf>
    <xf numFmtId="3" fontId="17" fillId="22" borderId="3" xfId="0" applyNumberFormat="1" applyFont="1" applyFill="1" applyBorder="1" applyAlignment="1">
      <alignment horizontal="right" wrapText="1"/>
    </xf>
    <xf numFmtId="0" fontId="16" fillId="23" borderId="5" xfId="0" applyFont="1" applyFill="1" applyBorder="1" applyAlignment="1">
      <alignment wrapText="1"/>
    </xf>
    <xf numFmtId="3" fontId="16" fillId="0" borderId="3" xfId="0" applyNumberFormat="1" applyFont="1" applyBorder="1" applyAlignment="1">
      <alignment horizontal="right" wrapText="1"/>
    </xf>
    <xf numFmtId="0" fontId="16" fillId="0" borderId="3" xfId="0" applyFont="1" applyBorder="1" applyAlignment="1">
      <alignment horizontal="right" wrapText="1"/>
    </xf>
    <xf numFmtId="0" fontId="17" fillId="0" borderId="3" xfId="0" applyFont="1" applyBorder="1" applyAlignment="1">
      <alignment horizontal="right" wrapText="1"/>
    </xf>
    <xf numFmtId="3" fontId="17" fillId="0" borderId="3" xfId="0" applyNumberFormat="1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9" fontId="17" fillId="0" borderId="3" xfId="0" applyNumberFormat="1" applyFont="1" applyBorder="1" applyAlignment="1">
      <alignment horizontal="right" wrapText="1"/>
    </xf>
    <xf numFmtId="3" fontId="17" fillId="23" borderId="3" xfId="0" applyNumberFormat="1" applyFont="1" applyFill="1" applyBorder="1" applyAlignment="1">
      <alignment horizontal="right" wrapText="1"/>
    </xf>
    <xf numFmtId="0" fontId="18" fillId="23" borderId="5" xfId="0" applyFont="1" applyFill="1" applyBorder="1" applyAlignment="1">
      <alignment wrapText="1"/>
    </xf>
    <xf numFmtId="0" fontId="19" fillId="0" borderId="3" xfId="0" applyFont="1" applyBorder="1" applyAlignment="1">
      <alignment horizontal="right" wrapText="1"/>
    </xf>
    <xf numFmtId="3" fontId="19" fillId="0" borderId="3" xfId="0" applyNumberFormat="1" applyFont="1" applyBorder="1" applyAlignment="1">
      <alignment horizontal="right" wrapText="1"/>
    </xf>
    <xf numFmtId="0" fontId="20" fillId="0" borderId="3" xfId="0" applyFont="1" applyBorder="1" applyAlignment="1">
      <alignment horizontal="right" wrapText="1"/>
    </xf>
    <xf numFmtId="3" fontId="20" fillId="0" borderId="3" xfId="0" applyNumberFormat="1" applyFont="1" applyBorder="1" applyAlignment="1">
      <alignment horizontal="right" wrapText="1"/>
    </xf>
    <xf numFmtId="9" fontId="20" fillId="0" borderId="3" xfId="0" applyNumberFormat="1" applyFont="1" applyBorder="1" applyAlignment="1">
      <alignment horizontal="right" wrapText="1"/>
    </xf>
    <xf numFmtId="3" fontId="20" fillId="21" borderId="3" xfId="0" applyNumberFormat="1" applyFont="1" applyFill="1" applyBorder="1" applyAlignment="1">
      <alignment horizontal="right" wrapText="1"/>
    </xf>
    <xf numFmtId="0" fontId="19" fillId="23" borderId="5" xfId="0" applyFont="1" applyFill="1" applyBorder="1" applyAlignment="1">
      <alignment wrapText="1"/>
    </xf>
    <xf numFmtId="3" fontId="20" fillId="23" borderId="3" xfId="0" applyNumberFormat="1" applyFont="1" applyFill="1" applyBorder="1" applyAlignment="1">
      <alignment horizontal="right" wrapText="1"/>
    </xf>
    <xf numFmtId="0" fontId="15" fillId="23" borderId="5" xfId="0" applyFont="1" applyFill="1" applyBorder="1" applyAlignment="1">
      <alignment wrapText="1"/>
    </xf>
    <xf numFmtId="3" fontId="18" fillId="0" borderId="3" xfId="0" applyNumberFormat="1" applyFont="1" applyBorder="1" applyAlignment="1">
      <alignment horizontal="right" wrapText="1"/>
    </xf>
    <xf numFmtId="0" fontId="18" fillId="0" borderId="3" xfId="0" applyFont="1" applyBorder="1" applyAlignment="1">
      <alignment horizontal="right" wrapText="1"/>
    </xf>
    <xf numFmtId="0" fontId="21" fillId="0" borderId="3" xfId="0" applyFont="1" applyBorder="1" applyAlignment="1">
      <alignment horizontal="right" wrapText="1"/>
    </xf>
    <xf numFmtId="3" fontId="21" fillId="0" borderId="3" xfId="0" applyNumberFormat="1" applyFont="1" applyBorder="1" applyAlignment="1">
      <alignment horizontal="right" wrapText="1"/>
    </xf>
    <xf numFmtId="0" fontId="22" fillId="0" borderId="3" xfId="0" applyFont="1" applyBorder="1" applyAlignment="1">
      <alignment horizontal="right" wrapText="1"/>
    </xf>
    <xf numFmtId="9" fontId="21" fillId="0" borderId="3" xfId="0" applyNumberFormat="1" applyFont="1" applyBorder="1" applyAlignment="1">
      <alignment horizontal="right" wrapText="1"/>
    </xf>
    <xf numFmtId="3" fontId="21" fillId="21" borderId="3" xfId="0" applyNumberFormat="1" applyFont="1" applyFill="1" applyBorder="1" applyAlignment="1">
      <alignment horizontal="right" wrapText="1"/>
    </xf>
    <xf numFmtId="3" fontId="16" fillId="3" borderId="3" xfId="0" applyNumberFormat="1" applyFont="1" applyFill="1" applyBorder="1" applyAlignment="1">
      <alignment horizontal="right" wrapText="1"/>
    </xf>
    <xf numFmtId="3" fontId="19" fillId="3" borderId="3" xfId="0" applyNumberFormat="1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17" fillId="21" borderId="3" xfId="0" applyFont="1" applyFill="1" applyBorder="1" applyAlignment="1">
      <alignment horizontal="right" wrapText="1"/>
    </xf>
    <xf numFmtId="9" fontId="17" fillId="21" borderId="3" xfId="0" applyNumberFormat="1" applyFont="1" applyFill="1" applyBorder="1" applyAlignment="1">
      <alignment horizontal="right" wrapText="1"/>
    </xf>
    <xf numFmtId="0" fontId="23" fillId="0" borderId="3" xfId="0" applyFont="1" applyBorder="1" applyAlignment="1">
      <alignment horizontal="right" wrapText="1"/>
    </xf>
    <xf numFmtId="3" fontId="5" fillId="0" borderId="3" xfId="0" applyNumberFormat="1" applyFont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0" fontId="16" fillId="24" borderId="5" xfId="0" applyFont="1" applyFill="1" applyBorder="1" applyAlignment="1">
      <alignment wrapText="1"/>
    </xf>
    <xf numFmtId="0" fontId="16" fillId="24" borderId="3" xfId="0" applyFont="1" applyFill="1" applyBorder="1" applyAlignment="1">
      <alignment horizontal="right" wrapText="1"/>
    </xf>
    <xf numFmtId="3" fontId="16" fillId="24" borderId="3" xfId="0" applyNumberFormat="1" applyFont="1" applyFill="1" applyBorder="1" applyAlignment="1">
      <alignment horizontal="right" wrapText="1"/>
    </xf>
    <xf numFmtId="0" fontId="17" fillId="24" borderId="3" xfId="0" applyFont="1" applyFill="1" applyBorder="1" applyAlignment="1">
      <alignment horizontal="right" wrapText="1"/>
    </xf>
    <xf numFmtId="0" fontId="5" fillId="24" borderId="3" xfId="0" applyFont="1" applyFill="1" applyBorder="1" applyAlignment="1">
      <alignment wrapText="1"/>
    </xf>
    <xf numFmtId="9" fontId="17" fillId="24" borderId="3" xfId="0" applyNumberFormat="1" applyFont="1" applyFill="1" applyBorder="1" applyAlignment="1">
      <alignment horizontal="right" wrapText="1"/>
    </xf>
    <xf numFmtId="3" fontId="17" fillId="24" borderId="3" xfId="0" applyNumberFormat="1" applyFont="1" applyFill="1" applyBorder="1" applyAlignment="1">
      <alignment horizontal="right" wrapText="1"/>
    </xf>
    <xf numFmtId="0" fontId="5" fillId="23" borderId="3" xfId="0" applyFont="1" applyFill="1" applyBorder="1" applyAlignment="1">
      <alignment wrapText="1"/>
    </xf>
    <xf numFmtId="0" fontId="24" fillId="0" borderId="3" xfId="0" applyFont="1" applyBorder="1" applyAlignment="1">
      <alignment horizontal="right" wrapText="1"/>
    </xf>
    <xf numFmtId="0" fontId="15" fillId="22" borderId="5" xfId="0" applyFont="1" applyFill="1" applyBorder="1" applyAlignment="1">
      <alignment wrapText="1"/>
    </xf>
    <xf numFmtId="0" fontId="25" fillId="23" borderId="5" xfId="0" applyFont="1" applyFill="1" applyBorder="1" applyAlignment="1">
      <alignment wrapText="1"/>
    </xf>
    <xf numFmtId="3" fontId="25" fillId="0" borderId="3" xfId="0" applyNumberFormat="1" applyFont="1" applyBorder="1" applyAlignment="1">
      <alignment horizontal="right" wrapText="1"/>
    </xf>
    <xf numFmtId="0" fontId="25" fillId="0" borderId="3" xfId="0" applyFont="1" applyBorder="1" applyAlignment="1">
      <alignment horizontal="right" wrapText="1"/>
    </xf>
    <xf numFmtId="3" fontId="26" fillId="0" borderId="3" xfId="0" applyNumberFormat="1" applyFont="1" applyBorder="1" applyAlignment="1">
      <alignment horizontal="right" wrapText="1"/>
    </xf>
    <xf numFmtId="0" fontId="26" fillId="0" borderId="3" xfId="0" applyFont="1" applyBorder="1" applyAlignment="1">
      <alignment horizontal="right" wrapText="1"/>
    </xf>
    <xf numFmtId="0" fontId="27" fillId="0" borderId="3" xfId="0" applyFont="1" applyBorder="1" applyAlignment="1">
      <alignment horizontal="right" wrapText="1"/>
    </xf>
    <xf numFmtId="9" fontId="26" fillId="0" borderId="3" xfId="0" applyNumberFormat="1" applyFont="1" applyBorder="1" applyAlignment="1">
      <alignment horizontal="right" wrapText="1"/>
    </xf>
    <xf numFmtId="0" fontId="28" fillId="23" borderId="5" xfId="0" applyFont="1" applyFill="1" applyBorder="1" applyAlignment="1">
      <alignment wrapText="1"/>
    </xf>
    <xf numFmtId="0" fontId="28" fillId="0" borderId="3" xfId="0" applyFont="1" applyBorder="1" applyAlignment="1">
      <alignment horizontal="right" wrapText="1"/>
    </xf>
    <xf numFmtId="0" fontId="29" fillId="0" borderId="3" xfId="0" applyFont="1" applyBorder="1" applyAlignment="1">
      <alignment horizontal="right" wrapText="1"/>
    </xf>
    <xf numFmtId="3" fontId="28" fillId="0" borderId="3" xfId="0" applyNumberFormat="1" applyFont="1" applyBorder="1" applyAlignment="1">
      <alignment horizontal="right" wrapText="1"/>
    </xf>
    <xf numFmtId="3" fontId="29" fillId="0" borderId="3" xfId="0" applyNumberFormat="1" applyFont="1" applyBorder="1" applyAlignment="1">
      <alignment horizontal="right" wrapText="1"/>
    </xf>
    <xf numFmtId="0" fontId="30" fillId="0" borderId="3" xfId="0" applyFont="1" applyBorder="1" applyAlignment="1">
      <alignment horizontal="right" wrapText="1"/>
    </xf>
    <xf numFmtId="9" fontId="29" fillId="0" borderId="3" xfId="0" applyNumberFormat="1" applyFont="1" applyBorder="1" applyAlignment="1">
      <alignment horizontal="right" wrapText="1"/>
    </xf>
    <xf numFmtId="0" fontId="5" fillId="21" borderId="7" xfId="0" applyFont="1" applyFill="1" applyBorder="1" applyAlignment="1">
      <alignment wrapText="1"/>
    </xf>
    <xf numFmtId="3" fontId="16" fillId="0" borderId="7" xfId="0" applyNumberFormat="1" applyFont="1" applyBorder="1" applyAlignment="1">
      <alignment horizontal="right" wrapText="1"/>
    </xf>
    <xf numFmtId="0" fontId="16" fillId="0" borderId="7" xfId="0" applyFont="1" applyBorder="1" applyAlignment="1">
      <alignment horizontal="right" wrapText="1"/>
    </xf>
    <xf numFmtId="0" fontId="5" fillId="25" borderId="6" xfId="0" applyFont="1" applyFill="1" applyBorder="1" applyAlignment="1">
      <alignment wrapText="1"/>
    </xf>
    <xf numFmtId="0" fontId="16" fillId="22" borderId="3" xfId="0" applyFont="1" applyFill="1" applyBorder="1" applyAlignment="1">
      <alignment horizontal="right" wrapText="1"/>
    </xf>
    <xf numFmtId="0" fontId="5" fillId="22" borderId="3" xfId="0" applyFont="1" applyFill="1" applyBorder="1" applyAlignment="1">
      <alignment wrapText="1"/>
    </xf>
    <xf numFmtId="0" fontId="3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43" fontId="0" fillId="0" borderId="0" xfId="1" applyFont="1"/>
    <xf numFmtId="0" fontId="33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center" vertical="top" wrapText="1"/>
    </xf>
    <xf numFmtId="0" fontId="10" fillId="15" borderId="12" xfId="0" applyFont="1" applyFill="1" applyBorder="1" applyAlignment="1">
      <alignment horizontal="center" wrapText="1"/>
    </xf>
    <xf numFmtId="0" fontId="10" fillId="15" borderId="10" xfId="0" applyFont="1" applyFill="1" applyBorder="1" applyAlignment="1">
      <alignment horizontal="center" wrapText="1"/>
    </xf>
    <xf numFmtId="0" fontId="10" fillId="17" borderId="12" xfId="0" applyFont="1" applyFill="1" applyBorder="1" applyAlignment="1">
      <alignment horizontal="center" wrapText="1"/>
    </xf>
    <xf numFmtId="0" fontId="10" fillId="17" borderId="9" xfId="0" applyFont="1" applyFill="1" applyBorder="1" applyAlignment="1">
      <alignment horizontal="center" wrapText="1"/>
    </xf>
    <xf numFmtId="0" fontId="10" fillId="17" borderId="10" xfId="0" applyFont="1" applyFill="1" applyBorder="1" applyAlignment="1">
      <alignment horizontal="center" wrapText="1"/>
    </xf>
    <xf numFmtId="0" fontId="10" fillId="18" borderId="12" xfId="0" applyFont="1" applyFill="1" applyBorder="1" applyAlignment="1">
      <alignment horizontal="center" wrapText="1"/>
    </xf>
    <xf numFmtId="0" fontId="10" fillId="18" borderId="9" xfId="0" applyFont="1" applyFill="1" applyBorder="1" applyAlignment="1">
      <alignment horizontal="center" wrapText="1"/>
    </xf>
    <xf numFmtId="0" fontId="10" fillId="18" borderId="11" xfId="0" applyFont="1" applyFill="1" applyBorder="1" applyAlignment="1">
      <alignment horizontal="center" wrapText="1"/>
    </xf>
    <xf numFmtId="0" fontId="10" fillId="19" borderId="8" xfId="0" applyFont="1" applyFill="1" applyBorder="1" applyAlignment="1">
      <alignment horizontal="center" wrapText="1"/>
    </xf>
    <xf numFmtId="0" fontId="10" fillId="19" borderId="9" xfId="0" applyFont="1" applyFill="1" applyBorder="1" applyAlignment="1">
      <alignment horizontal="center" wrapText="1"/>
    </xf>
    <xf numFmtId="0" fontId="10" fillId="19" borderId="11" xfId="0" applyFont="1" applyFill="1" applyBorder="1" applyAlignment="1">
      <alignment horizontal="center" wrapText="1"/>
    </xf>
    <xf numFmtId="0" fontId="10" fillId="14" borderId="12" xfId="0" applyFont="1" applyFill="1" applyBorder="1" applyAlignment="1">
      <alignment horizontal="center" wrapText="1"/>
    </xf>
    <xf numFmtId="0" fontId="10" fillId="14" borderId="10" xfId="0" applyFont="1" applyFill="1" applyBorder="1" applyAlignment="1">
      <alignment horizontal="center" wrapText="1"/>
    </xf>
    <xf numFmtId="0" fontId="10" fillId="15" borderId="9" xfId="0" applyFont="1" applyFill="1" applyBorder="1" applyAlignment="1">
      <alignment horizontal="center" wrapText="1"/>
    </xf>
    <xf numFmtId="0" fontId="10" fillId="16" borderId="12" xfId="0" applyFont="1" applyFill="1" applyBorder="1" applyAlignment="1">
      <alignment horizontal="center" wrapText="1"/>
    </xf>
    <xf numFmtId="0" fontId="10" fillId="16" borderId="9" xfId="0" applyFont="1" applyFill="1" applyBorder="1" applyAlignment="1">
      <alignment horizontal="center" wrapText="1"/>
    </xf>
    <xf numFmtId="0" fontId="10" fillId="16" borderId="10" xfId="0" applyFont="1" applyFill="1" applyBorder="1" applyAlignment="1">
      <alignment horizontal="center" wrapText="1"/>
    </xf>
    <xf numFmtId="0" fontId="5" fillId="25" borderId="8" xfId="0" applyFont="1" applyFill="1" applyBorder="1" applyAlignment="1">
      <alignment wrapText="1"/>
    </xf>
    <xf numFmtId="0" fontId="5" fillId="25" borderId="9" xfId="0" applyFont="1" applyFill="1" applyBorder="1" applyAlignment="1">
      <alignment wrapText="1"/>
    </xf>
    <xf numFmtId="0" fontId="5" fillId="25" borderId="10" xfId="0" applyFont="1" applyFill="1" applyBorder="1" applyAlignment="1">
      <alignment wrapText="1"/>
    </xf>
    <xf numFmtId="0" fontId="5" fillId="25" borderId="12" xfId="0" applyFont="1" applyFill="1" applyBorder="1" applyAlignment="1">
      <alignment wrapText="1"/>
    </xf>
    <xf numFmtId="0" fontId="5" fillId="25" borderId="11" xfId="0" applyFont="1" applyFill="1" applyBorder="1" applyAlignment="1">
      <alignment wrapText="1"/>
    </xf>
    <xf numFmtId="0" fontId="10" fillId="13" borderId="12" xfId="0" applyFont="1" applyFill="1" applyBorder="1" applyAlignment="1">
      <alignment horizontal="center" wrapText="1"/>
    </xf>
    <xf numFmtId="0" fontId="10" fillId="13" borderId="9" xfId="0" applyFont="1" applyFill="1" applyBorder="1" applyAlignment="1">
      <alignment horizontal="center" wrapText="1"/>
    </xf>
    <xf numFmtId="0" fontId="10" fillId="13" borderId="10" xfId="0" applyFont="1" applyFill="1" applyBorder="1" applyAlignment="1">
      <alignment horizontal="center" wrapText="1"/>
    </xf>
    <xf numFmtId="0" fontId="10" fillId="4" borderId="12" xfId="0" applyFont="1" applyFill="1" applyBorder="1" applyAlignment="1">
      <alignment horizontal="center" wrapText="1"/>
    </xf>
    <xf numFmtId="0" fontId="10" fillId="4" borderId="9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 wrapText="1"/>
    </xf>
    <xf numFmtId="0" fontId="10" fillId="5" borderId="12" xfId="0" applyFont="1" applyFill="1" applyBorder="1" applyAlignment="1">
      <alignment horizontal="center" wrapText="1"/>
    </xf>
    <xf numFmtId="0" fontId="10" fillId="5" borderId="9" xfId="0" applyFont="1" applyFill="1" applyBorder="1" applyAlignment="1">
      <alignment horizontal="center" wrapText="1"/>
    </xf>
    <xf numFmtId="0" fontId="10" fillId="5" borderId="10" xfId="0" applyFont="1" applyFill="1" applyBorder="1" applyAlignment="1">
      <alignment horizontal="center" wrapText="1"/>
    </xf>
    <xf numFmtId="0" fontId="10" fillId="6" borderId="12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 wrapText="1"/>
    </xf>
    <xf numFmtId="0" fontId="10" fillId="7" borderId="12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wrapText="1"/>
    </xf>
    <xf numFmtId="0" fontId="10" fillId="7" borderId="10" xfId="0" applyFont="1" applyFill="1" applyBorder="1" applyAlignment="1">
      <alignment horizontal="center" wrapText="1"/>
    </xf>
    <xf numFmtId="0" fontId="10" fillId="8" borderId="12" xfId="0" applyFont="1" applyFill="1" applyBorder="1" applyAlignment="1">
      <alignment horizontal="center" wrapText="1"/>
    </xf>
    <xf numFmtId="0" fontId="10" fillId="8" borderId="9" xfId="0" applyFont="1" applyFill="1" applyBorder="1" applyAlignment="1">
      <alignment horizontal="center" wrapText="1"/>
    </xf>
    <xf numFmtId="0" fontId="10" fillId="8" borderId="10" xfId="0" applyFont="1" applyFill="1" applyBorder="1" applyAlignment="1">
      <alignment horizontal="center" wrapText="1"/>
    </xf>
    <xf numFmtId="0" fontId="10" fillId="9" borderId="12" xfId="0" applyFont="1" applyFill="1" applyBorder="1" applyAlignment="1">
      <alignment horizontal="center" wrapText="1"/>
    </xf>
    <xf numFmtId="0" fontId="10" fillId="9" borderId="9" xfId="0" applyFont="1" applyFill="1" applyBorder="1" applyAlignment="1">
      <alignment horizontal="center" wrapText="1"/>
    </xf>
    <xf numFmtId="0" fontId="10" fillId="9" borderId="10" xfId="0" applyFont="1" applyFill="1" applyBorder="1" applyAlignment="1">
      <alignment horizontal="center" wrapText="1"/>
    </xf>
    <xf numFmtId="0" fontId="10" fillId="10" borderId="12" xfId="0" applyFont="1" applyFill="1" applyBorder="1" applyAlignment="1">
      <alignment horizontal="center" wrapText="1"/>
    </xf>
    <xf numFmtId="0" fontId="10" fillId="10" borderId="10" xfId="0" applyFont="1" applyFill="1" applyBorder="1" applyAlignment="1">
      <alignment horizontal="center" wrapText="1"/>
    </xf>
    <xf numFmtId="0" fontId="10" fillId="11" borderId="12" xfId="0" applyFont="1" applyFill="1" applyBorder="1" applyAlignment="1">
      <alignment horizontal="center" wrapText="1"/>
    </xf>
    <xf numFmtId="0" fontId="10" fillId="11" borderId="9" xfId="0" applyFont="1" applyFill="1" applyBorder="1" applyAlignment="1">
      <alignment horizontal="center" wrapText="1"/>
    </xf>
    <xf numFmtId="0" fontId="10" fillId="11" borderId="10" xfId="0" applyFont="1" applyFill="1" applyBorder="1" applyAlignment="1">
      <alignment horizontal="center" wrapText="1"/>
    </xf>
    <xf numFmtId="0" fontId="10" fillId="12" borderId="12" xfId="0" applyFont="1" applyFill="1" applyBorder="1" applyAlignment="1">
      <alignment horizontal="center" wrapText="1"/>
    </xf>
    <xf numFmtId="0" fontId="10" fillId="12" borderId="10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AF8F-3063-4BB7-A9D6-C884E155B290}">
  <dimension ref="A4:B4"/>
  <sheetViews>
    <sheetView workbookViewId="0">
      <selection activeCell="C10" sqref="C10"/>
    </sheetView>
  </sheetViews>
  <sheetFormatPr defaultRowHeight="14.5"/>
  <cols>
    <col min="1" max="1" width="16" bestFit="1" customWidth="1"/>
  </cols>
  <sheetData>
    <row r="4" spans="1:2">
      <c r="A4" t="s">
        <v>80</v>
      </c>
      <c r="B4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ED83-10B3-4A81-A06A-BE8235146CBB}">
  <dimension ref="A1:F40"/>
  <sheetViews>
    <sheetView topLeftCell="A15" workbookViewId="0">
      <selection sqref="A1:F40"/>
    </sheetView>
  </sheetViews>
  <sheetFormatPr defaultRowHeight="14.5"/>
  <cols>
    <col min="1" max="1" width="47.1796875" bestFit="1" customWidth="1"/>
    <col min="2" max="2" width="16.08984375" customWidth="1"/>
    <col min="3" max="3" width="18.54296875" bestFit="1" customWidth="1"/>
    <col min="4" max="4" width="26.453125" bestFit="1" customWidth="1"/>
    <col min="5" max="5" width="21.453125" style="18" bestFit="1" customWidth="1"/>
    <col min="6" max="6" width="23.81640625" bestFit="1" customWidth="1"/>
  </cols>
  <sheetData>
    <row r="1" spans="1:6" ht="6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107</v>
      </c>
      <c r="B2" s="3">
        <v>199999999.99999997</v>
      </c>
      <c r="C2" s="4">
        <v>1</v>
      </c>
      <c r="D2" s="5">
        <v>25000</v>
      </c>
      <c r="E2" s="6"/>
      <c r="F2" s="6"/>
    </row>
    <row r="3" spans="1:6">
      <c r="A3" t="s">
        <v>139</v>
      </c>
      <c r="B3" s="3">
        <v>812299999.99999988</v>
      </c>
      <c r="C3" s="4">
        <v>1</v>
      </c>
      <c r="D3" s="5">
        <v>226000</v>
      </c>
      <c r="E3" s="5">
        <v>11200000</v>
      </c>
      <c r="F3" s="7">
        <v>0.79500000000000004</v>
      </c>
    </row>
    <row r="4" spans="1:6">
      <c r="A4" t="s">
        <v>9</v>
      </c>
      <c r="B4" s="3">
        <v>1069999999.9999999</v>
      </c>
      <c r="C4" s="4">
        <v>1</v>
      </c>
      <c r="D4" s="5">
        <v>2550000</v>
      </c>
      <c r="E4" s="5">
        <v>57300000</v>
      </c>
      <c r="F4" s="6"/>
    </row>
    <row r="5" spans="1:6">
      <c r="A5" t="s">
        <v>108</v>
      </c>
      <c r="B5" s="3">
        <v>49999999.999999993</v>
      </c>
      <c r="C5" s="4">
        <v>1</v>
      </c>
      <c r="D5" s="5">
        <v>3500</v>
      </c>
      <c r="E5" s="5">
        <v>64200000</v>
      </c>
      <c r="F5" s="6"/>
    </row>
    <row r="6" spans="1:6">
      <c r="A6" t="s">
        <v>109</v>
      </c>
      <c r="B6" s="3">
        <v>29999999.999999996</v>
      </c>
      <c r="C6" s="4">
        <v>1</v>
      </c>
      <c r="D6" s="5">
        <v>1000</v>
      </c>
      <c r="E6" s="5">
        <v>13900000</v>
      </c>
      <c r="F6" s="6"/>
    </row>
    <row r="7" spans="1:6">
      <c r="A7" t="s">
        <v>110</v>
      </c>
      <c r="B7" s="3">
        <v>49999999.999999993</v>
      </c>
      <c r="C7" s="4">
        <v>1</v>
      </c>
      <c r="D7" s="5">
        <v>85000</v>
      </c>
      <c r="E7" s="5">
        <v>25500000</v>
      </c>
      <c r="F7" s="6"/>
    </row>
    <row r="8" spans="1:6">
      <c r="A8" t="s">
        <v>111</v>
      </c>
      <c r="B8" s="3">
        <v>40000000</v>
      </c>
      <c r="C8" s="4">
        <v>1</v>
      </c>
      <c r="D8" s="5">
        <v>80000</v>
      </c>
      <c r="E8" s="6"/>
      <c r="F8" s="8">
        <v>-9999</v>
      </c>
    </row>
    <row r="9" spans="1:6">
      <c r="A9" t="s">
        <v>112</v>
      </c>
      <c r="B9" s="3">
        <v>215399999.99999997</v>
      </c>
      <c r="C9" s="4">
        <v>1</v>
      </c>
      <c r="D9" s="5">
        <v>123000</v>
      </c>
      <c r="E9" s="5">
        <v>8100000</v>
      </c>
      <c r="F9" s="8">
        <v>-9999</v>
      </c>
    </row>
    <row r="10" spans="1:6">
      <c r="A10" t="s">
        <v>258</v>
      </c>
      <c r="B10" s="6"/>
      <c r="C10" s="4">
        <v>1</v>
      </c>
      <c r="D10" s="6"/>
      <c r="E10" s="5">
        <v>15000000</v>
      </c>
      <c r="F10" s="6"/>
    </row>
    <row r="11" spans="1:6">
      <c r="A11" t="s">
        <v>113</v>
      </c>
      <c r="B11" s="3">
        <v>192499999.99999997</v>
      </c>
      <c r="C11" s="4">
        <v>1</v>
      </c>
      <c r="D11" s="5">
        <v>907000</v>
      </c>
      <c r="E11" s="5">
        <v>100300000</v>
      </c>
      <c r="F11" s="9">
        <v>0.39600000000000002</v>
      </c>
    </row>
    <row r="12" spans="1:6">
      <c r="A12" t="s">
        <v>16</v>
      </c>
      <c r="B12" s="3">
        <v>294700000</v>
      </c>
      <c r="C12" s="4">
        <v>1</v>
      </c>
      <c r="D12" s="5">
        <v>74000</v>
      </c>
      <c r="E12" s="5">
        <v>15600000</v>
      </c>
      <c r="F12" s="6"/>
    </row>
    <row r="13" spans="1:6">
      <c r="A13" t="s">
        <v>114</v>
      </c>
      <c r="B13" s="3">
        <v>117899999.99999999</v>
      </c>
      <c r="C13" s="4">
        <v>1</v>
      </c>
      <c r="D13" s="5">
        <v>40000</v>
      </c>
      <c r="E13" s="5">
        <v>13500000</v>
      </c>
      <c r="F13" s="8">
        <v>-9999</v>
      </c>
    </row>
    <row r="14" spans="1:6">
      <c r="A14" t="s">
        <v>115</v>
      </c>
      <c r="B14" s="3">
        <v>2500000</v>
      </c>
      <c r="C14" s="4">
        <v>1</v>
      </c>
      <c r="D14" s="5">
        <v>1000</v>
      </c>
      <c r="E14" s="6"/>
      <c r="F14" s="6"/>
    </row>
    <row r="15" spans="1:6">
      <c r="A15" t="s">
        <v>116</v>
      </c>
      <c r="B15" s="3">
        <v>169100000</v>
      </c>
      <c r="C15" s="4">
        <v>1</v>
      </c>
      <c r="D15" s="5">
        <v>25000</v>
      </c>
      <c r="E15" s="5">
        <v>24900000</v>
      </c>
      <c r="F15" s="8">
        <v>-9999</v>
      </c>
    </row>
    <row r="16" spans="1:6">
      <c r="A16" t="s">
        <v>155</v>
      </c>
      <c r="B16" s="3">
        <v>1413300000</v>
      </c>
      <c r="C16" s="4">
        <v>1</v>
      </c>
      <c r="D16" s="5">
        <v>707000</v>
      </c>
      <c r="E16" s="5">
        <v>43400000</v>
      </c>
      <c r="F16" s="6"/>
    </row>
    <row r="17" spans="1:6">
      <c r="A17" t="s">
        <v>117</v>
      </c>
      <c r="B17" s="3">
        <v>140000000</v>
      </c>
      <c r="C17" s="4">
        <v>1</v>
      </c>
      <c r="D17" s="5">
        <v>100000</v>
      </c>
      <c r="E17" s="5">
        <v>234900000</v>
      </c>
      <c r="F17" s="9">
        <v>0.38300000000000001</v>
      </c>
    </row>
    <row r="18" spans="1:6">
      <c r="A18" t="s">
        <v>118</v>
      </c>
      <c r="B18" s="3">
        <v>17000000</v>
      </c>
      <c r="C18" s="4">
        <v>1</v>
      </c>
      <c r="D18" s="5">
        <v>6000</v>
      </c>
      <c r="E18" s="5">
        <v>1500000</v>
      </c>
      <c r="F18" s="8">
        <v>-9999</v>
      </c>
    </row>
    <row r="19" spans="1:6">
      <c r="A19" t="s">
        <v>119</v>
      </c>
      <c r="B19" s="3">
        <v>4750000</v>
      </c>
      <c r="C19" s="4">
        <v>1</v>
      </c>
      <c r="D19" s="5">
        <v>190000</v>
      </c>
      <c r="E19" s="6"/>
      <c r="F19" s="8">
        <v>-9999</v>
      </c>
    </row>
    <row r="20" spans="1:6">
      <c r="A20" t="s">
        <v>120</v>
      </c>
      <c r="B20" s="3">
        <v>45000000</v>
      </c>
      <c r="C20" s="4">
        <v>1</v>
      </c>
      <c r="D20" s="5">
        <v>50000</v>
      </c>
      <c r="E20" s="5">
        <v>4100000</v>
      </c>
      <c r="F20" s="8">
        <v>-9999</v>
      </c>
    </row>
    <row r="21" spans="1:6">
      <c r="A21" t="s">
        <v>121</v>
      </c>
      <c r="B21" s="3">
        <v>40000000</v>
      </c>
      <c r="C21" s="4">
        <v>1</v>
      </c>
      <c r="D21" s="5">
        <v>50000</v>
      </c>
      <c r="E21" s="5">
        <v>1500000</v>
      </c>
      <c r="F21" s="10">
        <v>0.48099999999999998</v>
      </c>
    </row>
    <row r="22" spans="1:6">
      <c r="A22" t="s">
        <v>140</v>
      </c>
      <c r="B22" s="6"/>
      <c r="C22" s="6"/>
      <c r="D22" s="6"/>
      <c r="E22" s="6"/>
      <c r="F22" s="10">
        <v>0.56699999999999995</v>
      </c>
    </row>
    <row r="23" spans="1:6">
      <c r="A23" t="s">
        <v>122</v>
      </c>
      <c r="B23" s="3">
        <v>134500000</v>
      </c>
      <c r="C23" s="4">
        <v>1</v>
      </c>
      <c r="D23" s="5">
        <v>203000</v>
      </c>
      <c r="E23" s="5">
        <v>5700000</v>
      </c>
      <c r="F23" s="8">
        <v>-9999</v>
      </c>
    </row>
    <row r="24" spans="1:6">
      <c r="A24" t="s">
        <v>123</v>
      </c>
      <c r="B24" s="3">
        <v>373999999.99999994</v>
      </c>
      <c r="C24" s="4">
        <v>1</v>
      </c>
      <c r="D24" s="5">
        <v>166000</v>
      </c>
      <c r="E24" s="5">
        <v>1700000</v>
      </c>
      <c r="F24" s="8">
        <v>-9999</v>
      </c>
    </row>
    <row r="25" spans="1:6">
      <c r="A25" t="s">
        <v>124</v>
      </c>
      <c r="B25" s="3">
        <v>15000000</v>
      </c>
      <c r="C25" s="4">
        <v>1</v>
      </c>
      <c r="D25" s="5">
        <v>98000</v>
      </c>
      <c r="E25" s="5">
        <v>1700000</v>
      </c>
      <c r="F25" s="9">
        <v>0.26300000000000001</v>
      </c>
    </row>
    <row r="26" spans="1:6">
      <c r="A26" t="s">
        <v>125</v>
      </c>
      <c r="B26" s="3">
        <v>901599999.99999988</v>
      </c>
      <c r="C26" s="4">
        <v>1</v>
      </c>
      <c r="D26" s="5">
        <v>829000</v>
      </c>
      <c r="E26" s="5">
        <v>66600000</v>
      </c>
      <c r="F26" s="9">
        <v>0.48899999999999999</v>
      </c>
    </row>
    <row r="27" spans="1:6">
      <c r="A27" t="s">
        <v>126</v>
      </c>
      <c r="B27" s="3">
        <v>15000000</v>
      </c>
      <c r="C27" s="4">
        <v>1</v>
      </c>
      <c r="D27" s="5">
        <v>10000</v>
      </c>
      <c r="E27" s="6"/>
      <c r="F27" s="6"/>
    </row>
    <row r="28" spans="1:6">
      <c r="A28" t="s">
        <v>127</v>
      </c>
      <c r="B28" s="6"/>
      <c r="C28" s="4">
        <v>1</v>
      </c>
      <c r="D28" s="6"/>
      <c r="E28" s="5">
        <v>21200000</v>
      </c>
      <c r="F28" s="6"/>
    </row>
    <row r="29" spans="1:6">
      <c r="A29" t="s">
        <v>130</v>
      </c>
      <c r="B29" s="3">
        <v>45000000</v>
      </c>
      <c r="C29" s="4">
        <v>1</v>
      </c>
      <c r="D29" s="5">
        <v>94000</v>
      </c>
      <c r="E29" s="5">
        <v>10900000</v>
      </c>
      <c r="F29" s="8">
        <v>-9999</v>
      </c>
    </row>
    <row r="30" spans="1:6">
      <c r="A30" t="s">
        <v>129</v>
      </c>
      <c r="B30" s="3">
        <v>20000000</v>
      </c>
      <c r="C30" s="4">
        <v>1</v>
      </c>
      <c r="D30" s="5">
        <v>84000</v>
      </c>
      <c r="E30" s="5">
        <v>8200000</v>
      </c>
      <c r="F30" s="6"/>
    </row>
    <row r="31" spans="1:6">
      <c r="A31" t="s">
        <v>131</v>
      </c>
      <c r="B31" s="3">
        <v>160000000</v>
      </c>
      <c r="C31" s="4">
        <v>1</v>
      </c>
      <c r="D31" s="5">
        <v>250000</v>
      </c>
      <c r="E31" s="5">
        <v>9200000</v>
      </c>
      <c r="F31" s="9">
        <v>0.47</v>
      </c>
    </row>
    <row r="32" spans="1:6">
      <c r="A32" t="s">
        <v>132</v>
      </c>
      <c r="B32" s="6"/>
      <c r="C32" s="4">
        <v>1</v>
      </c>
      <c r="D32" s="5">
        <v>10000</v>
      </c>
      <c r="E32" s="6"/>
      <c r="F32" s="6"/>
    </row>
    <row r="33" spans="1:6">
      <c r="A33" t="s">
        <v>128</v>
      </c>
      <c r="B33" s="6"/>
      <c r="C33" s="4">
        <v>1</v>
      </c>
      <c r="D33" s="6"/>
      <c r="E33" s="5">
        <v>21600000</v>
      </c>
      <c r="F33" s="6"/>
    </row>
    <row r="34" spans="1:6">
      <c r="A34" t="s">
        <v>35</v>
      </c>
      <c r="B34" s="6"/>
      <c r="C34" s="4">
        <v>1</v>
      </c>
      <c r="D34" s="5">
        <v>1000</v>
      </c>
      <c r="E34" s="6"/>
      <c r="F34" s="6"/>
    </row>
    <row r="35" spans="1:6">
      <c r="A35" t="s">
        <v>133</v>
      </c>
      <c r="B35" s="3">
        <v>5000000</v>
      </c>
      <c r="C35" s="4">
        <v>1</v>
      </c>
      <c r="D35" s="5">
        <v>10000</v>
      </c>
      <c r="E35" s="5">
        <v>1300000</v>
      </c>
      <c r="F35" s="6"/>
    </row>
    <row r="36" spans="1:6">
      <c r="A36" t="s">
        <v>134</v>
      </c>
      <c r="B36" s="3">
        <v>285400000</v>
      </c>
      <c r="C36" s="4">
        <v>1</v>
      </c>
      <c r="D36" s="5">
        <v>549000</v>
      </c>
      <c r="E36" s="5">
        <v>734500000</v>
      </c>
      <c r="F36" s="8">
        <v>-9999</v>
      </c>
    </row>
    <row r="37" spans="1:6">
      <c r="A37" t="s">
        <v>135</v>
      </c>
      <c r="B37" s="3">
        <v>51699999.999999993</v>
      </c>
      <c r="C37" s="4">
        <v>1</v>
      </c>
      <c r="D37" s="5">
        <v>232000</v>
      </c>
      <c r="E37" s="5">
        <v>5700000</v>
      </c>
      <c r="F37" s="9">
        <v>0.42299999999999999</v>
      </c>
    </row>
    <row r="38" spans="1:6">
      <c r="A38" t="s">
        <v>136</v>
      </c>
      <c r="B38" s="3">
        <v>20000000</v>
      </c>
      <c r="C38" s="4">
        <v>1</v>
      </c>
      <c r="D38" s="5">
        <v>27000</v>
      </c>
      <c r="E38" s="5">
        <v>43400000</v>
      </c>
      <c r="F38" s="6"/>
    </row>
    <row r="39" spans="1:6">
      <c r="A39" t="s">
        <v>137</v>
      </c>
      <c r="B39" s="3">
        <v>69800000</v>
      </c>
      <c r="C39" s="4">
        <v>1</v>
      </c>
      <c r="D39" s="5">
        <v>100000</v>
      </c>
      <c r="E39" s="5">
        <v>3200000</v>
      </c>
      <c r="F39" s="8">
        <v>-9999</v>
      </c>
    </row>
    <row r="40" spans="1:6">
      <c r="A40" t="s">
        <v>138</v>
      </c>
      <c r="B40" s="3">
        <v>14999999.999999998</v>
      </c>
      <c r="C40" s="4">
        <v>1</v>
      </c>
      <c r="D40" s="5">
        <v>51000</v>
      </c>
      <c r="E40" s="5">
        <v>70000</v>
      </c>
      <c r="F4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1E18-AAAA-4C43-90BA-8066C634FC4D}">
  <dimension ref="A1:N372"/>
  <sheetViews>
    <sheetView tabSelected="1" workbookViewId="0">
      <pane ySplit="1" topLeftCell="A24" activePane="bottomLeft" state="frozen"/>
      <selection pane="bottomLeft" activeCell="G27" sqref="G27"/>
    </sheetView>
  </sheetViews>
  <sheetFormatPr defaultRowHeight="14.5"/>
  <cols>
    <col min="1" max="1" width="48.90625" customWidth="1"/>
    <col min="2" max="2" width="38.90625" customWidth="1"/>
    <col min="4" max="4" width="17.54296875" bestFit="1" customWidth="1"/>
    <col min="5" max="5" width="30.36328125" style="122" customWidth="1"/>
  </cols>
  <sheetData>
    <row r="1" spans="1:5">
      <c r="A1" t="s">
        <v>106</v>
      </c>
      <c r="B1" t="s">
        <v>242</v>
      </c>
      <c r="C1" t="s">
        <v>82</v>
      </c>
      <c r="D1" t="s">
        <v>243</v>
      </c>
      <c r="E1" s="122" t="s">
        <v>244</v>
      </c>
    </row>
    <row r="2" spans="1:5">
      <c r="A2" t="s">
        <v>107</v>
      </c>
      <c r="B2" t="s">
        <v>245</v>
      </c>
      <c r="C2">
        <v>2030</v>
      </c>
      <c r="D2" t="s">
        <v>143</v>
      </c>
      <c r="E2" s="121">
        <v>200000000</v>
      </c>
    </row>
    <row r="3" spans="1:5">
      <c r="A3" t="s">
        <v>107</v>
      </c>
      <c r="B3" t="s">
        <v>245</v>
      </c>
      <c r="C3">
        <v>2022</v>
      </c>
      <c r="D3" t="s">
        <v>141</v>
      </c>
      <c r="E3" s="121">
        <v>223581422</v>
      </c>
    </row>
    <row r="4" spans="1:5">
      <c r="A4" t="s">
        <v>107</v>
      </c>
      <c r="B4" t="s">
        <v>246</v>
      </c>
      <c r="C4">
        <v>2030</v>
      </c>
      <c r="D4" t="s">
        <v>143</v>
      </c>
    </row>
    <row r="5" spans="1:5">
      <c r="A5" t="s">
        <v>107</v>
      </c>
      <c r="B5" t="s">
        <v>247</v>
      </c>
      <c r="C5">
        <v>2030</v>
      </c>
      <c r="D5" t="s">
        <v>143</v>
      </c>
      <c r="E5" s="121">
        <v>25000</v>
      </c>
    </row>
    <row r="6" spans="1:5">
      <c r="A6" t="s">
        <v>107</v>
      </c>
      <c r="B6" t="s">
        <v>247</v>
      </c>
      <c r="C6">
        <v>2022</v>
      </c>
      <c r="D6" t="s">
        <v>141</v>
      </c>
      <c r="E6" s="121">
        <v>0</v>
      </c>
    </row>
    <row r="7" spans="1:5">
      <c r="A7" t="s">
        <v>107</v>
      </c>
      <c r="B7" t="s">
        <v>248</v>
      </c>
      <c r="C7">
        <v>2030</v>
      </c>
      <c r="D7" t="s">
        <v>143</v>
      </c>
      <c r="E7" s="121"/>
    </row>
    <row r="8" spans="1:5">
      <c r="A8" t="s">
        <v>107</v>
      </c>
      <c r="B8" t="s">
        <v>253</v>
      </c>
      <c r="C8">
        <v>2030</v>
      </c>
      <c r="D8" t="s">
        <v>143</v>
      </c>
    </row>
    <row r="9" spans="1:5">
      <c r="A9" t="s">
        <v>9</v>
      </c>
      <c r="B9" t="s">
        <v>245</v>
      </c>
      <c r="C9">
        <v>2030</v>
      </c>
      <c r="D9" t="s">
        <v>143</v>
      </c>
      <c r="E9" s="121">
        <v>1070000000</v>
      </c>
    </row>
    <row r="10" spans="1:5">
      <c r="A10" t="s">
        <v>9</v>
      </c>
      <c r="B10" t="s">
        <v>245</v>
      </c>
      <c r="C10">
        <v>2022</v>
      </c>
      <c r="D10" t="s">
        <v>141</v>
      </c>
      <c r="E10" s="121">
        <v>618291544</v>
      </c>
    </row>
    <row r="11" spans="1:5">
      <c r="A11" t="s">
        <v>9</v>
      </c>
      <c r="B11" t="s">
        <v>246</v>
      </c>
      <c r="C11">
        <v>2030</v>
      </c>
      <c r="D11" t="s">
        <v>143</v>
      </c>
      <c r="E11" s="122">
        <v>1</v>
      </c>
    </row>
    <row r="12" spans="1:5">
      <c r="A12" t="s">
        <v>9</v>
      </c>
      <c r="B12" t="s">
        <v>246</v>
      </c>
      <c r="C12">
        <v>2022</v>
      </c>
      <c r="D12" t="s">
        <v>141</v>
      </c>
      <c r="E12" s="122">
        <v>1.8</v>
      </c>
    </row>
    <row r="13" spans="1:5">
      <c r="A13" t="s">
        <v>9</v>
      </c>
      <c r="B13" t="s">
        <v>247</v>
      </c>
      <c r="C13">
        <v>2030</v>
      </c>
      <c r="D13" t="s">
        <v>143</v>
      </c>
      <c r="E13" s="121">
        <v>2550000</v>
      </c>
    </row>
    <row r="14" spans="1:5">
      <c r="A14" t="s">
        <v>9</v>
      </c>
      <c r="B14" t="s">
        <v>247</v>
      </c>
      <c r="C14">
        <v>2022</v>
      </c>
      <c r="D14" t="s">
        <v>141</v>
      </c>
      <c r="E14" s="121">
        <v>877038</v>
      </c>
    </row>
    <row r="15" spans="1:5">
      <c r="A15" t="s">
        <v>9</v>
      </c>
      <c r="B15" t="s">
        <v>248</v>
      </c>
      <c r="C15">
        <v>2030</v>
      </c>
      <c r="D15" t="s">
        <v>143</v>
      </c>
      <c r="E15" s="121">
        <v>57300000</v>
      </c>
    </row>
    <row r="16" spans="1:5">
      <c r="A16" t="s">
        <v>9</v>
      </c>
      <c r="B16" t="s">
        <v>253</v>
      </c>
      <c r="C16">
        <v>2030</v>
      </c>
      <c r="D16" t="s">
        <v>143</v>
      </c>
    </row>
    <row r="17" spans="1:14">
      <c r="A17" t="s">
        <v>9</v>
      </c>
      <c r="B17" t="s">
        <v>253</v>
      </c>
      <c r="C17">
        <v>2022</v>
      </c>
      <c r="D17" t="s">
        <v>141</v>
      </c>
    </row>
    <row r="18" spans="1:14">
      <c r="A18" t="s">
        <v>127</v>
      </c>
      <c r="B18" t="s">
        <v>245</v>
      </c>
      <c r="C18">
        <v>2030</v>
      </c>
      <c r="D18" t="s">
        <v>143</v>
      </c>
      <c r="E18" s="121"/>
    </row>
    <row r="19" spans="1:14">
      <c r="A19" t="s">
        <v>127</v>
      </c>
      <c r="B19" t="s">
        <v>245</v>
      </c>
      <c r="C19">
        <v>2022</v>
      </c>
      <c r="D19" t="s">
        <v>141</v>
      </c>
      <c r="E19" s="121"/>
    </row>
    <row r="20" spans="1:14">
      <c r="A20" t="s">
        <v>127</v>
      </c>
      <c r="B20" t="s">
        <v>246</v>
      </c>
      <c r="C20">
        <v>2030</v>
      </c>
      <c r="D20" t="s">
        <v>143</v>
      </c>
      <c r="E20" s="122">
        <v>1</v>
      </c>
    </row>
    <row r="21" spans="1:14">
      <c r="A21" t="s">
        <v>127</v>
      </c>
      <c r="B21" t="s">
        <v>246</v>
      </c>
      <c r="C21">
        <v>2022</v>
      </c>
      <c r="D21" t="s">
        <v>141</v>
      </c>
      <c r="E21" s="122">
        <v>0.14000000000000001</v>
      </c>
    </row>
    <row r="22" spans="1:14">
      <c r="A22" t="s">
        <v>127</v>
      </c>
      <c r="B22" t="s">
        <v>247</v>
      </c>
      <c r="C22">
        <v>2030</v>
      </c>
      <c r="D22" t="s">
        <v>143</v>
      </c>
      <c r="E22" s="121"/>
    </row>
    <row r="23" spans="1:14">
      <c r="A23" t="s">
        <v>127</v>
      </c>
      <c r="B23" t="s">
        <v>247</v>
      </c>
      <c r="C23">
        <v>2022</v>
      </c>
      <c r="D23" t="s">
        <v>141</v>
      </c>
      <c r="E23" s="121"/>
      <c r="J23" s="125"/>
      <c r="K23" s="126"/>
      <c r="L23" s="125"/>
      <c r="M23" s="127"/>
      <c r="N23" s="125"/>
    </row>
    <row r="24" spans="1:14">
      <c r="A24" t="s">
        <v>127</v>
      </c>
      <c r="B24" t="s">
        <v>248</v>
      </c>
      <c r="C24">
        <v>2030</v>
      </c>
      <c r="D24" t="s">
        <v>143</v>
      </c>
      <c r="E24" s="121">
        <v>21200000</v>
      </c>
    </row>
    <row r="25" spans="1:14">
      <c r="A25" t="s">
        <v>127</v>
      </c>
      <c r="B25" t="s">
        <v>253</v>
      </c>
      <c r="C25">
        <v>2030</v>
      </c>
      <c r="D25" t="s">
        <v>143</v>
      </c>
    </row>
    <row r="26" spans="1:14">
      <c r="A26" t="s">
        <v>127</v>
      </c>
      <c r="B26" t="s">
        <v>253</v>
      </c>
      <c r="C26">
        <v>2022</v>
      </c>
      <c r="D26" t="s">
        <v>141</v>
      </c>
    </row>
    <row r="27" spans="1:14">
      <c r="A27" t="s">
        <v>258</v>
      </c>
      <c r="B27" t="s">
        <v>245</v>
      </c>
      <c r="C27">
        <v>2030</v>
      </c>
      <c r="D27" t="s">
        <v>143</v>
      </c>
    </row>
    <row r="28" spans="1:14">
      <c r="A28" t="s">
        <v>258</v>
      </c>
      <c r="B28" t="s">
        <v>245</v>
      </c>
      <c r="C28">
        <v>2022</v>
      </c>
      <c r="D28" t="s">
        <v>141</v>
      </c>
    </row>
    <row r="29" spans="1:14">
      <c r="A29" t="s">
        <v>258</v>
      </c>
      <c r="B29" t="s">
        <v>246</v>
      </c>
      <c r="C29">
        <v>2030</v>
      </c>
      <c r="D29" t="s">
        <v>143</v>
      </c>
      <c r="E29" s="122">
        <v>1</v>
      </c>
    </row>
    <row r="30" spans="1:14">
      <c r="A30" t="s">
        <v>258</v>
      </c>
      <c r="B30" t="s">
        <v>246</v>
      </c>
      <c r="C30">
        <v>2022</v>
      </c>
      <c r="D30" t="s">
        <v>141</v>
      </c>
      <c r="E30" s="122">
        <v>0.82</v>
      </c>
    </row>
    <row r="31" spans="1:14">
      <c r="A31" t="s">
        <v>258</v>
      </c>
      <c r="B31" t="s">
        <v>247</v>
      </c>
      <c r="C31">
        <v>2030</v>
      </c>
      <c r="D31" t="s">
        <v>143</v>
      </c>
    </row>
    <row r="32" spans="1:14">
      <c r="A32" t="s">
        <v>258</v>
      </c>
      <c r="B32" t="s">
        <v>247</v>
      </c>
      <c r="C32">
        <v>2022</v>
      </c>
      <c r="D32" t="s">
        <v>141</v>
      </c>
    </row>
    <row r="33" spans="1:5">
      <c r="A33" t="s">
        <v>258</v>
      </c>
      <c r="B33" t="s">
        <v>248</v>
      </c>
      <c r="C33">
        <v>2030</v>
      </c>
      <c r="D33" t="s">
        <v>143</v>
      </c>
      <c r="E33" s="122">
        <v>7797867</v>
      </c>
    </row>
    <row r="34" spans="1:5">
      <c r="A34" t="s">
        <v>258</v>
      </c>
      <c r="B34" t="s">
        <v>253</v>
      </c>
      <c r="C34">
        <v>2030</v>
      </c>
      <c r="D34" t="s">
        <v>143</v>
      </c>
    </row>
    <row r="35" spans="1:5">
      <c r="A35" t="s">
        <v>258</v>
      </c>
      <c r="B35" t="s">
        <v>253</v>
      </c>
      <c r="C35">
        <v>2022</v>
      </c>
      <c r="D35" t="s">
        <v>141</v>
      </c>
    </row>
    <row r="36" spans="1:5">
      <c r="A36" t="s">
        <v>254</v>
      </c>
      <c r="B36" t="s">
        <v>245</v>
      </c>
      <c r="C36">
        <v>2030</v>
      </c>
      <c r="D36" t="s">
        <v>143</v>
      </c>
      <c r="E36" s="123">
        <v>294700000</v>
      </c>
    </row>
    <row r="37" spans="1:5">
      <c r="A37" t="s">
        <v>254</v>
      </c>
      <c r="B37" t="s">
        <v>245</v>
      </c>
      <c r="C37">
        <v>2022</v>
      </c>
      <c r="D37" t="s">
        <v>141</v>
      </c>
      <c r="E37" s="123">
        <v>291812438</v>
      </c>
    </row>
    <row r="38" spans="1:5">
      <c r="A38" t="s">
        <v>254</v>
      </c>
      <c r="B38" t="s">
        <v>246</v>
      </c>
      <c r="C38">
        <v>2030</v>
      </c>
      <c r="D38" t="s">
        <v>143</v>
      </c>
      <c r="E38" s="122">
        <v>1</v>
      </c>
    </row>
    <row r="39" spans="1:5">
      <c r="A39" t="s">
        <v>254</v>
      </c>
      <c r="B39" t="s">
        <v>246</v>
      </c>
      <c r="C39">
        <v>2022</v>
      </c>
      <c r="D39" t="s">
        <v>141</v>
      </c>
      <c r="E39" s="122">
        <v>0.215</v>
      </c>
    </row>
    <row r="40" spans="1:5">
      <c r="A40" t="s">
        <v>254</v>
      </c>
      <c r="B40" t="s">
        <v>247</v>
      </c>
      <c r="C40">
        <v>2030</v>
      </c>
      <c r="D40" t="s">
        <v>143</v>
      </c>
      <c r="E40" s="121">
        <v>74000</v>
      </c>
    </row>
    <row r="41" spans="1:5">
      <c r="A41" t="s">
        <v>254</v>
      </c>
      <c r="B41" t="s">
        <v>247</v>
      </c>
      <c r="C41">
        <v>2022</v>
      </c>
      <c r="D41" t="s">
        <v>141</v>
      </c>
      <c r="E41" s="121">
        <v>33669</v>
      </c>
    </row>
    <row r="42" spans="1:5">
      <c r="A42" t="s">
        <v>254</v>
      </c>
      <c r="B42" t="s">
        <v>248</v>
      </c>
      <c r="C42">
        <v>2030</v>
      </c>
      <c r="D42" t="s">
        <v>143</v>
      </c>
      <c r="E42" s="121">
        <v>3630000</v>
      </c>
    </row>
    <row r="43" spans="1:5">
      <c r="A43" t="s">
        <v>254</v>
      </c>
      <c r="B43" t="s">
        <v>253</v>
      </c>
      <c r="C43">
        <v>2030</v>
      </c>
      <c r="D43" t="s">
        <v>143</v>
      </c>
    </row>
    <row r="44" spans="1:5">
      <c r="A44" t="s">
        <v>254</v>
      </c>
      <c r="B44" t="s">
        <v>253</v>
      </c>
      <c r="C44">
        <v>2022</v>
      </c>
      <c r="D44" t="s">
        <v>141</v>
      </c>
    </row>
    <row r="45" spans="1:5">
      <c r="A45" t="s">
        <v>155</v>
      </c>
      <c r="B45" t="s">
        <v>245</v>
      </c>
      <c r="C45">
        <v>2030</v>
      </c>
      <c r="D45" t="s">
        <v>143</v>
      </c>
      <c r="E45" s="121">
        <v>1413300000</v>
      </c>
    </row>
    <row r="46" spans="1:5">
      <c r="A46" t="s">
        <v>155</v>
      </c>
      <c r="B46" t="s">
        <v>245</v>
      </c>
      <c r="C46">
        <v>2022</v>
      </c>
      <c r="D46" t="s">
        <v>141</v>
      </c>
      <c r="E46" s="121">
        <v>942200000</v>
      </c>
    </row>
    <row r="47" spans="1:5">
      <c r="A47" t="s">
        <v>155</v>
      </c>
      <c r="B47" t="s">
        <v>246</v>
      </c>
      <c r="C47">
        <v>2030</v>
      </c>
      <c r="D47" t="s">
        <v>143</v>
      </c>
      <c r="E47" s="122">
        <v>1</v>
      </c>
    </row>
    <row r="48" spans="1:5">
      <c r="A48" t="s">
        <v>155</v>
      </c>
      <c r="B48" t="s">
        <v>246</v>
      </c>
      <c r="C48">
        <v>2022</v>
      </c>
      <c r="D48" t="s">
        <v>141</v>
      </c>
    </row>
    <row r="49" spans="1:5">
      <c r="A49" t="s">
        <v>155</v>
      </c>
      <c r="B49" t="s">
        <v>247</v>
      </c>
      <c r="C49">
        <v>2030</v>
      </c>
      <c r="D49" t="s">
        <v>143</v>
      </c>
      <c r="E49" s="121">
        <v>707000</v>
      </c>
    </row>
    <row r="50" spans="1:5">
      <c r="A50" t="s">
        <v>155</v>
      </c>
      <c r="B50" t="s">
        <v>247</v>
      </c>
      <c r="C50">
        <v>2022</v>
      </c>
      <c r="D50" t="s">
        <v>141</v>
      </c>
      <c r="E50" s="121">
        <v>4571</v>
      </c>
    </row>
    <row r="51" spans="1:5">
      <c r="A51" t="s">
        <v>155</v>
      </c>
      <c r="B51" t="s">
        <v>248</v>
      </c>
      <c r="C51">
        <v>2030</v>
      </c>
      <c r="D51" t="s">
        <v>143</v>
      </c>
      <c r="E51" s="121">
        <v>43400000</v>
      </c>
    </row>
    <row r="52" spans="1:5">
      <c r="A52" t="s">
        <v>155</v>
      </c>
      <c r="B52" t="s">
        <v>253</v>
      </c>
      <c r="C52">
        <v>2030</v>
      </c>
      <c r="D52" t="s">
        <v>143</v>
      </c>
    </row>
    <row r="53" spans="1:5">
      <c r="A53" t="s">
        <v>155</v>
      </c>
      <c r="B53" t="s">
        <v>253</v>
      </c>
      <c r="C53">
        <v>2022</v>
      </c>
      <c r="D53" t="s">
        <v>141</v>
      </c>
    </row>
    <row r="54" spans="1:5">
      <c r="A54" t="s">
        <v>128</v>
      </c>
      <c r="B54" t="s">
        <v>245</v>
      </c>
      <c r="C54">
        <v>2030</v>
      </c>
      <c r="D54" t="s">
        <v>143</v>
      </c>
      <c r="E54" s="121"/>
    </row>
    <row r="55" spans="1:5">
      <c r="A55" t="s">
        <v>128</v>
      </c>
      <c r="B55" t="s">
        <v>245</v>
      </c>
      <c r="C55">
        <v>2022</v>
      </c>
      <c r="D55" t="s">
        <v>141</v>
      </c>
      <c r="E55" s="121"/>
    </row>
    <row r="56" spans="1:5">
      <c r="A56" t="s">
        <v>128</v>
      </c>
      <c r="B56" t="s">
        <v>246</v>
      </c>
      <c r="C56">
        <v>2030</v>
      </c>
      <c r="D56" t="s">
        <v>143</v>
      </c>
      <c r="E56" s="122">
        <v>1</v>
      </c>
    </row>
    <row r="57" spans="1:5">
      <c r="A57" t="s">
        <v>128</v>
      </c>
      <c r="B57" t="s">
        <v>246</v>
      </c>
      <c r="C57">
        <v>2022</v>
      </c>
      <c r="D57" t="s">
        <v>141</v>
      </c>
    </row>
    <row r="58" spans="1:5">
      <c r="A58" t="s">
        <v>128</v>
      </c>
      <c r="B58" t="s">
        <v>247</v>
      </c>
      <c r="C58">
        <v>2030</v>
      </c>
      <c r="D58" t="s">
        <v>143</v>
      </c>
      <c r="E58" s="121"/>
    </row>
    <row r="59" spans="1:5">
      <c r="A59" t="s">
        <v>128</v>
      </c>
      <c r="B59" t="s">
        <v>247</v>
      </c>
      <c r="C59">
        <v>2022</v>
      </c>
      <c r="D59" t="s">
        <v>141</v>
      </c>
      <c r="E59" s="121"/>
    </row>
    <row r="60" spans="1:5">
      <c r="A60" t="s">
        <v>128</v>
      </c>
      <c r="B60" t="s">
        <v>248</v>
      </c>
      <c r="C60">
        <v>2030</v>
      </c>
      <c r="D60" t="s">
        <v>143</v>
      </c>
      <c r="E60" s="121">
        <v>21600000</v>
      </c>
    </row>
    <row r="61" spans="1:5">
      <c r="A61" t="s">
        <v>128</v>
      </c>
      <c r="B61" t="s">
        <v>253</v>
      </c>
      <c r="C61">
        <v>2030</v>
      </c>
      <c r="D61" t="s">
        <v>143</v>
      </c>
    </row>
    <row r="62" spans="1:5">
      <c r="A62" t="s">
        <v>128</v>
      </c>
      <c r="B62" t="s">
        <v>253</v>
      </c>
      <c r="C62">
        <v>2022</v>
      </c>
      <c r="D62" t="s">
        <v>141</v>
      </c>
    </row>
    <row r="63" spans="1:5">
      <c r="A63" t="s">
        <v>129</v>
      </c>
      <c r="B63" t="s">
        <v>245</v>
      </c>
      <c r="C63">
        <v>2030</v>
      </c>
      <c r="D63" t="s">
        <v>143</v>
      </c>
      <c r="E63" s="121">
        <v>20000000</v>
      </c>
    </row>
    <row r="64" spans="1:5">
      <c r="A64" t="s">
        <v>129</v>
      </c>
      <c r="B64" t="s">
        <v>245</v>
      </c>
      <c r="C64">
        <v>2022</v>
      </c>
      <c r="D64" t="s">
        <v>141</v>
      </c>
      <c r="E64" s="121">
        <v>16164982</v>
      </c>
    </row>
    <row r="65" spans="1:5">
      <c r="A65" t="s">
        <v>129</v>
      </c>
      <c r="B65" t="s">
        <v>246</v>
      </c>
      <c r="C65">
        <v>2030</v>
      </c>
      <c r="D65" t="s">
        <v>143</v>
      </c>
      <c r="E65" s="122">
        <v>1</v>
      </c>
    </row>
    <row r="66" spans="1:5">
      <c r="A66" t="s">
        <v>129</v>
      </c>
      <c r="B66" t="s">
        <v>246</v>
      </c>
      <c r="C66">
        <v>2022</v>
      </c>
      <c r="D66" t="s">
        <v>141</v>
      </c>
      <c r="E66" s="122">
        <v>1.0900000000000001</v>
      </c>
    </row>
    <row r="67" spans="1:5">
      <c r="A67" t="s">
        <v>129</v>
      </c>
      <c r="B67" t="s">
        <v>247</v>
      </c>
      <c r="C67">
        <v>2030</v>
      </c>
      <c r="D67" t="s">
        <v>143</v>
      </c>
      <c r="E67" s="121">
        <v>84000</v>
      </c>
    </row>
    <row r="68" spans="1:5">
      <c r="A68" t="s">
        <v>129</v>
      </c>
      <c r="B68" t="s">
        <v>247</v>
      </c>
      <c r="C68">
        <v>2022</v>
      </c>
      <c r="D68" t="s">
        <v>141</v>
      </c>
      <c r="E68" s="121">
        <v>28813</v>
      </c>
    </row>
    <row r="69" spans="1:5">
      <c r="A69" t="s">
        <v>129</v>
      </c>
      <c r="B69" t="s">
        <v>248</v>
      </c>
      <c r="C69">
        <v>2030</v>
      </c>
      <c r="D69" t="s">
        <v>143</v>
      </c>
      <c r="E69" s="121">
        <v>8200000</v>
      </c>
    </row>
    <row r="70" spans="1:5">
      <c r="A70" t="s">
        <v>129</v>
      </c>
      <c r="B70" t="s">
        <v>253</v>
      </c>
      <c r="C70">
        <v>2030</v>
      </c>
      <c r="D70" t="s">
        <v>143</v>
      </c>
    </row>
    <row r="71" spans="1:5">
      <c r="A71" t="s">
        <v>129</v>
      </c>
      <c r="B71" t="s">
        <v>253</v>
      </c>
      <c r="C71">
        <v>2022</v>
      </c>
      <c r="D71" t="s">
        <v>141</v>
      </c>
    </row>
    <row r="72" spans="1:5">
      <c r="A72" t="s">
        <v>35</v>
      </c>
      <c r="B72" t="s">
        <v>247</v>
      </c>
      <c r="C72">
        <v>2030</v>
      </c>
      <c r="D72" t="s">
        <v>143</v>
      </c>
      <c r="E72" s="121">
        <v>1000</v>
      </c>
    </row>
    <row r="73" spans="1:5">
      <c r="A73" t="s">
        <v>35</v>
      </c>
      <c r="B73" t="s">
        <v>247</v>
      </c>
      <c r="C73">
        <v>2022</v>
      </c>
      <c r="D73" t="s">
        <v>141</v>
      </c>
      <c r="E73" s="121">
        <v>0</v>
      </c>
    </row>
    <row r="74" spans="1:5">
      <c r="A74" t="s">
        <v>139</v>
      </c>
      <c r="B74" t="s">
        <v>245</v>
      </c>
      <c r="C74">
        <v>2030</v>
      </c>
      <c r="D74" t="s">
        <v>143</v>
      </c>
      <c r="E74" s="121">
        <v>812300000</v>
      </c>
    </row>
    <row r="75" spans="1:5">
      <c r="A75" t="s">
        <v>139</v>
      </c>
      <c r="B75" t="s">
        <v>245</v>
      </c>
      <c r="C75">
        <v>2022</v>
      </c>
      <c r="D75" t="s">
        <v>141</v>
      </c>
      <c r="E75" s="121">
        <v>510910985</v>
      </c>
    </row>
    <row r="76" spans="1:5">
      <c r="A76" t="s">
        <v>139</v>
      </c>
      <c r="B76" t="s">
        <v>246</v>
      </c>
      <c r="C76">
        <v>2030</v>
      </c>
      <c r="D76" t="s">
        <v>143</v>
      </c>
      <c r="E76" s="122">
        <v>1</v>
      </c>
    </row>
    <row r="77" spans="1:5">
      <c r="A77" t="s">
        <v>139</v>
      </c>
      <c r="B77" t="s">
        <v>246</v>
      </c>
      <c r="C77">
        <v>2022</v>
      </c>
      <c r="D77" t="s">
        <v>141</v>
      </c>
      <c r="E77" s="122">
        <v>1.72</v>
      </c>
    </row>
    <row r="78" spans="1:5">
      <c r="A78" t="s">
        <v>139</v>
      </c>
      <c r="B78" t="s">
        <v>247</v>
      </c>
      <c r="C78">
        <v>2030</v>
      </c>
      <c r="D78" t="s">
        <v>143</v>
      </c>
      <c r="E78" s="121">
        <v>226000</v>
      </c>
    </row>
    <row r="79" spans="1:5">
      <c r="A79" t="s">
        <v>139</v>
      </c>
      <c r="B79" t="s">
        <v>247</v>
      </c>
      <c r="C79">
        <v>2022</v>
      </c>
      <c r="D79" t="s">
        <v>141</v>
      </c>
      <c r="E79" s="121">
        <v>4060</v>
      </c>
    </row>
    <row r="80" spans="1:5">
      <c r="A80" t="s">
        <v>139</v>
      </c>
      <c r="B80" t="s">
        <v>248</v>
      </c>
      <c r="C80">
        <v>2030</v>
      </c>
      <c r="D80" t="s">
        <v>143</v>
      </c>
      <c r="E80" s="121">
        <v>11200000</v>
      </c>
    </row>
    <row r="81" spans="1:5">
      <c r="A81" t="s">
        <v>139</v>
      </c>
      <c r="B81" t="s">
        <v>253</v>
      </c>
      <c r="C81">
        <v>2030</v>
      </c>
      <c r="D81" t="s">
        <v>143</v>
      </c>
      <c r="E81" s="122">
        <v>0.79500000000000004</v>
      </c>
    </row>
    <row r="82" spans="1:5">
      <c r="A82" t="s">
        <v>108</v>
      </c>
      <c r="B82" t="s">
        <v>245</v>
      </c>
      <c r="C82">
        <v>2030</v>
      </c>
      <c r="D82" t="s">
        <v>143</v>
      </c>
      <c r="E82" s="121">
        <v>50000000</v>
      </c>
    </row>
    <row r="83" spans="1:5">
      <c r="A83" t="s">
        <v>108</v>
      </c>
      <c r="B83" t="s">
        <v>245</v>
      </c>
      <c r="C83">
        <v>2022</v>
      </c>
      <c r="D83" t="s">
        <v>141</v>
      </c>
      <c r="E83" s="121">
        <v>25727853</v>
      </c>
    </row>
    <row r="84" spans="1:5">
      <c r="A84" t="s">
        <v>108</v>
      </c>
      <c r="B84" t="s">
        <v>246</v>
      </c>
      <c r="C84">
        <v>2030</v>
      </c>
      <c r="D84" t="s">
        <v>143</v>
      </c>
      <c r="E84" s="122">
        <v>1</v>
      </c>
    </row>
    <row r="85" spans="1:5">
      <c r="A85" t="s">
        <v>108</v>
      </c>
      <c r="B85" t="s">
        <v>246</v>
      </c>
      <c r="C85">
        <v>2022</v>
      </c>
      <c r="D85" t="s">
        <v>141</v>
      </c>
      <c r="E85" s="122">
        <v>0.96</v>
      </c>
    </row>
    <row r="86" spans="1:5">
      <c r="A86" t="s">
        <v>108</v>
      </c>
      <c r="B86" t="s">
        <v>247</v>
      </c>
      <c r="C86">
        <v>2030</v>
      </c>
      <c r="D86" t="s">
        <v>143</v>
      </c>
      <c r="E86" s="121">
        <v>3500</v>
      </c>
    </row>
    <row r="87" spans="1:5">
      <c r="A87" t="s">
        <v>108</v>
      </c>
      <c r="B87" t="s">
        <v>247</v>
      </c>
      <c r="C87">
        <v>2022</v>
      </c>
      <c r="D87" t="s">
        <v>141</v>
      </c>
      <c r="E87" s="121">
        <v>0</v>
      </c>
    </row>
    <row r="88" spans="1:5">
      <c r="A88" t="s">
        <v>108</v>
      </c>
      <c r="B88" t="s">
        <v>248</v>
      </c>
      <c r="C88">
        <v>2030</v>
      </c>
      <c r="D88" t="s">
        <v>143</v>
      </c>
      <c r="E88" s="121">
        <v>64200000</v>
      </c>
    </row>
    <row r="89" spans="1:5">
      <c r="A89" t="s">
        <v>108</v>
      </c>
      <c r="B89" t="s">
        <v>253</v>
      </c>
      <c r="C89">
        <v>2030</v>
      </c>
      <c r="D89" t="s">
        <v>143</v>
      </c>
    </row>
    <row r="90" spans="1:5">
      <c r="A90" t="s">
        <v>108</v>
      </c>
      <c r="B90" t="s">
        <v>253</v>
      </c>
      <c r="C90">
        <v>2022</v>
      </c>
      <c r="D90" t="s">
        <v>141</v>
      </c>
    </row>
    <row r="91" spans="1:5">
      <c r="A91" t="s">
        <v>109</v>
      </c>
      <c r="B91" t="s">
        <v>245</v>
      </c>
      <c r="C91">
        <v>2030</v>
      </c>
      <c r="D91" t="s">
        <v>143</v>
      </c>
      <c r="E91" s="121">
        <v>30000000</v>
      </c>
    </row>
    <row r="92" spans="1:5">
      <c r="A92" t="s">
        <v>109</v>
      </c>
      <c r="B92" t="s">
        <v>245</v>
      </c>
      <c r="C92">
        <v>2022</v>
      </c>
      <c r="D92" t="s">
        <v>141</v>
      </c>
      <c r="E92" s="121">
        <v>21278600</v>
      </c>
    </row>
    <row r="93" spans="1:5">
      <c r="A93" t="s">
        <v>109</v>
      </c>
      <c r="B93" t="s">
        <v>246</v>
      </c>
      <c r="C93">
        <v>2030</v>
      </c>
      <c r="D93" t="s">
        <v>143</v>
      </c>
      <c r="E93" s="122">
        <v>1</v>
      </c>
    </row>
    <row r="94" spans="1:5">
      <c r="A94" t="s">
        <v>109</v>
      </c>
      <c r="B94" t="s">
        <v>246</v>
      </c>
      <c r="C94">
        <v>2022</v>
      </c>
      <c r="D94" t="s">
        <v>141</v>
      </c>
      <c r="E94" s="122">
        <v>0.56000000000000005</v>
      </c>
    </row>
    <row r="95" spans="1:5">
      <c r="A95" t="s">
        <v>109</v>
      </c>
      <c r="B95" t="s">
        <v>247</v>
      </c>
      <c r="C95">
        <v>2030</v>
      </c>
      <c r="D95" t="s">
        <v>143</v>
      </c>
      <c r="E95" s="121">
        <v>1000</v>
      </c>
    </row>
    <row r="96" spans="1:5">
      <c r="A96" t="s">
        <v>109</v>
      </c>
      <c r="B96" t="s">
        <v>247</v>
      </c>
      <c r="C96">
        <v>2022</v>
      </c>
      <c r="D96" t="s">
        <v>141</v>
      </c>
      <c r="E96" s="121">
        <v>5</v>
      </c>
    </row>
    <row r="97" spans="1:5">
      <c r="A97" t="s">
        <v>109</v>
      </c>
      <c r="B97" t="s">
        <v>248</v>
      </c>
      <c r="C97">
        <v>2030</v>
      </c>
      <c r="D97" t="s">
        <v>143</v>
      </c>
      <c r="E97" s="121">
        <v>13900000</v>
      </c>
    </row>
    <row r="98" spans="1:5">
      <c r="A98" t="s">
        <v>109</v>
      </c>
      <c r="B98" t="s">
        <v>253</v>
      </c>
      <c r="C98">
        <v>2030</v>
      </c>
      <c r="D98" t="s">
        <v>143</v>
      </c>
    </row>
    <row r="99" spans="1:5">
      <c r="A99" t="s">
        <v>109</v>
      </c>
      <c r="B99" t="s">
        <v>253</v>
      </c>
      <c r="C99">
        <v>2022</v>
      </c>
      <c r="D99" t="s">
        <v>141</v>
      </c>
    </row>
    <row r="100" spans="1:5">
      <c r="A100" t="s">
        <v>110</v>
      </c>
      <c r="B100" t="s">
        <v>245</v>
      </c>
      <c r="C100">
        <v>2030</v>
      </c>
      <c r="D100" t="s">
        <v>143</v>
      </c>
      <c r="E100" s="121">
        <v>50000000</v>
      </c>
    </row>
    <row r="101" spans="1:5">
      <c r="A101" t="s">
        <v>110</v>
      </c>
      <c r="B101" t="s">
        <v>245</v>
      </c>
      <c r="C101">
        <v>2022</v>
      </c>
      <c r="D101" t="s">
        <v>141</v>
      </c>
      <c r="E101" s="121">
        <v>34277830</v>
      </c>
    </row>
    <row r="102" spans="1:5">
      <c r="A102" t="s">
        <v>110</v>
      </c>
      <c r="B102" t="s">
        <v>246</v>
      </c>
      <c r="C102">
        <v>2030</v>
      </c>
      <c r="D102" t="s">
        <v>143</v>
      </c>
    </row>
    <row r="103" spans="1:5">
      <c r="A103" t="s">
        <v>110</v>
      </c>
      <c r="B103" t="s">
        <v>247</v>
      </c>
      <c r="C103">
        <v>2030</v>
      </c>
      <c r="D103" t="s">
        <v>143</v>
      </c>
      <c r="E103" s="121">
        <v>85000</v>
      </c>
    </row>
    <row r="104" spans="1:5">
      <c r="A104" t="s">
        <v>110</v>
      </c>
      <c r="B104" t="s">
        <v>247</v>
      </c>
      <c r="C104">
        <v>2022</v>
      </c>
      <c r="D104" t="s">
        <v>141</v>
      </c>
      <c r="E104" s="121">
        <v>0</v>
      </c>
    </row>
    <row r="105" spans="1:5">
      <c r="A105" t="s">
        <v>110</v>
      </c>
      <c r="B105" t="s">
        <v>248</v>
      </c>
      <c r="C105">
        <v>2030</v>
      </c>
      <c r="D105" t="s">
        <v>143</v>
      </c>
      <c r="E105" s="121">
        <v>25500000</v>
      </c>
    </row>
    <row r="106" spans="1:5">
      <c r="A106" t="s">
        <v>110</v>
      </c>
      <c r="B106" t="s">
        <v>253</v>
      </c>
      <c r="C106">
        <v>2030</v>
      </c>
      <c r="D106" t="s">
        <v>143</v>
      </c>
    </row>
    <row r="107" spans="1:5">
      <c r="A107" t="s">
        <v>110</v>
      </c>
      <c r="B107" t="s">
        <v>253</v>
      </c>
      <c r="C107">
        <v>2022</v>
      </c>
      <c r="D107" t="s">
        <v>141</v>
      </c>
    </row>
    <row r="108" spans="1:5">
      <c r="A108" t="s">
        <v>111</v>
      </c>
      <c r="B108" t="s">
        <v>245</v>
      </c>
      <c r="C108">
        <v>2030</v>
      </c>
      <c r="D108" t="s">
        <v>143</v>
      </c>
      <c r="E108" s="121">
        <v>40000000</v>
      </c>
    </row>
    <row r="109" spans="1:5">
      <c r="A109" t="s">
        <v>111</v>
      </c>
      <c r="B109" t="s">
        <v>245</v>
      </c>
      <c r="C109">
        <v>2022</v>
      </c>
      <c r="D109" t="s">
        <v>141</v>
      </c>
      <c r="E109" s="121">
        <v>5827157</v>
      </c>
    </row>
    <row r="110" spans="1:5">
      <c r="A110" t="s">
        <v>111</v>
      </c>
      <c r="B110" t="s">
        <v>246</v>
      </c>
      <c r="C110">
        <v>2030</v>
      </c>
      <c r="D110" t="s">
        <v>143</v>
      </c>
      <c r="E110" s="122">
        <v>1</v>
      </c>
    </row>
    <row r="111" spans="1:5">
      <c r="A111" t="s">
        <v>111</v>
      </c>
      <c r="B111" t="s">
        <v>246</v>
      </c>
      <c r="C111">
        <v>2022</v>
      </c>
      <c r="D111" t="s">
        <v>141</v>
      </c>
    </row>
    <row r="112" spans="1:5">
      <c r="A112" t="s">
        <v>111</v>
      </c>
      <c r="B112" t="s">
        <v>247</v>
      </c>
      <c r="C112">
        <v>2030</v>
      </c>
      <c r="D112" t="s">
        <v>143</v>
      </c>
      <c r="E112" s="121">
        <v>80000</v>
      </c>
    </row>
    <row r="113" spans="1:5">
      <c r="A113" t="s">
        <v>111</v>
      </c>
      <c r="B113" t="s">
        <v>247</v>
      </c>
      <c r="C113">
        <v>2022</v>
      </c>
      <c r="D113" t="s">
        <v>141</v>
      </c>
      <c r="E113" s="121">
        <v>9685</v>
      </c>
    </row>
    <row r="114" spans="1:5">
      <c r="A114" t="s">
        <v>111</v>
      </c>
      <c r="B114" t="s">
        <v>248</v>
      </c>
      <c r="C114">
        <v>2030</v>
      </c>
      <c r="D114" t="s">
        <v>143</v>
      </c>
      <c r="E114" s="121"/>
    </row>
    <row r="115" spans="1:5">
      <c r="A115" t="s">
        <v>111</v>
      </c>
      <c r="B115" t="s">
        <v>253</v>
      </c>
      <c r="C115">
        <v>2030</v>
      </c>
      <c r="D115" t="s">
        <v>143</v>
      </c>
      <c r="E115" s="122">
        <v>-9999</v>
      </c>
    </row>
    <row r="116" spans="1:5">
      <c r="A116" t="s">
        <v>111</v>
      </c>
      <c r="B116" t="s">
        <v>253</v>
      </c>
      <c r="C116">
        <v>2022</v>
      </c>
      <c r="D116" t="s">
        <v>141</v>
      </c>
    </row>
    <row r="117" spans="1:5">
      <c r="A117" t="s">
        <v>249</v>
      </c>
      <c r="B117" t="s">
        <v>246</v>
      </c>
      <c r="C117">
        <v>2022</v>
      </c>
      <c r="D117" t="s">
        <v>141</v>
      </c>
      <c r="E117" s="122">
        <v>0.92</v>
      </c>
    </row>
    <row r="118" spans="1:5">
      <c r="A118" t="s">
        <v>249</v>
      </c>
      <c r="B118" t="s">
        <v>246</v>
      </c>
      <c r="C118">
        <v>2030</v>
      </c>
      <c r="D118" t="s">
        <v>143</v>
      </c>
      <c r="E118" s="122">
        <v>1</v>
      </c>
    </row>
    <row r="119" spans="1:5">
      <c r="A119" t="s">
        <v>249</v>
      </c>
      <c r="B119" t="s">
        <v>248</v>
      </c>
      <c r="C119">
        <v>2030</v>
      </c>
      <c r="D119" t="s">
        <v>143</v>
      </c>
      <c r="E119" s="122">
        <v>1661596</v>
      </c>
    </row>
    <row r="120" spans="1:5">
      <c r="A120" t="s">
        <v>112</v>
      </c>
      <c r="B120" t="s">
        <v>245</v>
      </c>
      <c r="C120">
        <v>2030</v>
      </c>
      <c r="D120" t="s">
        <v>143</v>
      </c>
      <c r="E120" s="121">
        <v>215400000</v>
      </c>
    </row>
    <row r="121" spans="1:5">
      <c r="A121" t="s">
        <v>112</v>
      </c>
      <c r="B121" t="s">
        <v>245</v>
      </c>
      <c r="C121">
        <v>2022</v>
      </c>
      <c r="D121" t="s">
        <v>141</v>
      </c>
      <c r="E121" s="121">
        <v>135477199</v>
      </c>
    </row>
    <row r="122" spans="1:5">
      <c r="A122" t="s">
        <v>112</v>
      </c>
      <c r="B122" t="s">
        <v>246</v>
      </c>
      <c r="C122">
        <v>2030</v>
      </c>
      <c r="D122" t="s">
        <v>143</v>
      </c>
      <c r="E122" s="122">
        <v>1</v>
      </c>
    </row>
    <row r="123" spans="1:5">
      <c r="A123" t="s">
        <v>112</v>
      </c>
      <c r="B123" t="s">
        <v>246</v>
      </c>
      <c r="C123">
        <v>2022</v>
      </c>
      <c r="D123" t="s">
        <v>141</v>
      </c>
      <c r="E123" s="122">
        <v>0.66</v>
      </c>
    </row>
    <row r="124" spans="1:5">
      <c r="A124" t="s">
        <v>112</v>
      </c>
      <c r="B124" t="s">
        <v>247</v>
      </c>
      <c r="C124">
        <v>2030</v>
      </c>
      <c r="D124" t="s">
        <v>143</v>
      </c>
      <c r="E124" s="121">
        <v>123000</v>
      </c>
    </row>
    <row r="125" spans="1:5">
      <c r="A125" t="s">
        <v>112</v>
      </c>
      <c r="B125" t="s">
        <v>247</v>
      </c>
      <c r="C125">
        <v>2022</v>
      </c>
      <c r="D125" t="s">
        <v>141</v>
      </c>
      <c r="E125" s="121">
        <v>40272</v>
      </c>
    </row>
    <row r="126" spans="1:5">
      <c r="A126" t="s">
        <v>112</v>
      </c>
      <c r="B126" t="s">
        <v>248</v>
      </c>
      <c r="C126">
        <v>2030</v>
      </c>
      <c r="D126" t="s">
        <v>143</v>
      </c>
      <c r="E126" s="121">
        <v>8100000</v>
      </c>
    </row>
    <row r="127" spans="1:5">
      <c r="A127" t="s">
        <v>112</v>
      </c>
      <c r="B127" t="s">
        <v>253</v>
      </c>
      <c r="C127">
        <v>2030</v>
      </c>
      <c r="D127" t="s">
        <v>143</v>
      </c>
      <c r="E127" s="122">
        <v>-9999</v>
      </c>
    </row>
    <row r="128" spans="1:5">
      <c r="A128" t="s">
        <v>112</v>
      </c>
      <c r="B128" t="s">
        <v>253</v>
      </c>
      <c r="C128">
        <v>2022</v>
      </c>
      <c r="D128" t="s">
        <v>141</v>
      </c>
    </row>
    <row r="129" spans="1:5">
      <c r="A129" t="s">
        <v>250</v>
      </c>
      <c r="B129" t="s">
        <v>246</v>
      </c>
      <c r="C129">
        <v>2022</v>
      </c>
      <c r="D129" t="s">
        <v>141</v>
      </c>
      <c r="E129" s="122">
        <v>0.82</v>
      </c>
    </row>
    <row r="130" spans="1:5">
      <c r="A130" t="s">
        <v>250</v>
      </c>
      <c r="B130" t="s">
        <v>246</v>
      </c>
      <c r="C130">
        <v>2030</v>
      </c>
      <c r="D130" t="s">
        <v>143</v>
      </c>
      <c r="E130" s="122">
        <v>1</v>
      </c>
    </row>
    <row r="131" spans="1:5">
      <c r="A131" t="s">
        <v>113</v>
      </c>
      <c r="B131" t="s">
        <v>245</v>
      </c>
      <c r="C131">
        <v>2030</v>
      </c>
      <c r="D131" t="s">
        <v>143</v>
      </c>
      <c r="E131" s="121">
        <v>192500000</v>
      </c>
    </row>
    <row r="132" spans="1:5">
      <c r="A132" t="s">
        <v>113</v>
      </c>
      <c r="B132" t="s">
        <v>245</v>
      </c>
      <c r="C132">
        <v>2022</v>
      </c>
      <c r="D132" t="s">
        <v>141</v>
      </c>
      <c r="E132" s="121">
        <v>91628301</v>
      </c>
    </row>
    <row r="133" spans="1:5">
      <c r="A133" t="s">
        <v>113</v>
      </c>
      <c r="B133" t="s">
        <v>246</v>
      </c>
      <c r="C133">
        <v>2030</v>
      </c>
      <c r="D133" t="s">
        <v>143</v>
      </c>
      <c r="E133" s="122">
        <v>1</v>
      </c>
    </row>
    <row r="134" spans="1:5">
      <c r="A134" t="s">
        <v>113</v>
      </c>
      <c r="B134" t="s">
        <v>246</v>
      </c>
      <c r="C134">
        <v>2022</v>
      </c>
      <c r="D134" t="s">
        <v>141</v>
      </c>
      <c r="E134" s="122">
        <v>0.61</v>
      </c>
    </row>
    <row r="135" spans="1:5">
      <c r="A135" t="s">
        <v>113</v>
      </c>
      <c r="B135" t="s">
        <v>247</v>
      </c>
      <c r="C135">
        <v>2030</v>
      </c>
      <c r="D135" t="s">
        <v>143</v>
      </c>
      <c r="E135" s="121">
        <v>907000</v>
      </c>
    </row>
    <row r="136" spans="1:5">
      <c r="A136" t="s">
        <v>113</v>
      </c>
      <c r="B136" t="s">
        <v>247</v>
      </c>
      <c r="C136">
        <v>2022</v>
      </c>
      <c r="D136" t="s">
        <v>141</v>
      </c>
      <c r="E136" s="121">
        <v>408864</v>
      </c>
    </row>
    <row r="137" spans="1:5">
      <c r="A137" t="s">
        <v>113</v>
      </c>
      <c r="B137" t="s">
        <v>248</v>
      </c>
      <c r="C137">
        <v>2030</v>
      </c>
      <c r="D137" t="s">
        <v>143</v>
      </c>
      <c r="E137" s="121">
        <v>100300000</v>
      </c>
    </row>
    <row r="138" spans="1:5">
      <c r="A138" t="s">
        <v>113</v>
      </c>
      <c r="B138" t="s">
        <v>253</v>
      </c>
      <c r="C138">
        <v>2030</v>
      </c>
      <c r="D138" t="s">
        <v>143</v>
      </c>
      <c r="E138" s="122">
        <v>0.39600000000000002</v>
      </c>
    </row>
    <row r="139" spans="1:5">
      <c r="A139" t="s">
        <v>113</v>
      </c>
      <c r="B139" t="s">
        <v>253</v>
      </c>
      <c r="C139">
        <v>2022</v>
      </c>
      <c r="D139" t="s">
        <v>141</v>
      </c>
    </row>
    <row r="140" spans="1:5">
      <c r="A140" t="s">
        <v>114</v>
      </c>
      <c r="B140" t="s">
        <v>245</v>
      </c>
      <c r="C140">
        <v>2030</v>
      </c>
      <c r="D140" t="s">
        <v>143</v>
      </c>
      <c r="E140" s="121">
        <v>117900000</v>
      </c>
    </row>
    <row r="141" spans="1:5">
      <c r="A141" t="s">
        <v>114</v>
      </c>
      <c r="B141" t="s">
        <v>245</v>
      </c>
      <c r="C141">
        <v>2022</v>
      </c>
      <c r="D141" t="s">
        <v>141</v>
      </c>
      <c r="E141" s="121">
        <v>78615834</v>
      </c>
    </row>
    <row r="142" spans="1:5">
      <c r="A142" t="s">
        <v>114</v>
      </c>
      <c r="B142" t="s">
        <v>246</v>
      </c>
      <c r="C142">
        <v>2030</v>
      </c>
      <c r="D142" t="s">
        <v>143</v>
      </c>
      <c r="E142" s="122">
        <v>1</v>
      </c>
    </row>
    <row r="143" spans="1:5">
      <c r="A143" t="s">
        <v>114</v>
      </c>
      <c r="B143" t="s">
        <v>246</v>
      </c>
      <c r="C143">
        <v>2022</v>
      </c>
      <c r="D143" t="s">
        <v>141</v>
      </c>
      <c r="E143" s="122">
        <v>0.75</v>
      </c>
    </row>
    <row r="144" spans="1:5">
      <c r="A144" t="s">
        <v>114</v>
      </c>
      <c r="B144" t="s">
        <v>247</v>
      </c>
      <c r="C144">
        <v>2030</v>
      </c>
      <c r="D144" t="s">
        <v>143</v>
      </c>
      <c r="E144" s="121">
        <v>40000</v>
      </c>
    </row>
    <row r="145" spans="1:5">
      <c r="A145" t="s">
        <v>114</v>
      </c>
      <c r="B145" t="s">
        <v>247</v>
      </c>
      <c r="C145">
        <v>2022</v>
      </c>
      <c r="D145" t="s">
        <v>141</v>
      </c>
      <c r="E145" s="121">
        <v>5763</v>
      </c>
    </row>
    <row r="146" spans="1:5">
      <c r="A146" t="s">
        <v>114</v>
      </c>
      <c r="B146" t="s">
        <v>248</v>
      </c>
      <c r="C146">
        <v>2030</v>
      </c>
      <c r="D146" t="s">
        <v>143</v>
      </c>
      <c r="E146" s="121">
        <v>13500000</v>
      </c>
    </row>
    <row r="147" spans="1:5">
      <c r="A147" t="s">
        <v>114</v>
      </c>
      <c r="B147" t="s">
        <v>253</v>
      </c>
      <c r="C147">
        <v>2030</v>
      </c>
      <c r="D147" t="s">
        <v>143</v>
      </c>
      <c r="E147" s="122">
        <v>-9999</v>
      </c>
    </row>
    <row r="148" spans="1:5">
      <c r="A148" t="s">
        <v>114</v>
      </c>
      <c r="B148" t="s">
        <v>253</v>
      </c>
      <c r="C148">
        <v>2022</v>
      </c>
      <c r="D148" t="s">
        <v>141</v>
      </c>
    </row>
    <row r="149" spans="1:5">
      <c r="A149" t="s">
        <v>115</v>
      </c>
      <c r="B149" t="s">
        <v>245</v>
      </c>
      <c r="C149">
        <v>2030</v>
      </c>
      <c r="D149" t="s">
        <v>143</v>
      </c>
      <c r="E149" s="121">
        <v>2500000</v>
      </c>
    </row>
    <row r="150" spans="1:5">
      <c r="A150" t="s">
        <v>115</v>
      </c>
      <c r="B150" t="s">
        <v>245</v>
      </c>
      <c r="C150">
        <v>2022</v>
      </c>
      <c r="D150" t="s">
        <v>141</v>
      </c>
      <c r="E150" s="121">
        <v>1411093</v>
      </c>
    </row>
    <row r="151" spans="1:5">
      <c r="A151" t="s">
        <v>115</v>
      </c>
      <c r="B151" t="s">
        <v>246</v>
      </c>
      <c r="C151">
        <v>2030</v>
      </c>
      <c r="D151" t="s">
        <v>143</v>
      </c>
    </row>
    <row r="152" spans="1:5">
      <c r="A152" t="s">
        <v>115</v>
      </c>
      <c r="B152" t="s">
        <v>246</v>
      </c>
      <c r="C152">
        <v>2022</v>
      </c>
      <c r="D152" t="s">
        <v>141</v>
      </c>
    </row>
    <row r="153" spans="1:5">
      <c r="A153" t="s">
        <v>115</v>
      </c>
      <c r="B153" t="s">
        <v>247</v>
      </c>
      <c r="C153">
        <v>2030</v>
      </c>
      <c r="D153" t="s">
        <v>143</v>
      </c>
      <c r="E153" s="121">
        <v>1000</v>
      </c>
    </row>
    <row r="154" spans="1:5">
      <c r="A154" t="s">
        <v>115</v>
      </c>
      <c r="B154" t="s">
        <v>247</v>
      </c>
      <c r="C154">
        <v>2022</v>
      </c>
      <c r="D154" t="s">
        <v>141</v>
      </c>
      <c r="E154" s="121">
        <v>0</v>
      </c>
    </row>
    <row r="155" spans="1:5">
      <c r="A155" t="s">
        <v>115</v>
      </c>
      <c r="B155" t="s">
        <v>248</v>
      </c>
      <c r="C155">
        <v>2030</v>
      </c>
      <c r="D155" t="s">
        <v>143</v>
      </c>
      <c r="E155" s="121"/>
    </row>
    <row r="156" spans="1:5">
      <c r="A156" t="s">
        <v>115</v>
      </c>
      <c r="B156" t="s">
        <v>253</v>
      </c>
      <c r="C156">
        <v>2030</v>
      </c>
      <c r="D156" t="s">
        <v>143</v>
      </c>
    </row>
    <row r="157" spans="1:5">
      <c r="A157" t="s">
        <v>115</v>
      </c>
      <c r="B157" t="s">
        <v>253</v>
      </c>
      <c r="C157">
        <v>2022</v>
      </c>
      <c r="D157" t="s">
        <v>141</v>
      </c>
    </row>
    <row r="158" spans="1:5">
      <c r="A158" t="s">
        <v>116</v>
      </c>
      <c r="B158" t="s">
        <v>245</v>
      </c>
      <c r="C158">
        <v>2030</v>
      </c>
      <c r="D158" t="s">
        <v>143</v>
      </c>
      <c r="E158" s="121">
        <v>169100000</v>
      </c>
    </row>
    <row r="159" spans="1:5">
      <c r="A159" t="s">
        <v>116</v>
      </c>
      <c r="B159" t="s">
        <v>245</v>
      </c>
      <c r="C159">
        <v>2022</v>
      </c>
      <c r="D159" t="s">
        <v>141</v>
      </c>
      <c r="E159" s="121">
        <v>90996866</v>
      </c>
    </row>
    <row r="160" spans="1:5">
      <c r="A160" t="s">
        <v>116</v>
      </c>
      <c r="B160" t="s">
        <v>246</v>
      </c>
      <c r="C160">
        <v>2030</v>
      </c>
      <c r="D160" t="s">
        <v>143</v>
      </c>
      <c r="E160" s="122">
        <v>1</v>
      </c>
    </row>
    <row r="161" spans="1:5">
      <c r="A161" t="s">
        <v>116</v>
      </c>
      <c r="B161" t="s">
        <v>246</v>
      </c>
      <c r="C161">
        <v>2022</v>
      </c>
      <c r="D161" t="s">
        <v>141</v>
      </c>
      <c r="E161" s="122">
        <v>0.45</v>
      </c>
    </row>
    <row r="162" spans="1:5">
      <c r="A162" t="s">
        <v>116</v>
      </c>
      <c r="B162" t="s">
        <v>247</v>
      </c>
      <c r="C162">
        <v>2030</v>
      </c>
      <c r="D162" t="s">
        <v>143</v>
      </c>
      <c r="E162" s="121">
        <v>25000</v>
      </c>
    </row>
    <row r="163" spans="1:5">
      <c r="A163" t="s">
        <v>116</v>
      </c>
      <c r="B163" t="s">
        <v>247</v>
      </c>
      <c r="C163">
        <v>2022</v>
      </c>
      <c r="D163" t="s">
        <v>141</v>
      </c>
      <c r="E163" s="121">
        <v>4021</v>
      </c>
    </row>
    <row r="164" spans="1:5">
      <c r="A164" t="s">
        <v>116</v>
      </c>
      <c r="B164" t="s">
        <v>248</v>
      </c>
      <c r="C164">
        <v>2030</v>
      </c>
      <c r="D164" t="s">
        <v>143</v>
      </c>
      <c r="E164" s="121">
        <v>24900000</v>
      </c>
    </row>
    <row r="165" spans="1:5">
      <c r="A165" t="s">
        <v>116</v>
      </c>
      <c r="B165" t="s">
        <v>253</v>
      </c>
      <c r="C165">
        <v>2030</v>
      </c>
      <c r="D165" t="s">
        <v>143</v>
      </c>
      <c r="E165" s="122">
        <v>-9999</v>
      </c>
    </row>
    <row r="166" spans="1:5">
      <c r="A166" t="s">
        <v>116</v>
      </c>
      <c r="B166" t="s">
        <v>253</v>
      </c>
      <c r="C166">
        <v>2022</v>
      </c>
      <c r="D166" t="s">
        <v>141</v>
      </c>
    </row>
    <row r="167" spans="1:5">
      <c r="A167" t="s">
        <v>117</v>
      </c>
      <c r="B167" t="s">
        <v>245</v>
      </c>
      <c r="C167">
        <v>2030</v>
      </c>
      <c r="D167" t="s">
        <v>143</v>
      </c>
      <c r="E167" s="121">
        <v>140000000</v>
      </c>
    </row>
    <row r="168" spans="1:5">
      <c r="A168" t="s">
        <v>117</v>
      </c>
      <c r="B168" t="s">
        <v>245</v>
      </c>
      <c r="C168">
        <v>2022</v>
      </c>
      <c r="D168" t="s">
        <v>141</v>
      </c>
      <c r="E168" s="121">
        <v>84319019</v>
      </c>
    </row>
    <row r="169" spans="1:5">
      <c r="A169" t="s">
        <v>117</v>
      </c>
      <c r="B169" t="s">
        <v>246</v>
      </c>
      <c r="C169">
        <v>2030</v>
      </c>
      <c r="D169" t="s">
        <v>143</v>
      </c>
      <c r="E169" s="122">
        <v>1</v>
      </c>
    </row>
    <row r="170" spans="1:5">
      <c r="A170" t="s">
        <v>117</v>
      </c>
      <c r="B170" t="s">
        <v>246</v>
      </c>
      <c r="C170">
        <v>2022</v>
      </c>
      <c r="D170" t="s">
        <v>141</v>
      </c>
      <c r="E170" s="122">
        <v>0.4</v>
      </c>
    </row>
    <row r="171" spans="1:5">
      <c r="A171" t="s">
        <v>117</v>
      </c>
      <c r="B171" t="s">
        <v>247</v>
      </c>
      <c r="C171">
        <v>2030</v>
      </c>
      <c r="D171" t="s">
        <v>143</v>
      </c>
      <c r="E171" s="121">
        <v>100000</v>
      </c>
    </row>
    <row r="172" spans="1:5">
      <c r="A172" t="s">
        <v>117</v>
      </c>
      <c r="B172" t="s">
        <v>247</v>
      </c>
      <c r="C172">
        <v>2022</v>
      </c>
      <c r="D172" t="s">
        <v>141</v>
      </c>
      <c r="E172" s="121">
        <v>7658</v>
      </c>
    </row>
    <row r="173" spans="1:5">
      <c r="A173" t="s">
        <v>117</v>
      </c>
      <c r="B173" t="s">
        <v>248</v>
      </c>
      <c r="C173">
        <v>2030</v>
      </c>
      <c r="D173" t="s">
        <v>143</v>
      </c>
      <c r="E173" s="121">
        <v>234900000</v>
      </c>
    </row>
    <row r="174" spans="1:5">
      <c r="A174" t="s">
        <v>117</v>
      </c>
      <c r="B174" t="s">
        <v>253</v>
      </c>
      <c r="C174">
        <v>2030</v>
      </c>
      <c r="D174" t="s">
        <v>143</v>
      </c>
      <c r="E174" s="122">
        <v>0.38300000000000001</v>
      </c>
    </row>
    <row r="175" spans="1:5">
      <c r="A175" t="s">
        <v>117</v>
      </c>
      <c r="B175" t="s">
        <v>253</v>
      </c>
      <c r="C175">
        <v>2022</v>
      </c>
      <c r="D175" t="s">
        <v>141</v>
      </c>
    </row>
    <row r="176" spans="1:5">
      <c r="A176" t="s">
        <v>118</v>
      </c>
      <c r="B176" t="s">
        <v>245</v>
      </c>
      <c r="C176">
        <v>2030</v>
      </c>
      <c r="D176" t="s">
        <v>143</v>
      </c>
      <c r="E176" s="121">
        <v>25000000</v>
      </c>
    </row>
    <row r="177" spans="1:5">
      <c r="A177" t="s">
        <v>118</v>
      </c>
      <c r="B177" t="s">
        <v>245</v>
      </c>
      <c r="C177">
        <v>2022</v>
      </c>
      <c r="D177" t="s">
        <v>141</v>
      </c>
      <c r="E177" s="121">
        <v>926652</v>
      </c>
    </row>
    <row r="178" spans="1:5">
      <c r="A178" t="s">
        <v>118</v>
      </c>
      <c r="B178" t="s">
        <v>246</v>
      </c>
      <c r="C178">
        <v>2030</v>
      </c>
      <c r="D178" t="s">
        <v>143</v>
      </c>
      <c r="E178" s="122">
        <v>1</v>
      </c>
    </row>
    <row r="179" spans="1:5">
      <c r="A179" t="s">
        <v>118</v>
      </c>
      <c r="B179" t="s">
        <v>246</v>
      </c>
      <c r="C179">
        <v>2022</v>
      </c>
      <c r="D179" t="s">
        <v>141</v>
      </c>
    </row>
    <row r="180" spans="1:5">
      <c r="A180" t="s">
        <v>118</v>
      </c>
      <c r="B180" t="s">
        <v>247</v>
      </c>
      <c r="C180">
        <v>2030</v>
      </c>
      <c r="D180" t="s">
        <v>143</v>
      </c>
      <c r="E180" s="121">
        <v>6000</v>
      </c>
    </row>
    <row r="181" spans="1:5">
      <c r="A181" t="s">
        <v>118</v>
      </c>
      <c r="B181" t="s">
        <v>247</v>
      </c>
      <c r="C181">
        <v>2022</v>
      </c>
      <c r="D181" t="s">
        <v>141</v>
      </c>
      <c r="E181" s="121">
        <v>0</v>
      </c>
    </row>
    <row r="182" spans="1:5">
      <c r="A182" t="s">
        <v>118</v>
      </c>
      <c r="B182" t="s">
        <v>248</v>
      </c>
      <c r="C182">
        <v>2030</v>
      </c>
      <c r="D182" t="s">
        <v>143</v>
      </c>
      <c r="E182" s="121">
        <v>150000</v>
      </c>
    </row>
    <row r="183" spans="1:5">
      <c r="A183" t="s">
        <v>118</v>
      </c>
      <c r="B183" t="s">
        <v>253</v>
      </c>
      <c r="C183">
        <v>2030</v>
      </c>
      <c r="D183" t="s">
        <v>143</v>
      </c>
      <c r="E183" s="122">
        <v>-9999</v>
      </c>
    </row>
    <row r="184" spans="1:5">
      <c r="A184" t="s">
        <v>118</v>
      </c>
      <c r="B184" t="s">
        <v>253</v>
      </c>
      <c r="C184">
        <v>2022</v>
      </c>
      <c r="D184" t="s">
        <v>141</v>
      </c>
    </row>
    <row r="185" spans="1:5">
      <c r="A185" t="s">
        <v>119</v>
      </c>
      <c r="B185" t="s">
        <v>245</v>
      </c>
      <c r="C185">
        <v>2030</v>
      </c>
      <c r="D185" t="s">
        <v>143</v>
      </c>
      <c r="E185" s="121">
        <v>4750000</v>
      </c>
    </row>
    <row r="186" spans="1:5">
      <c r="A186" t="s">
        <v>119</v>
      </c>
      <c r="B186" t="s">
        <v>245</v>
      </c>
      <c r="C186">
        <v>2022</v>
      </c>
      <c r="D186" t="s">
        <v>141</v>
      </c>
      <c r="E186" s="121">
        <v>16392</v>
      </c>
    </row>
    <row r="187" spans="1:5">
      <c r="A187" t="s">
        <v>119</v>
      </c>
      <c r="B187" t="s">
        <v>246</v>
      </c>
      <c r="C187">
        <v>2030</v>
      </c>
      <c r="D187" t="s">
        <v>143</v>
      </c>
      <c r="E187" s="122">
        <v>1</v>
      </c>
    </row>
    <row r="188" spans="1:5">
      <c r="A188" t="s">
        <v>119</v>
      </c>
      <c r="B188" t="s">
        <v>246</v>
      </c>
      <c r="C188">
        <v>2022</v>
      </c>
      <c r="D188" t="s">
        <v>141</v>
      </c>
    </row>
    <row r="189" spans="1:5">
      <c r="A189" t="s">
        <v>119</v>
      </c>
      <c r="B189" t="s">
        <v>247</v>
      </c>
      <c r="C189">
        <v>2030</v>
      </c>
      <c r="D189" t="s">
        <v>143</v>
      </c>
      <c r="E189" s="121">
        <v>190000</v>
      </c>
    </row>
    <row r="190" spans="1:5">
      <c r="A190" t="s">
        <v>119</v>
      </c>
      <c r="B190" t="s">
        <v>247</v>
      </c>
      <c r="C190">
        <v>2022</v>
      </c>
      <c r="D190" t="s">
        <v>141</v>
      </c>
      <c r="E190" s="121">
        <v>20</v>
      </c>
    </row>
    <row r="191" spans="1:5">
      <c r="A191" t="s">
        <v>119</v>
      </c>
      <c r="B191" t="s">
        <v>248</v>
      </c>
      <c r="C191">
        <v>2030</v>
      </c>
      <c r="D191" t="s">
        <v>143</v>
      </c>
      <c r="E191" s="121"/>
    </row>
    <row r="192" spans="1:5">
      <c r="A192" t="s">
        <v>119</v>
      </c>
      <c r="B192" t="s">
        <v>253</v>
      </c>
      <c r="C192">
        <v>2030</v>
      </c>
      <c r="D192" t="s">
        <v>143</v>
      </c>
      <c r="E192" s="122">
        <v>-9999</v>
      </c>
    </row>
    <row r="193" spans="1:5">
      <c r="A193" t="s">
        <v>119</v>
      </c>
      <c r="B193" t="s">
        <v>253</v>
      </c>
      <c r="C193">
        <v>2022</v>
      </c>
      <c r="D193" t="s">
        <v>141</v>
      </c>
    </row>
    <row r="194" spans="1:5">
      <c r="A194" t="s">
        <v>120</v>
      </c>
      <c r="B194" t="s">
        <v>245</v>
      </c>
      <c r="C194">
        <v>2030</v>
      </c>
      <c r="D194" t="s">
        <v>143</v>
      </c>
      <c r="E194" s="121">
        <v>45000000</v>
      </c>
    </row>
    <row r="195" spans="1:5">
      <c r="A195" t="s">
        <v>120</v>
      </c>
      <c r="B195" t="s">
        <v>245</v>
      </c>
      <c r="C195">
        <v>2022</v>
      </c>
      <c r="D195" t="s">
        <v>141</v>
      </c>
      <c r="E195" s="121">
        <v>19363665</v>
      </c>
    </row>
    <row r="196" spans="1:5">
      <c r="A196" t="s">
        <v>120</v>
      </c>
      <c r="B196" t="s">
        <v>246</v>
      </c>
      <c r="C196">
        <v>2030</v>
      </c>
      <c r="D196" t="s">
        <v>143</v>
      </c>
      <c r="E196" s="122">
        <v>1</v>
      </c>
    </row>
    <row r="197" spans="1:5">
      <c r="A197" t="s">
        <v>120</v>
      </c>
      <c r="B197" t="s">
        <v>246</v>
      </c>
      <c r="C197">
        <v>2022</v>
      </c>
      <c r="D197" t="s">
        <v>141</v>
      </c>
      <c r="E197" s="122">
        <v>0.33</v>
      </c>
    </row>
    <row r="198" spans="1:5">
      <c r="A198" t="s">
        <v>120</v>
      </c>
      <c r="B198" t="s">
        <v>247</v>
      </c>
      <c r="C198">
        <v>2030</v>
      </c>
      <c r="D198" t="s">
        <v>143</v>
      </c>
      <c r="E198" s="121">
        <v>50000</v>
      </c>
    </row>
    <row r="199" spans="1:5">
      <c r="A199" t="s">
        <v>120</v>
      </c>
      <c r="B199" t="s">
        <v>247</v>
      </c>
      <c r="C199">
        <v>2022</v>
      </c>
      <c r="D199" t="s">
        <v>141</v>
      </c>
      <c r="E199" s="121">
        <v>3186</v>
      </c>
    </row>
    <row r="200" spans="1:5">
      <c r="A200" t="s">
        <v>120</v>
      </c>
      <c r="B200" t="s">
        <v>248</v>
      </c>
      <c r="C200">
        <v>2030</v>
      </c>
      <c r="D200" t="s">
        <v>143</v>
      </c>
      <c r="E200" s="121">
        <v>4100000</v>
      </c>
    </row>
    <row r="201" spans="1:5">
      <c r="A201" t="s">
        <v>120</v>
      </c>
      <c r="B201" t="s">
        <v>253</v>
      </c>
      <c r="C201">
        <v>2030</v>
      </c>
      <c r="D201" t="s">
        <v>143</v>
      </c>
      <c r="E201" s="122">
        <v>-9999</v>
      </c>
    </row>
    <row r="202" spans="1:5">
      <c r="A202" t="s">
        <v>120</v>
      </c>
      <c r="B202" t="s">
        <v>253</v>
      </c>
      <c r="C202">
        <v>2022</v>
      </c>
      <c r="D202" t="s">
        <v>141</v>
      </c>
    </row>
    <row r="203" spans="1:5">
      <c r="A203" t="s">
        <v>121</v>
      </c>
      <c r="B203" t="s">
        <v>245</v>
      </c>
      <c r="C203">
        <v>2030</v>
      </c>
      <c r="D203" t="s">
        <v>143</v>
      </c>
      <c r="E203" s="121">
        <v>40000000</v>
      </c>
    </row>
    <row r="204" spans="1:5">
      <c r="A204" t="s">
        <v>121</v>
      </c>
      <c r="B204" t="s">
        <v>245</v>
      </c>
      <c r="C204">
        <v>2022</v>
      </c>
      <c r="D204" t="s">
        <v>141</v>
      </c>
      <c r="E204" s="121">
        <v>12740217</v>
      </c>
    </row>
    <row r="205" spans="1:5">
      <c r="A205" t="s">
        <v>121</v>
      </c>
      <c r="B205" t="s">
        <v>246</v>
      </c>
      <c r="C205">
        <v>2030</v>
      </c>
      <c r="D205" t="s">
        <v>143</v>
      </c>
      <c r="E205" s="122">
        <v>1</v>
      </c>
    </row>
    <row r="206" spans="1:5">
      <c r="A206" t="s">
        <v>121</v>
      </c>
      <c r="B206" t="s">
        <v>246</v>
      </c>
      <c r="C206">
        <v>2022</v>
      </c>
      <c r="D206" t="s">
        <v>141</v>
      </c>
      <c r="E206" s="122">
        <v>0.64</v>
      </c>
    </row>
    <row r="207" spans="1:5">
      <c r="A207" t="s">
        <v>121</v>
      </c>
      <c r="B207" t="s">
        <v>247</v>
      </c>
      <c r="C207">
        <v>2030</v>
      </c>
      <c r="D207" t="s">
        <v>143</v>
      </c>
      <c r="E207" s="121">
        <v>50000</v>
      </c>
    </row>
    <row r="208" spans="1:5">
      <c r="A208" t="s">
        <v>121</v>
      </c>
      <c r="B208" t="s">
        <v>247</v>
      </c>
      <c r="C208">
        <v>2022</v>
      </c>
      <c r="D208" t="s">
        <v>141</v>
      </c>
      <c r="E208" s="121">
        <v>16253</v>
      </c>
    </row>
    <row r="209" spans="1:5">
      <c r="A209" t="s">
        <v>121</v>
      </c>
      <c r="B209" t="s">
        <v>248</v>
      </c>
      <c r="C209">
        <v>2030</v>
      </c>
      <c r="D209" t="s">
        <v>143</v>
      </c>
      <c r="E209" s="121">
        <v>1500000</v>
      </c>
    </row>
    <row r="210" spans="1:5">
      <c r="A210" t="s">
        <v>121</v>
      </c>
      <c r="B210" t="s">
        <v>253</v>
      </c>
      <c r="C210">
        <v>2030</v>
      </c>
      <c r="D210" t="s">
        <v>143</v>
      </c>
      <c r="E210" s="122">
        <v>0.48099999999999998</v>
      </c>
    </row>
    <row r="211" spans="1:5">
      <c r="A211" t="s">
        <v>121</v>
      </c>
      <c r="B211" t="s">
        <v>253</v>
      </c>
      <c r="C211">
        <v>2022</v>
      </c>
      <c r="D211" t="s">
        <v>141</v>
      </c>
    </row>
    <row r="212" spans="1:5">
      <c r="A212" t="s">
        <v>122</v>
      </c>
      <c r="B212" t="s">
        <v>245</v>
      </c>
      <c r="C212">
        <v>2030</v>
      </c>
      <c r="D212" t="s">
        <v>143</v>
      </c>
      <c r="E212" s="121">
        <v>134500000</v>
      </c>
    </row>
    <row r="213" spans="1:5">
      <c r="A213" t="s">
        <v>122</v>
      </c>
      <c r="B213" t="s">
        <v>245</v>
      </c>
      <c r="C213">
        <v>2022</v>
      </c>
      <c r="D213" t="s">
        <v>141</v>
      </c>
      <c r="E213" s="121">
        <v>68529704</v>
      </c>
    </row>
    <row r="214" spans="1:5">
      <c r="A214" t="s">
        <v>122</v>
      </c>
      <c r="B214" t="s">
        <v>246</v>
      </c>
      <c r="C214">
        <v>2030</v>
      </c>
      <c r="D214" t="s">
        <v>143</v>
      </c>
      <c r="E214" s="122">
        <v>1</v>
      </c>
    </row>
    <row r="215" spans="1:5">
      <c r="A215" t="s">
        <v>122</v>
      </c>
      <c r="B215" t="s">
        <v>246</v>
      </c>
      <c r="C215">
        <v>2022</v>
      </c>
      <c r="D215" t="s">
        <v>141</v>
      </c>
      <c r="E215" s="122">
        <v>0.99</v>
      </c>
    </row>
    <row r="216" spans="1:5">
      <c r="A216" t="s">
        <v>122</v>
      </c>
      <c r="B216" t="s">
        <v>247</v>
      </c>
      <c r="C216">
        <v>2030</v>
      </c>
      <c r="D216" t="s">
        <v>143</v>
      </c>
      <c r="E216" s="121">
        <v>203000</v>
      </c>
    </row>
    <row r="217" spans="1:5">
      <c r="A217" t="s">
        <v>122</v>
      </c>
      <c r="B217" t="s">
        <v>247</v>
      </c>
      <c r="C217">
        <v>2022</v>
      </c>
      <c r="D217" t="s">
        <v>141</v>
      </c>
      <c r="E217" s="121">
        <v>27294</v>
      </c>
    </row>
    <row r="218" spans="1:5">
      <c r="A218" t="s">
        <v>122</v>
      </c>
      <c r="B218" t="s">
        <v>248</v>
      </c>
      <c r="C218">
        <v>2030</v>
      </c>
      <c r="D218" t="s">
        <v>143</v>
      </c>
      <c r="E218" s="121">
        <v>5700000</v>
      </c>
    </row>
    <row r="219" spans="1:5">
      <c r="A219" t="s">
        <v>122</v>
      </c>
      <c r="B219" t="s">
        <v>253</v>
      </c>
      <c r="C219">
        <v>2030</v>
      </c>
      <c r="D219" t="s">
        <v>143</v>
      </c>
      <c r="E219" s="122">
        <v>-9999</v>
      </c>
    </row>
    <row r="220" spans="1:5">
      <c r="A220" t="s">
        <v>122</v>
      </c>
      <c r="B220" t="s">
        <v>253</v>
      </c>
      <c r="C220">
        <v>2022</v>
      </c>
      <c r="D220" t="s">
        <v>141</v>
      </c>
    </row>
    <row r="221" spans="1:5">
      <c r="A221" t="s">
        <v>123</v>
      </c>
      <c r="B221" t="s">
        <v>245</v>
      </c>
      <c r="C221">
        <v>2030</v>
      </c>
      <c r="D221" t="s">
        <v>143</v>
      </c>
      <c r="E221" s="121">
        <v>374000000</v>
      </c>
    </row>
    <row r="222" spans="1:5">
      <c r="A222" t="s">
        <v>123</v>
      </c>
      <c r="B222" t="s">
        <v>245</v>
      </c>
      <c r="C222">
        <v>2022</v>
      </c>
      <c r="D222" t="s">
        <v>141</v>
      </c>
      <c r="E222" s="121">
        <v>235206199</v>
      </c>
    </row>
    <row r="223" spans="1:5">
      <c r="A223" t="s">
        <v>123</v>
      </c>
      <c r="B223" t="s">
        <v>246</v>
      </c>
      <c r="C223">
        <v>2030</v>
      </c>
      <c r="D223" t="s">
        <v>143</v>
      </c>
      <c r="E223" s="122">
        <v>1</v>
      </c>
    </row>
    <row r="224" spans="1:5">
      <c r="A224" t="s">
        <v>123</v>
      </c>
      <c r="B224" t="s">
        <v>246</v>
      </c>
      <c r="C224">
        <v>2022</v>
      </c>
      <c r="D224" t="s">
        <v>141</v>
      </c>
      <c r="E224" s="122">
        <v>0.35</v>
      </c>
    </row>
    <row r="225" spans="1:5">
      <c r="A225" t="s">
        <v>123</v>
      </c>
      <c r="B225" t="s">
        <v>247</v>
      </c>
      <c r="C225">
        <v>2030</v>
      </c>
      <c r="D225" t="s">
        <v>143</v>
      </c>
      <c r="E225" s="121">
        <v>166000</v>
      </c>
    </row>
    <row r="226" spans="1:5">
      <c r="A226" t="s">
        <v>123</v>
      </c>
      <c r="B226" t="s">
        <v>247</v>
      </c>
      <c r="C226">
        <v>2022</v>
      </c>
      <c r="D226" t="s">
        <v>141</v>
      </c>
      <c r="E226" s="121">
        <v>41456</v>
      </c>
    </row>
    <row r="227" spans="1:5">
      <c r="A227" t="s">
        <v>123</v>
      </c>
      <c r="B227" t="s">
        <v>248</v>
      </c>
      <c r="C227">
        <v>2030</v>
      </c>
      <c r="D227" t="s">
        <v>143</v>
      </c>
      <c r="E227" s="121">
        <v>1700000</v>
      </c>
    </row>
    <row r="228" spans="1:5">
      <c r="A228" t="s">
        <v>123</v>
      </c>
      <c r="B228" t="s">
        <v>253</v>
      </c>
      <c r="C228">
        <v>2030</v>
      </c>
      <c r="D228" t="s">
        <v>143</v>
      </c>
      <c r="E228" s="122">
        <v>-9999</v>
      </c>
    </row>
    <row r="229" spans="1:5">
      <c r="A229" t="s">
        <v>123</v>
      </c>
      <c r="B229" t="s">
        <v>253</v>
      </c>
      <c r="C229">
        <v>2022</v>
      </c>
      <c r="D229" t="s">
        <v>141</v>
      </c>
    </row>
    <row r="230" spans="1:5">
      <c r="A230" t="s">
        <v>124</v>
      </c>
      <c r="B230" t="s">
        <v>245</v>
      </c>
      <c r="C230">
        <v>2030</v>
      </c>
      <c r="D230" t="s">
        <v>143</v>
      </c>
      <c r="E230" s="121">
        <v>15000000</v>
      </c>
    </row>
    <row r="231" spans="1:5">
      <c r="A231" t="s">
        <v>124</v>
      </c>
      <c r="B231" t="s">
        <v>245</v>
      </c>
      <c r="C231">
        <v>2022</v>
      </c>
      <c r="D231" t="s">
        <v>141</v>
      </c>
      <c r="E231" s="121">
        <v>6262893</v>
      </c>
    </row>
    <row r="232" spans="1:5">
      <c r="A232" t="s">
        <v>124</v>
      </c>
      <c r="B232" t="s">
        <v>246</v>
      </c>
      <c r="C232">
        <v>2030</v>
      </c>
      <c r="D232" t="s">
        <v>143</v>
      </c>
      <c r="E232" s="122">
        <v>1</v>
      </c>
    </row>
    <row r="233" spans="1:5">
      <c r="A233" t="s">
        <v>124</v>
      </c>
      <c r="B233" t="s">
        <v>246</v>
      </c>
      <c r="C233">
        <v>2022</v>
      </c>
      <c r="D233" t="s">
        <v>141</v>
      </c>
      <c r="E233" s="122">
        <v>0.48</v>
      </c>
    </row>
    <row r="234" spans="1:5">
      <c r="A234" t="s">
        <v>124</v>
      </c>
      <c r="B234" t="s">
        <v>247</v>
      </c>
      <c r="C234">
        <v>2030</v>
      </c>
      <c r="D234" t="s">
        <v>143</v>
      </c>
      <c r="E234" s="121">
        <v>98000</v>
      </c>
    </row>
    <row r="235" spans="1:5">
      <c r="A235" t="s">
        <v>124</v>
      </c>
      <c r="B235" t="s">
        <v>247</v>
      </c>
      <c r="C235">
        <v>2022</v>
      </c>
      <c r="D235" t="s">
        <v>141</v>
      </c>
      <c r="E235" s="121">
        <v>20278</v>
      </c>
    </row>
    <row r="236" spans="1:5">
      <c r="A236" t="s">
        <v>124</v>
      </c>
      <c r="B236" t="s">
        <v>248</v>
      </c>
      <c r="C236">
        <v>2030</v>
      </c>
      <c r="D236" t="s">
        <v>143</v>
      </c>
      <c r="E236" s="121">
        <v>1700000</v>
      </c>
    </row>
    <row r="237" spans="1:5">
      <c r="A237" t="s">
        <v>124</v>
      </c>
      <c r="B237" t="s">
        <v>253</v>
      </c>
      <c r="C237">
        <v>2030</v>
      </c>
      <c r="D237" t="s">
        <v>143</v>
      </c>
      <c r="E237" s="122">
        <v>0.26300000000000001</v>
      </c>
    </row>
    <row r="238" spans="1:5">
      <c r="A238" t="s">
        <v>124</v>
      </c>
      <c r="B238" t="s">
        <v>253</v>
      </c>
      <c r="C238">
        <v>2022</v>
      </c>
      <c r="D238" t="s">
        <v>141</v>
      </c>
    </row>
    <row r="239" spans="1:5">
      <c r="A239" t="s">
        <v>125</v>
      </c>
      <c r="B239" t="s">
        <v>245</v>
      </c>
      <c r="C239">
        <v>2030</v>
      </c>
      <c r="D239" t="s">
        <v>143</v>
      </c>
      <c r="E239" s="121">
        <v>901600000</v>
      </c>
    </row>
    <row r="240" spans="1:5">
      <c r="A240" t="s">
        <v>125</v>
      </c>
      <c r="B240" t="s">
        <v>245</v>
      </c>
      <c r="C240">
        <v>2022</v>
      </c>
      <c r="D240" t="s">
        <v>141</v>
      </c>
      <c r="E240" s="121">
        <v>581652445</v>
      </c>
    </row>
    <row r="241" spans="1:5">
      <c r="A241" t="s">
        <v>125</v>
      </c>
      <c r="B241" t="s">
        <v>246</v>
      </c>
      <c r="C241">
        <v>2030</v>
      </c>
      <c r="D241" t="s">
        <v>143</v>
      </c>
      <c r="E241" s="122">
        <v>1</v>
      </c>
    </row>
    <row r="242" spans="1:5">
      <c r="A242" t="s">
        <v>125</v>
      </c>
      <c r="B242" t="s">
        <v>246</v>
      </c>
      <c r="C242">
        <v>2022</v>
      </c>
      <c r="D242" t="s">
        <v>141</v>
      </c>
      <c r="E242" s="122">
        <v>0.5</v>
      </c>
    </row>
    <row r="243" spans="1:5">
      <c r="A243" t="s">
        <v>125</v>
      </c>
      <c r="B243" t="s">
        <v>247</v>
      </c>
      <c r="C243">
        <v>2030</v>
      </c>
      <c r="D243" t="s">
        <v>143</v>
      </c>
      <c r="E243" s="121">
        <v>829000</v>
      </c>
    </row>
    <row r="244" spans="1:5">
      <c r="A244" t="s">
        <v>125</v>
      </c>
      <c r="B244" t="s">
        <v>247</v>
      </c>
      <c r="C244">
        <v>2022</v>
      </c>
      <c r="D244" t="s">
        <v>141</v>
      </c>
      <c r="E244" s="121">
        <v>457210</v>
      </c>
    </row>
    <row r="245" spans="1:5">
      <c r="A245" t="s">
        <v>125</v>
      </c>
      <c r="B245" t="s">
        <v>248</v>
      </c>
      <c r="C245">
        <v>2030</v>
      </c>
      <c r="D245" t="s">
        <v>143</v>
      </c>
      <c r="E245" s="121">
        <v>66600000</v>
      </c>
    </row>
    <row r="246" spans="1:5">
      <c r="A246" t="s">
        <v>125</v>
      </c>
      <c r="B246" t="s">
        <v>253</v>
      </c>
      <c r="C246">
        <v>2030</v>
      </c>
      <c r="D246" t="s">
        <v>143</v>
      </c>
      <c r="E246" s="122">
        <v>0.48899999999999999</v>
      </c>
    </row>
    <row r="247" spans="1:5">
      <c r="A247" t="s">
        <v>125</v>
      </c>
      <c r="B247" t="s">
        <v>253</v>
      </c>
      <c r="C247">
        <v>2022</v>
      </c>
      <c r="D247" t="s">
        <v>141</v>
      </c>
    </row>
    <row r="248" spans="1:5">
      <c r="A248" t="s">
        <v>126</v>
      </c>
      <c r="B248" t="s">
        <v>245</v>
      </c>
      <c r="C248">
        <v>2030</v>
      </c>
      <c r="D248" t="s">
        <v>143</v>
      </c>
      <c r="E248" s="121">
        <v>15000000</v>
      </c>
    </row>
    <row r="249" spans="1:5">
      <c r="A249" t="s">
        <v>126</v>
      </c>
      <c r="B249" t="s">
        <v>245</v>
      </c>
      <c r="C249">
        <v>2022</v>
      </c>
      <c r="D249" t="s">
        <v>141</v>
      </c>
      <c r="E249" s="121">
        <v>8962650</v>
      </c>
    </row>
    <row r="250" spans="1:5">
      <c r="A250" t="s">
        <v>126</v>
      </c>
      <c r="B250" t="s">
        <v>246</v>
      </c>
      <c r="C250">
        <v>2030</v>
      </c>
      <c r="D250" t="s">
        <v>143</v>
      </c>
    </row>
    <row r="251" spans="1:5">
      <c r="A251" t="s">
        <v>126</v>
      </c>
      <c r="B251" t="s">
        <v>246</v>
      </c>
      <c r="C251">
        <v>2022</v>
      </c>
      <c r="D251" t="s">
        <v>141</v>
      </c>
    </row>
    <row r="252" spans="1:5">
      <c r="A252" t="s">
        <v>126</v>
      </c>
      <c r="B252" t="s">
        <v>247</v>
      </c>
      <c r="C252">
        <v>2030</v>
      </c>
      <c r="D252" t="s">
        <v>143</v>
      </c>
      <c r="E252" s="121">
        <v>10000</v>
      </c>
    </row>
    <row r="253" spans="1:5">
      <c r="A253" t="s">
        <v>126</v>
      </c>
      <c r="B253" t="s">
        <v>247</v>
      </c>
      <c r="C253">
        <v>2022</v>
      </c>
      <c r="D253" t="s">
        <v>141</v>
      </c>
      <c r="E253" s="121">
        <v>0</v>
      </c>
    </row>
    <row r="254" spans="1:5">
      <c r="A254" t="s">
        <v>126</v>
      </c>
      <c r="B254" t="s">
        <v>248</v>
      </c>
      <c r="C254">
        <v>2030</v>
      </c>
      <c r="D254" t="s">
        <v>143</v>
      </c>
      <c r="E254" s="121"/>
    </row>
    <row r="255" spans="1:5">
      <c r="A255" t="s">
        <v>126</v>
      </c>
      <c r="B255" t="s">
        <v>253</v>
      </c>
      <c r="C255">
        <v>2030</v>
      </c>
      <c r="D255" t="s">
        <v>143</v>
      </c>
    </row>
    <row r="256" spans="1:5">
      <c r="A256" t="s">
        <v>126</v>
      </c>
      <c r="B256" t="s">
        <v>253</v>
      </c>
      <c r="C256">
        <v>2022</v>
      </c>
      <c r="D256" t="s">
        <v>141</v>
      </c>
    </row>
    <row r="257" spans="1:5">
      <c r="A257" t="s">
        <v>130</v>
      </c>
      <c r="B257" t="s">
        <v>245</v>
      </c>
      <c r="C257">
        <v>2030</v>
      </c>
      <c r="D257" t="s">
        <v>143</v>
      </c>
      <c r="E257" s="121">
        <v>45000000</v>
      </c>
    </row>
    <row r="258" spans="1:5">
      <c r="A258" t="s">
        <v>130</v>
      </c>
      <c r="B258" t="s">
        <v>245</v>
      </c>
      <c r="C258">
        <v>2022</v>
      </c>
      <c r="D258" t="s">
        <v>141</v>
      </c>
      <c r="E258" s="121">
        <v>19599824</v>
      </c>
    </row>
    <row r="259" spans="1:5">
      <c r="A259" t="s">
        <v>130</v>
      </c>
      <c r="B259" t="s">
        <v>246</v>
      </c>
      <c r="C259">
        <v>2030</v>
      </c>
      <c r="D259" t="s">
        <v>143</v>
      </c>
      <c r="E259" s="122">
        <v>1</v>
      </c>
    </row>
    <row r="260" spans="1:5">
      <c r="A260" t="s">
        <v>130</v>
      </c>
      <c r="B260" t="s">
        <v>246</v>
      </c>
      <c r="C260">
        <v>2022</v>
      </c>
      <c r="D260" t="s">
        <v>141</v>
      </c>
      <c r="E260" s="122">
        <v>1.32</v>
      </c>
    </row>
    <row r="261" spans="1:5">
      <c r="A261" t="s">
        <v>130</v>
      </c>
      <c r="B261" t="s">
        <v>247</v>
      </c>
      <c r="C261">
        <v>2030</v>
      </c>
      <c r="D261" t="s">
        <v>143</v>
      </c>
      <c r="E261" s="121">
        <v>94000</v>
      </c>
    </row>
    <row r="262" spans="1:5">
      <c r="A262" t="s">
        <v>130</v>
      </c>
      <c r="B262" t="s">
        <v>247</v>
      </c>
      <c r="C262">
        <v>2022</v>
      </c>
      <c r="D262" t="s">
        <v>141</v>
      </c>
      <c r="E262" s="121">
        <v>2963</v>
      </c>
    </row>
    <row r="263" spans="1:5">
      <c r="A263" t="s">
        <v>130</v>
      </c>
      <c r="B263" t="s">
        <v>248</v>
      </c>
      <c r="C263">
        <v>2030</v>
      </c>
      <c r="D263" t="s">
        <v>143</v>
      </c>
      <c r="E263" s="121">
        <v>10900000</v>
      </c>
    </row>
    <row r="264" spans="1:5">
      <c r="A264" t="s">
        <v>130</v>
      </c>
      <c r="B264" t="s">
        <v>253</v>
      </c>
      <c r="C264">
        <v>2030</v>
      </c>
      <c r="D264" t="s">
        <v>143</v>
      </c>
      <c r="E264" s="122">
        <v>-9999</v>
      </c>
    </row>
    <row r="265" spans="1:5">
      <c r="A265" t="s">
        <v>130</v>
      </c>
      <c r="B265" t="s">
        <v>253</v>
      </c>
      <c r="C265">
        <v>2022</v>
      </c>
      <c r="D265" t="s">
        <v>141</v>
      </c>
    </row>
    <row r="266" spans="1:5">
      <c r="A266" t="s">
        <v>131</v>
      </c>
      <c r="B266" t="s">
        <v>245</v>
      </c>
      <c r="C266">
        <v>2030</v>
      </c>
      <c r="D266" t="s">
        <v>143</v>
      </c>
      <c r="E266" s="121">
        <v>160000000</v>
      </c>
    </row>
    <row r="267" spans="1:5">
      <c r="A267" t="s">
        <v>131</v>
      </c>
      <c r="B267" t="s">
        <v>245</v>
      </c>
      <c r="C267">
        <v>2022</v>
      </c>
      <c r="D267" t="s">
        <v>141</v>
      </c>
      <c r="E267" s="121">
        <v>47064714</v>
      </c>
    </row>
    <row r="268" spans="1:5">
      <c r="A268" t="s">
        <v>131</v>
      </c>
      <c r="B268" t="s">
        <v>246</v>
      </c>
      <c r="C268">
        <v>2030</v>
      </c>
      <c r="D268" t="s">
        <v>143</v>
      </c>
      <c r="E268" s="122">
        <v>1</v>
      </c>
    </row>
    <row r="269" spans="1:5">
      <c r="A269" t="s">
        <v>131</v>
      </c>
      <c r="B269" t="s">
        <v>246</v>
      </c>
      <c r="C269">
        <v>2022</v>
      </c>
      <c r="D269" t="s">
        <v>141</v>
      </c>
      <c r="E269" s="122">
        <v>0.46</v>
      </c>
    </row>
    <row r="270" spans="1:5">
      <c r="A270" t="s">
        <v>131</v>
      </c>
      <c r="B270" t="s">
        <v>247</v>
      </c>
      <c r="C270">
        <v>2030</v>
      </c>
      <c r="D270" t="s">
        <v>143</v>
      </c>
      <c r="E270" s="121">
        <v>250000</v>
      </c>
    </row>
    <row r="271" spans="1:5">
      <c r="A271" t="s">
        <v>131</v>
      </c>
      <c r="B271" t="s">
        <v>247</v>
      </c>
      <c r="C271">
        <v>2022</v>
      </c>
      <c r="D271" t="s">
        <v>141</v>
      </c>
      <c r="E271" s="121">
        <v>9821</v>
      </c>
    </row>
    <row r="272" spans="1:5">
      <c r="A272" t="s">
        <v>131</v>
      </c>
      <c r="B272" t="s">
        <v>248</v>
      </c>
      <c r="C272">
        <v>2030</v>
      </c>
      <c r="D272" t="s">
        <v>143</v>
      </c>
      <c r="E272" s="121">
        <v>9200000</v>
      </c>
    </row>
    <row r="273" spans="1:5">
      <c r="A273" t="s">
        <v>131</v>
      </c>
      <c r="B273" t="s">
        <v>253</v>
      </c>
      <c r="C273">
        <v>2030</v>
      </c>
      <c r="D273" t="s">
        <v>143</v>
      </c>
      <c r="E273" s="122">
        <v>0.47</v>
      </c>
    </row>
    <row r="274" spans="1:5">
      <c r="A274" t="s">
        <v>131</v>
      </c>
      <c r="B274" t="s">
        <v>253</v>
      </c>
      <c r="C274">
        <v>2022</v>
      </c>
      <c r="D274" t="s">
        <v>141</v>
      </c>
    </row>
    <row r="275" spans="1:5">
      <c r="A275" t="s">
        <v>132</v>
      </c>
      <c r="B275" t="s">
        <v>245</v>
      </c>
      <c r="C275">
        <v>2030</v>
      </c>
      <c r="D275" t="s">
        <v>143</v>
      </c>
      <c r="E275" s="121">
        <v>2000000</v>
      </c>
    </row>
    <row r="276" spans="1:5">
      <c r="A276" t="s">
        <v>132</v>
      </c>
      <c r="B276" t="s">
        <v>245</v>
      </c>
      <c r="C276">
        <v>2022</v>
      </c>
      <c r="D276" t="s">
        <v>141</v>
      </c>
      <c r="E276" s="121">
        <v>0</v>
      </c>
    </row>
    <row r="277" spans="1:5">
      <c r="A277" t="s">
        <v>132</v>
      </c>
      <c r="B277" t="s">
        <v>246</v>
      </c>
      <c r="C277">
        <v>2030</v>
      </c>
      <c r="D277" t="s">
        <v>143</v>
      </c>
    </row>
    <row r="278" spans="1:5">
      <c r="A278" t="s">
        <v>132</v>
      </c>
      <c r="B278" t="s">
        <v>246</v>
      </c>
      <c r="C278">
        <v>2022</v>
      </c>
      <c r="D278" t="s">
        <v>141</v>
      </c>
    </row>
    <row r="279" spans="1:5">
      <c r="A279" t="s">
        <v>132</v>
      </c>
      <c r="B279" t="s">
        <v>247</v>
      </c>
      <c r="C279">
        <v>2030</v>
      </c>
      <c r="D279" t="s">
        <v>143</v>
      </c>
      <c r="E279" s="121">
        <v>10000</v>
      </c>
    </row>
    <row r="280" spans="1:5">
      <c r="A280" t="s">
        <v>132</v>
      </c>
      <c r="B280" t="s">
        <v>247</v>
      </c>
      <c r="C280">
        <v>2022</v>
      </c>
      <c r="D280" t="s">
        <v>141</v>
      </c>
      <c r="E280" s="121">
        <v>63</v>
      </c>
    </row>
    <row r="281" spans="1:5">
      <c r="A281" t="s">
        <v>132</v>
      </c>
      <c r="B281" t="s">
        <v>248</v>
      </c>
      <c r="C281">
        <v>2030</v>
      </c>
      <c r="D281" t="s">
        <v>143</v>
      </c>
      <c r="E281" s="121"/>
    </row>
    <row r="282" spans="1:5">
      <c r="A282" t="s">
        <v>132</v>
      </c>
      <c r="B282" t="s">
        <v>253</v>
      </c>
      <c r="C282">
        <v>2030</v>
      </c>
      <c r="D282" t="s">
        <v>143</v>
      </c>
    </row>
    <row r="283" spans="1:5">
      <c r="A283" t="s">
        <v>132</v>
      </c>
      <c r="B283" t="s">
        <v>253</v>
      </c>
      <c r="C283">
        <v>2022</v>
      </c>
      <c r="D283" t="s">
        <v>141</v>
      </c>
    </row>
    <row r="284" spans="1:5">
      <c r="A284" t="s">
        <v>133</v>
      </c>
      <c r="B284" t="s">
        <v>245</v>
      </c>
      <c r="C284">
        <v>2030</v>
      </c>
      <c r="D284" t="s">
        <v>143</v>
      </c>
      <c r="E284" s="121">
        <v>5000000</v>
      </c>
    </row>
    <row r="285" spans="1:5">
      <c r="A285" t="s">
        <v>133</v>
      </c>
      <c r="B285" t="s">
        <v>245</v>
      </c>
      <c r="C285">
        <v>2022</v>
      </c>
      <c r="D285" t="s">
        <v>141</v>
      </c>
      <c r="E285" s="121">
        <v>2099356</v>
      </c>
    </row>
    <row r="286" spans="1:5">
      <c r="A286" t="s">
        <v>133</v>
      </c>
      <c r="B286" t="s">
        <v>246</v>
      </c>
      <c r="C286">
        <v>2030</v>
      </c>
      <c r="D286" t="s">
        <v>143</v>
      </c>
      <c r="E286" s="122">
        <v>1</v>
      </c>
    </row>
    <row r="287" spans="1:5">
      <c r="A287" t="s">
        <v>133</v>
      </c>
      <c r="B287" t="s">
        <v>246</v>
      </c>
      <c r="C287">
        <v>2022</v>
      </c>
      <c r="D287" t="s">
        <v>141</v>
      </c>
      <c r="E287" s="122">
        <v>0.59</v>
      </c>
    </row>
    <row r="288" spans="1:5">
      <c r="A288" t="s">
        <v>133</v>
      </c>
      <c r="B288" t="s">
        <v>247</v>
      </c>
      <c r="C288">
        <v>2030</v>
      </c>
      <c r="D288" t="s">
        <v>143</v>
      </c>
      <c r="E288" s="121">
        <v>10000</v>
      </c>
    </row>
    <row r="289" spans="1:5">
      <c r="A289" t="s">
        <v>133</v>
      </c>
      <c r="B289" t="s">
        <v>247</v>
      </c>
      <c r="C289">
        <v>2022</v>
      </c>
      <c r="D289" t="s">
        <v>141</v>
      </c>
      <c r="E289" s="121">
        <v>2643</v>
      </c>
    </row>
    <row r="290" spans="1:5">
      <c r="A290" t="s">
        <v>133</v>
      </c>
      <c r="B290" t="s">
        <v>248</v>
      </c>
      <c r="C290">
        <v>2030</v>
      </c>
      <c r="D290" t="s">
        <v>143</v>
      </c>
      <c r="E290" s="121">
        <v>1300000</v>
      </c>
    </row>
    <row r="291" spans="1:5">
      <c r="A291" t="s">
        <v>133</v>
      </c>
      <c r="B291" t="s">
        <v>253</v>
      </c>
      <c r="C291">
        <v>2030</v>
      </c>
      <c r="D291" t="s">
        <v>143</v>
      </c>
    </row>
    <row r="292" spans="1:5">
      <c r="A292" t="s">
        <v>133</v>
      </c>
      <c r="B292" t="s">
        <v>253</v>
      </c>
      <c r="C292">
        <v>2022</v>
      </c>
      <c r="D292" t="s">
        <v>141</v>
      </c>
    </row>
    <row r="293" spans="1:5">
      <c r="A293" t="s">
        <v>134</v>
      </c>
      <c r="B293" t="s">
        <v>245</v>
      </c>
      <c r="C293">
        <v>2030</v>
      </c>
      <c r="D293" t="s">
        <v>143</v>
      </c>
      <c r="E293" s="121">
        <v>285400000</v>
      </c>
    </row>
    <row r="294" spans="1:5">
      <c r="A294" t="s">
        <v>134</v>
      </c>
      <c r="B294" t="s">
        <v>245</v>
      </c>
      <c r="C294">
        <v>2022</v>
      </c>
      <c r="D294" t="s">
        <v>141</v>
      </c>
      <c r="E294" s="121">
        <v>179506877</v>
      </c>
    </row>
    <row r="295" spans="1:5">
      <c r="A295" t="s">
        <v>134</v>
      </c>
      <c r="B295" t="s">
        <v>246</v>
      </c>
      <c r="C295">
        <v>2030</v>
      </c>
      <c r="D295" t="s">
        <v>143</v>
      </c>
      <c r="E295" s="122">
        <v>1</v>
      </c>
    </row>
    <row r="296" spans="1:5">
      <c r="A296" t="s">
        <v>134</v>
      </c>
      <c r="B296" t="s">
        <v>246</v>
      </c>
      <c r="C296">
        <v>2022</v>
      </c>
      <c r="D296" t="s">
        <v>141</v>
      </c>
      <c r="E296" s="122">
        <v>0.68</v>
      </c>
    </row>
    <row r="297" spans="1:5">
      <c r="A297" t="s">
        <v>134</v>
      </c>
      <c r="B297" t="s">
        <v>247</v>
      </c>
      <c r="C297">
        <v>2030</v>
      </c>
      <c r="D297" t="s">
        <v>143</v>
      </c>
      <c r="E297" s="121">
        <v>549000</v>
      </c>
    </row>
    <row r="298" spans="1:5">
      <c r="A298" t="s">
        <v>134</v>
      </c>
      <c r="B298" t="s">
        <v>247</v>
      </c>
      <c r="C298">
        <v>2022</v>
      </c>
      <c r="D298" t="s">
        <v>141</v>
      </c>
      <c r="E298" s="121">
        <v>347909</v>
      </c>
    </row>
    <row r="299" spans="1:5">
      <c r="A299" t="s">
        <v>134</v>
      </c>
      <c r="B299" t="s">
        <v>248</v>
      </c>
      <c r="C299">
        <v>2030</v>
      </c>
      <c r="D299" t="s">
        <v>143</v>
      </c>
      <c r="E299" s="123">
        <v>73450000</v>
      </c>
    </row>
    <row r="300" spans="1:5">
      <c r="A300" t="s">
        <v>134</v>
      </c>
      <c r="B300" t="s">
        <v>253</v>
      </c>
      <c r="C300">
        <v>2030</v>
      </c>
      <c r="D300" t="s">
        <v>143</v>
      </c>
      <c r="E300" s="122">
        <v>-9999</v>
      </c>
    </row>
    <row r="301" spans="1:5">
      <c r="A301" t="s">
        <v>134</v>
      </c>
      <c r="B301" t="s">
        <v>253</v>
      </c>
      <c r="C301">
        <v>2022</v>
      </c>
      <c r="D301" t="s">
        <v>141</v>
      </c>
    </row>
    <row r="302" spans="1:5">
      <c r="A302" t="s">
        <v>135</v>
      </c>
      <c r="B302" t="s">
        <v>245</v>
      </c>
      <c r="C302">
        <v>2030</v>
      </c>
      <c r="D302" t="s">
        <v>143</v>
      </c>
      <c r="E302" s="121">
        <v>51700000</v>
      </c>
    </row>
    <row r="303" spans="1:5">
      <c r="A303" t="s">
        <v>135</v>
      </c>
      <c r="B303" t="s">
        <v>245</v>
      </c>
      <c r="C303">
        <v>2022</v>
      </c>
      <c r="D303" t="s">
        <v>141</v>
      </c>
      <c r="E303" s="121">
        <v>17218689</v>
      </c>
    </row>
    <row r="304" spans="1:5">
      <c r="A304" t="s">
        <v>135</v>
      </c>
      <c r="B304" t="s">
        <v>246</v>
      </c>
      <c r="C304">
        <v>2030</v>
      </c>
      <c r="D304" t="s">
        <v>143</v>
      </c>
      <c r="E304" s="122">
        <v>1</v>
      </c>
    </row>
    <row r="305" spans="1:5">
      <c r="A305" t="s">
        <v>135</v>
      </c>
      <c r="B305" t="s">
        <v>246</v>
      </c>
      <c r="C305">
        <v>2022</v>
      </c>
      <c r="D305" t="s">
        <v>141</v>
      </c>
      <c r="E305" s="122">
        <v>2.9</v>
      </c>
    </row>
    <row r="306" spans="1:5">
      <c r="A306" t="s">
        <v>135</v>
      </c>
      <c r="B306" t="s">
        <v>247</v>
      </c>
      <c r="C306">
        <v>2030</v>
      </c>
      <c r="D306" t="s">
        <v>143</v>
      </c>
      <c r="E306" s="121">
        <v>232000</v>
      </c>
    </row>
    <row r="307" spans="1:5">
      <c r="A307" t="s">
        <v>135</v>
      </c>
      <c r="B307" t="s">
        <v>247</v>
      </c>
      <c r="C307">
        <v>2022</v>
      </c>
      <c r="D307" t="s">
        <v>141</v>
      </c>
      <c r="E307" s="121">
        <v>28194</v>
      </c>
    </row>
    <row r="308" spans="1:5">
      <c r="A308" t="s">
        <v>135</v>
      </c>
      <c r="B308" t="s">
        <v>248</v>
      </c>
      <c r="C308">
        <v>2030</v>
      </c>
      <c r="D308" t="s">
        <v>143</v>
      </c>
      <c r="E308" s="121">
        <v>5700000</v>
      </c>
    </row>
    <row r="309" spans="1:5">
      <c r="A309" t="s">
        <v>135</v>
      </c>
      <c r="B309" t="s">
        <v>253</v>
      </c>
      <c r="C309">
        <v>2030</v>
      </c>
      <c r="D309" t="s">
        <v>143</v>
      </c>
      <c r="E309" s="122">
        <v>0.42299999999999999</v>
      </c>
    </row>
    <row r="310" spans="1:5">
      <c r="A310" t="s">
        <v>135</v>
      </c>
      <c r="B310" t="s">
        <v>253</v>
      </c>
      <c r="C310">
        <v>2022</v>
      </c>
      <c r="D310" t="s">
        <v>141</v>
      </c>
    </row>
    <row r="311" spans="1:5">
      <c r="A311" t="s">
        <v>137</v>
      </c>
      <c r="B311" t="s">
        <v>245</v>
      </c>
      <c r="C311">
        <v>2030</v>
      </c>
      <c r="D311" t="s">
        <v>143</v>
      </c>
      <c r="E311" s="121">
        <v>69800000</v>
      </c>
    </row>
    <row r="312" spans="1:5">
      <c r="A312" t="s">
        <v>137</v>
      </c>
      <c r="B312" t="s">
        <v>245</v>
      </c>
      <c r="C312">
        <v>2022</v>
      </c>
      <c r="D312" t="s">
        <v>141</v>
      </c>
      <c r="E312" s="121">
        <v>16135184</v>
      </c>
    </row>
    <row r="313" spans="1:5">
      <c r="A313" t="s">
        <v>137</v>
      </c>
      <c r="B313" t="s">
        <v>246</v>
      </c>
      <c r="C313">
        <v>2030</v>
      </c>
      <c r="D313" t="s">
        <v>143</v>
      </c>
      <c r="E313" s="122">
        <v>1</v>
      </c>
    </row>
    <row r="314" spans="1:5">
      <c r="A314" t="s">
        <v>137</v>
      </c>
      <c r="B314" t="s">
        <v>246</v>
      </c>
      <c r="C314">
        <v>2022</v>
      </c>
      <c r="D314" t="s">
        <v>141</v>
      </c>
      <c r="E314" s="122">
        <v>1.1100000000000001</v>
      </c>
    </row>
    <row r="315" spans="1:5">
      <c r="A315" t="s">
        <v>137</v>
      </c>
      <c r="B315" t="s">
        <v>247</v>
      </c>
      <c r="C315">
        <v>2030</v>
      </c>
      <c r="D315" t="s">
        <v>143</v>
      </c>
      <c r="E315" s="121">
        <v>100000</v>
      </c>
    </row>
    <row r="316" spans="1:5">
      <c r="A316" t="s">
        <v>137</v>
      </c>
      <c r="B316" t="s">
        <v>247</v>
      </c>
      <c r="C316">
        <v>2022</v>
      </c>
      <c r="D316" t="s">
        <v>141</v>
      </c>
      <c r="E316" s="121">
        <v>2337</v>
      </c>
    </row>
    <row r="317" spans="1:5">
      <c r="A317" t="s">
        <v>137</v>
      </c>
      <c r="B317" t="s">
        <v>248</v>
      </c>
      <c r="C317">
        <v>2030</v>
      </c>
      <c r="D317" t="s">
        <v>143</v>
      </c>
      <c r="E317" s="121">
        <v>3200000</v>
      </c>
    </row>
    <row r="318" spans="1:5">
      <c r="A318" t="s">
        <v>137</v>
      </c>
      <c r="B318" t="s">
        <v>253</v>
      </c>
      <c r="C318">
        <v>2030</v>
      </c>
      <c r="D318" t="s">
        <v>143</v>
      </c>
      <c r="E318" s="122">
        <v>-9999</v>
      </c>
    </row>
    <row r="319" spans="1:5">
      <c r="A319" t="s">
        <v>137</v>
      </c>
      <c r="B319" t="s">
        <v>253</v>
      </c>
      <c r="C319">
        <v>2022</v>
      </c>
      <c r="D319" t="s">
        <v>141</v>
      </c>
    </row>
    <row r="320" spans="1:5">
      <c r="A320" t="s">
        <v>138</v>
      </c>
      <c r="B320" t="s">
        <v>245</v>
      </c>
      <c r="C320">
        <v>2030</v>
      </c>
      <c r="D320" t="s">
        <v>143</v>
      </c>
      <c r="E320" s="121">
        <v>15000000</v>
      </c>
    </row>
    <row r="321" spans="1:5">
      <c r="A321" t="s">
        <v>138</v>
      </c>
      <c r="B321" t="s">
        <v>245</v>
      </c>
      <c r="C321">
        <v>2022</v>
      </c>
      <c r="D321" t="s">
        <v>141</v>
      </c>
      <c r="E321" s="121">
        <v>6524676</v>
      </c>
    </row>
    <row r="322" spans="1:5">
      <c r="A322" t="s">
        <v>138</v>
      </c>
      <c r="B322" t="s">
        <v>246</v>
      </c>
      <c r="C322">
        <v>2030</v>
      </c>
      <c r="D322" t="s">
        <v>143</v>
      </c>
      <c r="E322" s="122">
        <v>1</v>
      </c>
    </row>
    <row r="323" spans="1:5">
      <c r="A323" t="s">
        <v>138</v>
      </c>
      <c r="B323" t="s">
        <v>246</v>
      </c>
      <c r="C323">
        <v>2022</v>
      </c>
      <c r="D323" t="s">
        <v>141</v>
      </c>
      <c r="E323" s="122">
        <v>0.84</v>
      </c>
    </row>
    <row r="324" spans="1:5">
      <c r="A324" t="s">
        <v>138</v>
      </c>
      <c r="B324" t="s">
        <v>247</v>
      </c>
      <c r="C324">
        <v>2030</v>
      </c>
      <c r="D324" t="s">
        <v>143</v>
      </c>
      <c r="E324" s="121">
        <v>51000</v>
      </c>
    </row>
    <row r="325" spans="1:5">
      <c r="A325" t="s">
        <v>138</v>
      </c>
      <c r="B325" t="s">
        <v>247</v>
      </c>
      <c r="C325">
        <v>2022</v>
      </c>
      <c r="D325" t="s">
        <v>141</v>
      </c>
      <c r="E325" s="121">
        <v>16428</v>
      </c>
    </row>
    <row r="326" spans="1:5">
      <c r="A326" t="s">
        <v>138</v>
      </c>
      <c r="B326" t="s">
        <v>248</v>
      </c>
      <c r="C326">
        <v>2030</v>
      </c>
      <c r="D326" t="s">
        <v>143</v>
      </c>
      <c r="E326" s="121">
        <v>70000</v>
      </c>
    </row>
    <row r="327" spans="1:5">
      <c r="A327" t="s">
        <v>138</v>
      </c>
      <c r="B327" t="s">
        <v>253</v>
      </c>
      <c r="C327">
        <v>2030</v>
      </c>
      <c r="D327" t="s">
        <v>143</v>
      </c>
    </row>
    <row r="328" spans="1:5">
      <c r="A328" t="s">
        <v>138</v>
      </c>
      <c r="B328" t="s">
        <v>253</v>
      </c>
      <c r="C328">
        <v>2022</v>
      </c>
      <c r="D328" t="s">
        <v>141</v>
      </c>
    </row>
    <row r="329" spans="1:5">
      <c r="A329" t="s">
        <v>136</v>
      </c>
      <c r="B329" t="s">
        <v>245</v>
      </c>
      <c r="C329">
        <v>2030</v>
      </c>
      <c r="D329" t="s">
        <v>143</v>
      </c>
      <c r="E329" s="121">
        <v>20000000</v>
      </c>
    </row>
    <row r="330" spans="1:5">
      <c r="A330" t="s">
        <v>136</v>
      </c>
      <c r="B330" t="s">
        <v>245</v>
      </c>
      <c r="C330">
        <v>2022</v>
      </c>
      <c r="D330" t="s">
        <v>141</v>
      </c>
      <c r="E330" s="121">
        <v>6869707</v>
      </c>
    </row>
    <row r="331" spans="1:5">
      <c r="A331" t="s">
        <v>136</v>
      </c>
      <c r="B331" t="s">
        <v>246</v>
      </c>
      <c r="C331">
        <v>2030</v>
      </c>
      <c r="D331" t="s">
        <v>143</v>
      </c>
      <c r="E331" s="122">
        <v>1</v>
      </c>
    </row>
    <row r="332" spans="1:5">
      <c r="A332" t="s">
        <v>136</v>
      </c>
      <c r="B332" t="s">
        <v>246</v>
      </c>
      <c r="C332">
        <v>2022</v>
      </c>
      <c r="D332" t="s">
        <v>141</v>
      </c>
      <c r="E332" s="122">
        <v>1.05</v>
      </c>
    </row>
    <row r="333" spans="1:5">
      <c r="A333" t="s">
        <v>136</v>
      </c>
      <c r="B333" t="s">
        <v>247</v>
      </c>
      <c r="C333">
        <v>2030</v>
      </c>
      <c r="D333" t="s">
        <v>143</v>
      </c>
      <c r="E333" s="121">
        <v>27000</v>
      </c>
    </row>
    <row r="334" spans="1:5">
      <c r="A334" t="s">
        <v>136</v>
      </c>
      <c r="B334" t="s">
        <v>247</v>
      </c>
      <c r="C334">
        <v>2022</v>
      </c>
      <c r="D334" t="s">
        <v>141</v>
      </c>
      <c r="E334" s="121">
        <v>363</v>
      </c>
    </row>
    <row r="335" spans="1:5">
      <c r="A335" t="s">
        <v>136</v>
      </c>
      <c r="B335" t="s">
        <v>248</v>
      </c>
      <c r="C335">
        <v>2030</v>
      </c>
      <c r="D335" t="s">
        <v>143</v>
      </c>
      <c r="E335" s="121">
        <v>43400000</v>
      </c>
    </row>
    <row r="336" spans="1:5">
      <c r="A336" t="s">
        <v>136</v>
      </c>
      <c r="B336" t="s">
        <v>253</v>
      </c>
      <c r="C336">
        <v>2030</v>
      </c>
      <c r="D336" t="s">
        <v>143</v>
      </c>
    </row>
    <row r="337" spans="1:5">
      <c r="A337" t="s">
        <v>136</v>
      </c>
      <c r="B337" t="s">
        <v>253</v>
      </c>
      <c r="C337">
        <v>2022</v>
      </c>
      <c r="D337" t="s">
        <v>141</v>
      </c>
    </row>
    <row r="338" spans="1:5">
      <c r="A338" t="s">
        <v>259</v>
      </c>
      <c r="B338" t="s">
        <v>245</v>
      </c>
      <c r="C338">
        <v>2030</v>
      </c>
      <c r="D338" t="s">
        <v>143</v>
      </c>
      <c r="E338" s="123">
        <v>7000000000</v>
      </c>
    </row>
    <row r="339" spans="1:5">
      <c r="A339" t="s">
        <v>259</v>
      </c>
      <c r="B339" t="s">
        <v>245</v>
      </c>
      <c r="C339">
        <v>2022</v>
      </c>
      <c r="D339" t="s">
        <v>141</v>
      </c>
      <c r="E339" s="123">
        <v>4500000000</v>
      </c>
    </row>
    <row r="340" spans="1:5">
      <c r="A340" t="s">
        <v>259</v>
      </c>
      <c r="B340" t="s">
        <v>246</v>
      </c>
      <c r="C340">
        <v>2030</v>
      </c>
      <c r="D340" t="s">
        <v>143</v>
      </c>
      <c r="E340" s="122">
        <v>1</v>
      </c>
    </row>
    <row r="341" spans="1:5">
      <c r="A341" t="s">
        <v>259</v>
      </c>
      <c r="B341" t="s">
        <v>246</v>
      </c>
      <c r="C341">
        <v>2022</v>
      </c>
      <c r="D341" t="s">
        <v>141</v>
      </c>
      <c r="E341" s="122">
        <v>0.7</v>
      </c>
    </row>
    <row r="342" spans="1:5">
      <c r="A342" t="s">
        <v>259</v>
      </c>
      <c r="B342" t="s">
        <v>247</v>
      </c>
      <c r="C342">
        <v>2030</v>
      </c>
      <c r="D342" t="s">
        <v>143</v>
      </c>
      <c r="E342" s="123">
        <v>7300000</v>
      </c>
    </row>
    <row r="343" spans="1:5">
      <c r="A343" t="s">
        <v>259</v>
      </c>
      <c r="B343" t="s">
        <v>247</v>
      </c>
      <c r="C343">
        <v>2022</v>
      </c>
      <c r="D343" t="s">
        <v>141</v>
      </c>
      <c r="E343" s="123">
        <v>1900000</v>
      </c>
    </row>
    <row r="344" spans="1:5">
      <c r="A344" t="s">
        <v>259</v>
      </c>
      <c r="B344" t="s">
        <v>260</v>
      </c>
      <c r="C344">
        <v>2030</v>
      </c>
      <c r="D344" t="s">
        <v>143</v>
      </c>
      <c r="E344" s="123">
        <v>876000000</v>
      </c>
    </row>
    <row r="345" spans="1:5">
      <c r="A345" t="s">
        <v>259</v>
      </c>
      <c r="B345" t="s">
        <v>253</v>
      </c>
      <c r="C345">
        <v>2030</v>
      </c>
      <c r="D345" t="s">
        <v>143</v>
      </c>
      <c r="E345" s="122">
        <v>0.51</v>
      </c>
    </row>
    <row r="346" spans="1:5">
      <c r="A346" t="s">
        <v>259</v>
      </c>
      <c r="B346" t="s">
        <v>253</v>
      </c>
      <c r="C346">
        <v>2022</v>
      </c>
      <c r="D346" t="s">
        <v>141</v>
      </c>
      <c r="E346" s="122">
        <v>0.4</v>
      </c>
    </row>
    <row r="347" spans="1:5">
      <c r="E347" s="121"/>
    </row>
    <row r="348" spans="1:5">
      <c r="E348" s="121"/>
    </row>
    <row r="349" spans="1:5">
      <c r="E349" s="121"/>
    </row>
    <row r="350" spans="1:5">
      <c r="E350" s="121"/>
    </row>
    <row r="351" spans="1:5">
      <c r="E351" s="121"/>
    </row>
    <row r="352" spans="1:5">
      <c r="E352" s="121"/>
    </row>
    <row r="353" spans="5:5">
      <c r="E353" s="121"/>
    </row>
    <row r="354" spans="5:5">
      <c r="E354" s="121"/>
    </row>
    <row r="355" spans="5:5">
      <c r="E355" s="121"/>
    </row>
    <row r="356" spans="5:5">
      <c r="E356" s="121"/>
    </row>
    <row r="357" spans="5:5">
      <c r="E357" s="121"/>
    </row>
    <row r="358" spans="5:5">
      <c r="E358" s="121"/>
    </row>
    <row r="359" spans="5:5">
      <c r="E359" s="121"/>
    </row>
    <row r="360" spans="5:5">
      <c r="E360" s="121"/>
    </row>
    <row r="361" spans="5:5">
      <c r="E361" s="121"/>
    </row>
    <row r="362" spans="5:5">
      <c r="E362" s="121"/>
    </row>
    <row r="363" spans="5:5">
      <c r="E363" s="121"/>
    </row>
    <row r="364" spans="5:5">
      <c r="E364" s="121"/>
    </row>
    <row r="365" spans="5:5">
      <c r="E365" s="121"/>
    </row>
    <row r="366" spans="5:5">
      <c r="E366" s="121"/>
    </row>
    <row r="367" spans="5:5">
      <c r="E367" s="121"/>
    </row>
    <row r="368" spans="5:5">
      <c r="E368" s="121"/>
    </row>
    <row r="369" spans="5:5">
      <c r="E369" s="121"/>
    </row>
    <row r="370" spans="5:5">
      <c r="E370" s="121"/>
    </row>
    <row r="371" spans="5:5">
      <c r="E371" s="121"/>
    </row>
    <row r="372" spans="5:5">
      <c r="E372" s="121"/>
    </row>
  </sheetData>
  <autoFilter ref="A1:E346" xr:uid="{FC341E18-AAAA-4C43-90BA-8066C634FC4D}">
    <sortState xmlns:xlrd2="http://schemas.microsoft.com/office/spreadsheetml/2017/richdata2" ref="A2:E337">
      <sortCondition ref="A1:A337"/>
    </sortState>
  </autoFilter>
  <sortState xmlns:xlrd2="http://schemas.microsoft.com/office/spreadsheetml/2017/richdata2" ref="A2:E337">
    <sortCondition ref="A1:A3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861F-36E2-4308-896D-3C3CB3519D9A}">
  <dimension ref="A1:G23"/>
  <sheetViews>
    <sheetView workbookViewId="0">
      <selection activeCell="B20" sqref="B20"/>
    </sheetView>
  </sheetViews>
  <sheetFormatPr defaultRowHeight="14.5"/>
  <cols>
    <col min="1" max="1" width="44.6328125" style="19" bestFit="1" customWidth="1"/>
    <col min="2" max="2" width="25.36328125" style="19" customWidth="1"/>
    <col min="3" max="3" width="20" style="19" customWidth="1"/>
    <col min="4" max="4" width="19.90625" style="20" bestFit="1" customWidth="1"/>
    <col min="5" max="5" width="23.7265625" style="19" customWidth="1"/>
    <col min="6" max="6" width="17" style="19" customWidth="1"/>
    <col min="7" max="7" width="17.08984375" style="19" customWidth="1"/>
    <col min="8" max="16384" width="8.7265625" style="19"/>
  </cols>
  <sheetData>
    <row r="1" spans="1:7" ht="26.5" thickBot="1">
      <c r="A1" s="21"/>
      <c r="B1" s="22" t="s">
        <v>145</v>
      </c>
      <c r="C1" s="22" t="s">
        <v>143</v>
      </c>
      <c r="D1" s="22" t="s">
        <v>146</v>
      </c>
      <c r="E1" s="22" t="s">
        <v>147</v>
      </c>
      <c r="F1" s="22" t="s">
        <v>148</v>
      </c>
      <c r="G1" s="22" t="s">
        <v>6</v>
      </c>
    </row>
    <row r="2" spans="1:7" ht="15" thickBot="1">
      <c r="A2" s="23" t="s">
        <v>106</v>
      </c>
      <c r="B2" s="24" t="s">
        <v>141</v>
      </c>
      <c r="C2" s="24" t="s">
        <v>143</v>
      </c>
      <c r="D2" s="24" t="s">
        <v>149</v>
      </c>
      <c r="E2" s="24" t="s">
        <v>142</v>
      </c>
      <c r="F2" s="24" t="s">
        <v>150</v>
      </c>
      <c r="G2" s="24" t="s">
        <v>151</v>
      </c>
    </row>
    <row r="3" spans="1:7" ht="15" thickBot="1">
      <c r="A3" s="25" t="s">
        <v>139</v>
      </c>
      <c r="B3" s="26">
        <v>0.65700000000000003</v>
      </c>
      <c r="C3" s="27">
        <v>0.8</v>
      </c>
      <c r="D3" s="28">
        <v>43435</v>
      </c>
      <c r="E3" s="29"/>
      <c r="F3" s="27">
        <v>2022</v>
      </c>
      <c r="G3" s="28">
        <v>45689</v>
      </c>
    </row>
    <row r="4" spans="1:7" ht="15" thickBot="1">
      <c r="A4" s="25" t="s">
        <v>152</v>
      </c>
      <c r="B4" s="29"/>
      <c r="C4" s="30">
        <v>-9999</v>
      </c>
      <c r="D4" s="31"/>
      <c r="E4" s="29"/>
      <c r="F4" s="31"/>
      <c r="G4" s="31"/>
    </row>
    <row r="5" spans="1:7" ht="15" thickBot="1">
      <c r="A5" s="25" t="s">
        <v>112</v>
      </c>
      <c r="B5" s="26">
        <v>2.4E-2</v>
      </c>
      <c r="C5" s="30">
        <v>5</v>
      </c>
      <c r="D5" s="28">
        <v>43374</v>
      </c>
      <c r="E5" s="29"/>
      <c r="F5" s="28">
        <v>45200</v>
      </c>
      <c r="G5" s="28">
        <v>46296</v>
      </c>
    </row>
    <row r="6" spans="1:7" ht="15" thickBot="1">
      <c r="A6" s="25" t="s">
        <v>113</v>
      </c>
      <c r="B6" s="32">
        <v>0.27400000000000002</v>
      </c>
      <c r="C6" s="33">
        <v>0.4</v>
      </c>
      <c r="D6" s="28">
        <v>43831</v>
      </c>
      <c r="E6" s="29"/>
      <c r="F6" s="28">
        <v>44927</v>
      </c>
      <c r="G6" s="28">
        <v>46054</v>
      </c>
    </row>
    <row r="7" spans="1:7" ht="15" thickBot="1">
      <c r="A7" s="25" t="s">
        <v>114</v>
      </c>
      <c r="B7" s="29"/>
      <c r="C7" s="30">
        <v>-9999</v>
      </c>
      <c r="D7" s="31"/>
      <c r="E7" s="29"/>
      <c r="F7" s="31"/>
      <c r="G7" s="28">
        <v>45717</v>
      </c>
    </row>
    <row r="8" spans="1:7" ht="15" thickBot="1">
      <c r="A8" s="25" t="s">
        <v>116</v>
      </c>
      <c r="B8" s="29"/>
      <c r="C8" s="30">
        <v>-9999</v>
      </c>
      <c r="D8" s="31"/>
      <c r="E8" s="29"/>
      <c r="F8" s="31"/>
      <c r="G8" s="28">
        <v>45505</v>
      </c>
    </row>
    <row r="9" spans="1:7" ht="15" thickBot="1">
      <c r="A9" s="25" t="s">
        <v>117</v>
      </c>
      <c r="B9" s="26">
        <v>0.255</v>
      </c>
      <c r="C9" s="33">
        <v>0.38</v>
      </c>
      <c r="D9" s="28">
        <v>43617</v>
      </c>
      <c r="E9" s="29"/>
      <c r="F9" s="28">
        <v>45047</v>
      </c>
      <c r="G9" s="28">
        <v>46143</v>
      </c>
    </row>
    <row r="10" spans="1:7" ht="15" thickBot="1">
      <c r="A10" s="25" t="s">
        <v>118</v>
      </c>
      <c r="B10" s="29"/>
      <c r="C10" s="30">
        <v>-9999</v>
      </c>
      <c r="D10" s="31"/>
      <c r="E10" s="29"/>
      <c r="F10" s="31"/>
      <c r="G10" s="28">
        <v>45748</v>
      </c>
    </row>
    <row r="11" spans="1:7" ht="15" thickBot="1">
      <c r="A11" s="25" t="s">
        <v>119</v>
      </c>
      <c r="B11" s="29"/>
      <c r="C11" s="30">
        <v>-9999</v>
      </c>
      <c r="D11" s="31"/>
      <c r="E11" s="29"/>
      <c r="F11" s="31"/>
      <c r="G11" s="31"/>
    </row>
    <row r="12" spans="1:7" ht="15" thickBot="1">
      <c r="A12" s="25" t="s">
        <v>120</v>
      </c>
      <c r="B12" s="29"/>
      <c r="C12" s="30">
        <v>-9999</v>
      </c>
      <c r="D12" s="31"/>
      <c r="E12" s="29"/>
      <c r="F12" s="31"/>
      <c r="G12" s="28">
        <v>45809</v>
      </c>
    </row>
    <row r="13" spans="1:7" ht="15" thickBot="1">
      <c r="A13" s="25" t="s">
        <v>153</v>
      </c>
      <c r="B13" s="26">
        <v>0.42499999999999999</v>
      </c>
      <c r="C13" s="33">
        <v>0.48</v>
      </c>
      <c r="D13" s="28">
        <v>44256</v>
      </c>
      <c r="E13" s="29"/>
      <c r="F13" s="31"/>
      <c r="G13" s="28">
        <v>45658</v>
      </c>
    </row>
    <row r="14" spans="1:7" ht="15" thickBot="1">
      <c r="A14" s="25" t="s">
        <v>154</v>
      </c>
      <c r="B14" s="26">
        <v>0.47699999999999998</v>
      </c>
      <c r="C14" s="33">
        <v>0.56999999999999995</v>
      </c>
      <c r="D14" s="28">
        <v>43497</v>
      </c>
      <c r="E14" s="26">
        <v>0.48699999999999999</v>
      </c>
      <c r="F14" s="28">
        <v>44927</v>
      </c>
      <c r="G14" s="28">
        <v>45658</v>
      </c>
    </row>
    <row r="15" spans="1:7" ht="15" thickBot="1">
      <c r="A15" s="25" t="s">
        <v>122</v>
      </c>
      <c r="B15" s="29"/>
      <c r="C15" s="30">
        <v>-9999</v>
      </c>
      <c r="D15" s="31"/>
      <c r="E15" s="29"/>
      <c r="F15" s="31"/>
      <c r="G15" s="28">
        <v>45901</v>
      </c>
    </row>
    <row r="16" spans="1:7" ht="15" thickBot="1">
      <c r="A16" s="25" t="s">
        <v>123</v>
      </c>
      <c r="B16" s="26">
        <v>0.48399999999999999</v>
      </c>
      <c r="C16" s="30">
        <v>-9999</v>
      </c>
      <c r="D16" s="28">
        <v>43586</v>
      </c>
      <c r="E16" s="26">
        <v>0.48399999999999999</v>
      </c>
      <c r="F16" s="28">
        <v>44682</v>
      </c>
      <c r="G16" s="28">
        <v>45778</v>
      </c>
    </row>
    <row r="17" spans="1:7" ht="15" thickBot="1">
      <c r="A17" s="25" t="s">
        <v>124</v>
      </c>
      <c r="B17" s="26">
        <v>0.21</v>
      </c>
      <c r="C17" s="33">
        <v>0.26</v>
      </c>
      <c r="D17" s="28">
        <v>44562</v>
      </c>
      <c r="E17" s="29"/>
      <c r="F17" s="31"/>
      <c r="G17" s="28">
        <v>45901</v>
      </c>
    </row>
    <row r="18" spans="1:7" ht="15" thickBot="1">
      <c r="A18" s="25" t="s">
        <v>125</v>
      </c>
      <c r="B18" s="26">
        <v>0.373</v>
      </c>
      <c r="C18" s="33">
        <v>0.49</v>
      </c>
      <c r="D18" s="28">
        <v>43891</v>
      </c>
      <c r="E18" s="29"/>
      <c r="F18" s="31"/>
      <c r="G18" s="28">
        <v>45413</v>
      </c>
    </row>
    <row r="19" spans="1:7" ht="15" thickBot="1">
      <c r="A19" s="25" t="s">
        <v>130</v>
      </c>
      <c r="B19" s="29"/>
      <c r="C19" s="30">
        <v>-9999</v>
      </c>
      <c r="D19" s="31"/>
      <c r="E19" s="29"/>
      <c r="F19" s="31"/>
      <c r="G19" s="28">
        <v>46174</v>
      </c>
    </row>
    <row r="20" spans="1:7" ht="15" thickBot="1">
      <c r="A20" s="25" t="s">
        <v>131</v>
      </c>
      <c r="B20" s="32">
        <v>0.39900000000000002</v>
      </c>
      <c r="C20" s="33">
        <v>0.47</v>
      </c>
      <c r="D20" s="28">
        <v>44652</v>
      </c>
      <c r="E20" s="29"/>
      <c r="F20" s="31"/>
      <c r="G20" s="28">
        <v>46174</v>
      </c>
    </row>
    <row r="21" spans="1:7" ht="15" thickBot="1">
      <c r="A21" s="25" t="s">
        <v>134</v>
      </c>
      <c r="B21" s="29"/>
      <c r="C21" s="30">
        <v>-9999</v>
      </c>
      <c r="D21" s="31"/>
      <c r="E21" s="29"/>
      <c r="F21" s="31"/>
      <c r="G21" s="28">
        <v>45809</v>
      </c>
    </row>
    <row r="22" spans="1:7" ht="15" thickBot="1">
      <c r="A22" s="25" t="s">
        <v>135</v>
      </c>
      <c r="B22" s="26">
        <v>0.29199999999999998</v>
      </c>
      <c r="C22" s="33">
        <v>0.42</v>
      </c>
      <c r="D22" s="34">
        <v>43709</v>
      </c>
      <c r="E22" s="26">
        <v>0.47099999999999997</v>
      </c>
      <c r="F22" s="28">
        <v>44835</v>
      </c>
      <c r="G22" s="28">
        <v>45901</v>
      </c>
    </row>
    <row r="23" spans="1:7" ht="15" thickBot="1">
      <c r="A23" s="25" t="s">
        <v>137</v>
      </c>
      <c r="B23" s="29"/>
      <c r="C23" s="30">
        <v>-9999</v>
      </c>
      <c r="D23" s="31"/>
      <c r="E23" s="29"/>
      <c r="F23" s="31"/>
      <c r="G23" s="28">
        <v>45931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3F74-FC44-4282-801C-7EEFD0D5C7B2}">
  <dimension ref="A1:J87"/>
  <sheetViews>
    <sheetView workbookViewId="0">
      <selection activeCell="D27" sqref="D27"/>
    </sheetView>
  </sheetViews>
  <sheetFormatPr defaultRowHeight="14.5"/>
  <cols>
    <col min="1" max="1" width="57.54296875" bestFit="1" customWidth="1"/>
    <col min="5" max="6" width="6.81640625" bestFit="1" customWidth="1"/>
    <col min="7" max="7" width="25.36328125" bestFit="1" customWidth="1"/>
  </cols>
  <sheetData>
    <row r="1" spans="1:10">
      <c r="A1" s="11" t="s">
        <v>106</v>
      </c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  <c r="G1" s="11" t="s">
        <v>237</v>
      </c>
      <c r="H1" s="11">
        <v>2023</v>
      </c>
      <c r="I1" s="11" t="s">
        <v>236</v>
      </c>
      <c r="J1" s="11" t="s">
        <v>238</v>
      </c>
    </row>
    <row r="2" spans="1:10">
      <c r="A2" s="120" t="s">
        <v>107</v>
      </c>
      <c r="B2" s="11">
        <v>0</v>
      </c>
      <c r="C2" s="11">
        <v>0</v>
      </c>
      <c r="D2" s="11">
        <v>500</v>
      </c>
      <c r="E2" s="11">
        <v>600</v>
      </c>
      <c r="F2" s="11">
        <v>750</v>
      </c>
      <c r="G2" s="11">
        <v>0</v>
      </c>
      <c r="H2" s="11">
        <v>1350</v>
      </c>
      <c r="I2" s="11">
        <v>0</v>
      </c>
      <c r="J2" s="11">
        <v>500</v>
      </c>
    </row>
    <row r="3" spans="1:10">
      <c r="A3" s="11" t="s">
        <v>251</v>
      </c>
      <c r="B3" s="11">
        <v>53425</v>
      </c>
      <c r="C3" s="11">
        <v>48000</v>
      </c>
      <c r="D3" s="11">
        <v>49985</v>
      </c>
      <c r="E3" s="11">
        <v>45850</v>
      </c>
      <c r="F3" s="11">
        <v>36000</v>
      </c>
      <c r="G3" s="11">
        <v>1750</v>
      </c>
      <c r="H3" s="11">
        <v>37500</v>
      </c>
      <c r="I3" s="11">
        <v>9000</v>
      </c>
      <c r="J3" s="11">
        <v>48000</v>
      </c>
    </row>
    <row r="4" spans="1:10">
      <c r="A4" s="120" t="s">
        <v>139</v>
      </c>
      <c r="B4" s="11" t="s">
        <v>196</v>
      </c>
      <c r="C4" s="11" t="s">
        <v>196</v>
      </c>
      <c r="D4" s="11" t="s">
        <v>196</v>
      </c>
      <c r="E4" s="11" t="s">
        <v>196</v>
      </c>
      <c r="F4" s="11" t="s">
        <v>196</v>
      </c>
      <c r="G4" s="11">
        <v>0</v>
      </c>
      <c r="H4" s="11" t="s">
        <v>196</v>
      </c>
      <c r="I4" s="11">
        <v>0</v>
      </c>
      <c r="J4" s="11">
        <v>0</v>
      </c>
    </row>
    <row r="5" spans="1:10">
      <c r="A5" s="11" t="s">
        <v>240</v>
      </c>
      <c r="B5" s="11" t="s">
        <v>196</v>
      </c>
      <c r="C5" s="11" t="s">
        <v>196</v>
      </c>
      <c r="D5" s="11" t="s">
        <v>196</v>
      </c>
      <c r="E5" s="11" t="s">
        <v>196</v>
      </c>
      <c r="F5" s="11" t="s">
        <v>196</v>
      </c>
      <c r="G5" s="11">
        <v>0</v>
      </c>
      <c r="H5" s="11" t="s">
        <v>196</v>
      </c>
      <c r="I5" s="11">
        <v>0</v>
      </c>
      <c r="J5" s="11">
        <v>0</v>
      </c>
    </row>
    <row r="6" spans="1:10">
      <c r="A6" s="11" t="s">
        <v>241</v>
      </c>
      <c r="B6" s="11" t="s">
        <v>196</v>
      </c>
      <c r="C6" s="11" t="s">
        <v>196</v>
      </c>
      <c r="D6" s="11" t="s">
        <v>196</v>
      </c>
      <c r="E6" s="11" t="s">
        <v>196</v>
      </c>
      <c r="F6" s="11" t="s">
        <v>196</v>
      </c>
      <c r="G6" s="11">
        <v>0</v>
      </c>
      <c r="H6" s="11" t="s">
        <v>196</v>
      </c>
      <c r="I6" s="11">
        <v>0</v>
      </c>
      <c r="J6" s="11">
        <v>0</v>
      </c>
    </row>
    <row r="7" spans="1:10">
      <c r="A7" s="11" t="s">
        <v>210</v>
      </c>
      <c r="B7" s="11" t="s">
        <v>196</v>
      </c>
      <c r="C7" s="11" t="s">
        <v>196</v>
      </c>
      <c r="D7" s="11" t="s">
        <v>196</v>
      </c>
      <c r="E7" s="11" t="s">
        <v>196</v>
      </c>
      <c r="F7" s="11" t="s">
        <v>196</v>
      </c>
      <c r="G7" s="11">
        <v>0</v>
      </c>
      <c r="H7" s="11" t="s">
        <v>196</v>
      </c>
      <c r="I7" s="11">
        <v>0</v>
      </c>
      <c r="J7" s="11">
        <v>0</v>
      </c>
    </row>
    <row r="8" spans="1:10">
      <c r="A8" s="11" t="s">
        <v>212</v>
      </c>
      <c r="B8" s="11" t="s">
        <v>196</v>
      </c>
      <c r="C8" s="11" t="s">
        <v>196</v>
      </c>
      <c r="D8" s="11" t="s">
        <v>196</v>
      </c>
      <c r="E8" s="11" t="s">
        <v>196</v>
      </c>
      <c r="F8" s="11" t="s">
        <v>196</v>
      </c>
      <c r="G8" s="11">
        <v>0</v>
      </c>
      <c r="H8" s="11" t="s">
        <v>196</v>
      </c>
      <c r="I8" s="11">
        <v>0</v>
      </c>
      <c r="J8" s="11">
        <v>0</v>
      </c>
    </row>
    <row r="9" spans="1:10">
      <c r="A9" s="11" t="s">
        <v>216</v>
      </c>
      <c r="B9" s="11" t="s">
        <v>196</v>
      </c>
      <c r="C9" s="11" t="s">
        <v>196</v>
      </c>
      <c r="D9" s="11" t="s">
        <v>196</v>
      </c>
      <c r="E9" s="11" t="s">
        <v>196</v>
      </c>
      <c r="F9" s="11" t="s">
        <v>196</v>
      </c>
      <c r="G9" s="11">
        <v>0</v>
      </c>
      <c r="H9" s="11" t="s">
        <v>196</v>
      </c>
      <c r="I9" s="11">
        <v>0</v>
      </c>
      <c r="J9" s="11">
        <v>0</v>
      </c>
    </row>
    <row r="10" spans="1:10">
      <c r="A10" s="11" t="s">
        <v>219</v>
      </c>
      <c r="B10" s="11" t="s">
        <v>196</v>
      </c>
      <c r="C10" s="11" t="s">
        <v>196</v>
      </c>
      <c r="D10" s="11" t="s">
        <v>196</v>
      </c>
      <c r="E10" s="11" t="s">
        <v>196</v>
      </c>
      <c r="F10" s="11" t="s">
        <v>196</v>
      </c>
      <c r="G10" s="11">
        <v>0</v>
      </c>
      <c r="H10" s="11" t="s">
        <v>196</v>
      </c>
      <c r="I10" s="11">
        <v>0</v>
      </c>
      <c r="J10" s="11">
        <v>0</v>
      </c>
    </row>
    <row r="11" spans="1:10">
      <c r="A11" s="11" t="s">
        <v>222</v>
      </c>
      <c r="B11" s="11" t="s">
        <v>196</v>
      </c>
      <c r="C11" s="11" t="s">
        <v>196</v>
      </c>
      <c r="D11" s="11" t="s">
        <v>196</v>
      </c>
      <c r="E11" s="11" t="s">
        <v>196</v>
      </c>
      <c r="F11" s="11" t="s">
        <v>196</v>
      </c>
      <c r="G11" s="11">
        <v>0</v>
      </c>
      <c r="H11" s="11" t="s">
        <v>196</v>
      </c>
      <c r="I11" s="11">
        <v>0</v>
      </c>
      <c r="J11" s="11">
        <v>0</v>
      </c>
    </row>
    <row r="12" spans="1:10">
      <c r="A12" s="11" t="s">
        <v>227</v>
      </c>
      <c r="B12" s="11">
        <v>0</v>
      </c>
      <c r="C12" s="11">
        <v>0</v>
      </c>
      <c r="D12" s="11">
        <v>0</v>
      </c>
      <c r="E12" s="11">
        <v>0</v>
      </c>
      <c r="F12" s="11" t="s">
        <v>196</v>
      </c>
      <c r="G12" s="11">
        <v>0</v>
      </c>
      <c r="H12" s="11" t="s">
        <v>196</v>
      </c>
      <c r="I12" s="11">
        <v>0</v>
      </c>
      <c r="J12" s="11">
        <v>0</v>
      </c>
    </row>
    <row r="13" spans="1:10">
      <c r="A13" s="11" t="s">
        <v>103</v>
      </c>
      <c r="B13" s="11" t="s">
        <v>196</v>
      </c>
      <c r="C13" s="11" t="s">
        <v>196</v>
      </c>
      <c r="D13" s="11" t="s">
        <v>196</v>
      </c>
      <c r="E13" s="11" t="s">
        <v>196</v>
      </c>
      <c r="F13" s="11" t="s">
        <v>196</v>
      </c>
      <c r="G13" s="11">
        <v>11000</v>
      </c>
      <c r="H13" s="11" t="s">
        <v>196</v>
      </c>
      <c r="I13" s="11">
        <v>11500</v>
      </c>
      <c r="J13" s="11" t="s">
        <v>196</v>
      </c>
    </row>
    <row r="14" spans="1:10">
      <c r="A14" s="11" t="s">
        <v>255</v>
      </c>
      <c r="B14" s="11">
        <v>19000</v>
      </c>
      <c r="C14" s="11">
        <v>20000</v>
      </c>
      <c r="D14" s="11">
        <v>18610</v>
      </c>
      <c r="E14" s="11">
        <v>26438</v>
      </c>
      <c r="F14" s="11">
        <v>23000</v>
      </c>
      <c r="G14" s="11">
        <v>13000</v>
      </c>
      <c r="H14" s="11">
        <v>20000</v>
      </c>
      <c r="I14" s="11">
        <v>0</v>
      </c>
      <c r="J14" s="11">
        <v>15000</v>
      </c>
    </row>
    <row r="15" spans="1:10">
      <c r="A15" s="120" t="s">
        <v>108</v>
      </c>
      <c r="B15" s="11">
        <v>10000</v>
      </c>
      <c r="C15" s="11">
        <v>10000</v>
      </c>
      <c r="D15" s="11">
        <v>7400</v>
      </c>
      <c r="E15" s="11">
        <v>7900</v>
      </c>
      <c r="F15" s="11">
        <v>4650</v>
      </c>
      <c r="G15" s="11">
        <v>0</v>
      </c>
      <c r="H15" s="11">
        <v>5600</v>
      </c>
      <c r="I15" s="11">
        <v>0</v>
      </c>
      <c r="J15" s="11">
        <v>10900</v>
      </c>
    </row>
    <row r="16" spans="1:10">
      <c r="A16" s="120" t="s">
        <v>109</v>
      </c>
      <c r="B16" s="11">
        <v>0</v>
      </c>
      <c r="C16" s="11">
        <v>0</v>
      </c>
      <c r="D16" s="11">
        <v>10500</v>
      </c>
      <c r="E16" s="11">
        <v>30600</v>
      </c>
      <c r="F16" s="11">
        <v>22000</v>
      </c>
      <c r="G16" s="11">
        <v>6000</v>
      </c>
      <c r="H16" s="11">
        <v>19400</v>
      </c>
      <c r="I16" s="11">
        <v>0</v>
      </c>
      <c r="J16" s="11">
        <v>12000</v>
      </c>
    </row>
    <row r="17" spans="1:10">
      <c r="A17" s="120" t="s">
        <v>110</v>
      </c>
      <c r="B17" s="11">
        <v>12100</v>
      </c>
      <c r="C17" s="11">
        <v>15422</v>
      </c>
      <c r="D17" s="11">
        <v>18422</v>
      </c>
      <c r="E17" s="11">
        <v>20200</v>
      </c>
      <c r="F17" s="11">
        <v>20550</v>
      </c>
      <c r="G17" s="11">
        <v>24000</v>
      </c>
      <c r="H17" s="11">
        <v>21000</v>
      </c>
      <c r="I17" s="11">
        <v>0</v>
      </c>
      <c r="J17" s="11">
        <v>26876</v>
      </c>
    </row>
    <row r="18" spans="1:10">
      <c r="A18" t="s">
        <v>111</v>
      </c>
      <c r="B18" s="11">
        <v>0</v>
      </c>
      <c r="C18" s="11">
        <v>0</v>
      </c>
      <c r="D18" s="11" t="s">
        <v>196</v>
      </c>
      <c r="E18" s="11">
        <v>31008</v>
      </c>
      <c r="F18" s="11">
        <v>23700</v>
      </c>
      <c r="G18" s="11">
        <v>0</v>
      </c>
      <c r="H18" s="11" t="s">
        <v>196</v>
      </c>
      <c r="I18" s="11">
        <v>0</v>
      </c>
      <c r="J18" s="11">
        <v>15000</v>
      </c>
    </row>
    <row r="19" spans="1:10">
      <c r="A19" s="11" t="s">
        <v>49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2000</v>
      </c>
      <c r="I19" s="11">
        <v>0</v>
      </c>
      <c r="J19" s="11">
        <v>0</v>
      </c>
    </row>
    <row r="20" spans="1:10">
      <c r="A20" s="11" t="s">
        <v>85</v>
      </c>
      <c r="B20" s="11">
        <v>0</v>
      </c>
      <c r="C20" s="11">
        <v>0</v>
      </c>
      <c r="D20" s="11">
        <v>0</v>
      </c>
      <c r="E20" s="11">
        <v>0</v>
      </c>
      <c r="F20" s="11" t="s">
        <v>196</v>
      </c>
      <c r="G20" s="11">
        <v>3000</v>
      </c>
      <c r="H20" s="11" t="s">
        <v>196</v>
      </c>
      <c r="I20" s="11">
        <v>0</v>
      </c>
      <c r="J20" s="11">
        <v>0</v>
      </c>
    </row>
    <row r="21" spans="1:10">
      <c r="A21" s="11" t="s">
        <v>48</v>
      </c>
      <c r="B21" s="11" t="s">
        <v>196</v>
      </c>
      <c r="C21" s="11" t="s">
        <v>196</v>
      </c>
      <c r="D21" s="11" t="s">
        <v>196</v>
      </c>
      <c r="E21" s="11" t="s">
        <v>196</v>
      </c>
      <c r="F21" s="11" t="s">
        <v>196</v>
      </c>
      <c r="G21" s="11">
        <v>0</v>
      </c>
      <c r="H21" s="11" t="s">
        <v>196</v>
      </c>
      <c r="I21" s="11">
        <v>0</v>
      </c>
      <c r="J21" s="11" t="s">
        <v>196</v>
      </c>
    </row>
    <row r="22" spans="1:10">
      <c r="A22" s="11" t="s">
        <v>104</v>
      </c>
      <c r="B22" s="11">
        <v>9500</v>
      </c>
      <c r="C22" s="11">
        <v>3500</v>
      </c>
      <c r="D22" s="11">
        <v>4500</v>
      </c>
      <c r="E22" s="11">
        <v>12000</v>
      </c>
      <c r="F22" s="11">
        <v>16000</v>
      </c>
      <c r="G22" s="11">
        <v>35000</v>
      </c>
      <c r="H22" s="11">
        <v>12600</v>
      </c>
      <c r="I22" s="11">
        <v>0</v>
      </c>
      <c r="J22" s="11">
        <v>4500</v>
      </c>
    </row>
    <row r="23" spans="1:10">
      <c r="A23" s="11" t="s">
        <v>249</v>
      </c>
      <c r="B23" s="11">
        <v>55000</v>
      </c>
      <c r="C23" s="11">
        <v>62000</v>
      </c>
      <c r="D23" s="11">
        <v>49166</v>
      </c>
      <c r="E23" s="11">
        <v>44000</v>
      </c>
      <c r="F23" s="11">
        <v>45500</v>
      </c>
      <c r="G23" s="11">
        <v>55000</v>
      </c>
      <c r="H23" s="11">
        <v>42500</v>
      </c>
      <c r="I23" s="11">
        <v>20000</v>
      </c>
      <c r="J23" s="11">
        <v>27500</v>
      </c>
    </row>
    <row r="24" spans="1:10">
      <c r="A24" s="120" t="s">
        <v>112</v>
      </c>
      <c r="B24" s="11">
        <v>4400</v>
      </c>
      <c r="C24" s="11">
        <v>5000</v>
      </c>
      <c r="D24" s="11">
        <v>10000</v>
      </c>
      <c r="E24" s="11">
        <v>9375</v>
      </c>
      <c r="F24" s="11">
        <v>12300</v>
      </c>
      <c r="G24" s="11">
        <v>0</v>
      </c>
      <c r="H24" s="11">
        <v>16000</v>
      </c>
      <c r="I24" s="11">
        <v>0</v>
      </c>
      <c r="J24" s="11">
        <v>2800</v>
      </c>
    </row>
    <row r="25" spans="1:10">
      <c r="A25" s="11" t="s">
        <v>258</v>
      </c>
      <c r="B25" s="11">
        <v>35082</v>
      </c>
      <c r="C25" s="11">
        <v>36000</v>
      </c>
      <c r="D25" s="11">
        <v>31250</v>
      </c>
      <c r="E25" s="11">
        <v>22100</v>
      </c>
      <c r="F25" s="11">
        <v>24740</v>
      </c>
      <c r="G25" s="11">
        <v>2500</v>
      </c>
      <c r="H25" s="11">
        <v>28000</v>
      </c>
      <c r="I25" s="11">
        <v>0</v>
      </c>
      <c r="J25" s="11">
        <v>33727</v>
      </c>
    </row>
    <row r="26" spans="1:10">
      <c r="A26" s="120" t="s">
        <v>113</v>
      </c>
      <c r="B26" s="11">
        <v>18000</v>
      </c>
      <c r="C26" s="11" t="s">
        <v>196</v>
      </c>
      <c r="D26" s="11">
        <v>19000</v>
      </c>
      <c r="E26" s="11">
        <v>21000</v>
      </c>
      <c r="F26" s="11">
        <v>13500</v>
      </c>
      <c r="G26" s="11">
        <v>20000</v>
      </c>
      <c r="H26" s="11">
        <v>18000</v>
      </c>
      <c r="I26" s="11">
        <v>0</v>
      </c>
      <c r="J26" s="11">
        <v>23350</v>
      </c>
    </row>
    <row r="27" spans="1:10">
      <c r="A27" s="120" t="s">
        <v>114</v>
      </c>
      <c r="B27" s="11" t="s">
        <v>196</v>
      </c>
      <c r="C27" s="11" t="s">
        <v>196</v>
      </c>
      <c r="D27" s="11" t="s">
        <v>196</v>
      </c>
      <c r="E27" s="11" t="s">
        <v>196</v>
      </c>
      <c r="F27" s="11" t="s">
        <v>196</v>
      </c>
      <c r="G27" s="11">
        <v>7000</v>
      </c>
      <c r="H27" s="11" t="s">
        <v>196</v>
      </c>
      <c r="I27" s="11">
        <v>0</v>
      </c>
      <c r="J27" s="11" t="s">
        <v>196</v>
      </c>
    </row>
    <row r="28" spans="1:10">
      <c r="A28" s="11" t="s">
        <v>86</v>
      </c>
      <c r="B28" s="11">
        <v>11500</v>
      </c>
      <c r="C28" s="11">
        <v>13000</v>
      </c>
      <c r="D28" s="11">
        <v>13000</v>
      </c>
      <c r="E28" s="11">
        <v>15450</v>
      </c>
      <c r="F28" s="11">
        <v>10500</v>
      </c>
      <c r="G28" s="11">
        <v>15000</v>
      </c>
      <c r="H28" s="11">
        <v>10500</v>
      </c>
      <c r="I28" s="11">
        <v>0</v>
      </c>
      <c r="J28" s="11">
        <v>15450</v>
      </c>
    </row>
    <row r="29" spans="1:10">
      <c r="A29" s="120" t="s">
        <v>115</v>
      </c>
      <c r="B29" s="11">
        <v>18000</v>
      </c>
      <c r="C29" s="11" t="s">
        <v>196</v>
      </c>
      <c r="D29" s="11">
        <v>24400</v>
      </c>
      <c r="E29" s="11">
        <v>20975</v>
      </c>
      <c r="F29" s="11">
        <v>18000</v>
      </c>
      <c r="G29" s="11">
        <v>10000</v>
      </c>
      <c r="H29" s="11">
        <v>27000</v>
      </c>
      <c r="I29" s="11">
        <v>0</v>
      </c>
      <c r="J29" s="11">
        <v>27150</v>
      </c>
    </row>
    <row r="30" spans="1:10">
      <c r="A30" s="120" t="s">
        <v>116</v>
      </c>
      <c r="B30" s="11" t="s">
        <v>196</v>
      </c>
      <c r="C30" s="11" t="s">
        <v>196</v>
      </c>
      <c r="D30" s="11" t="s">
        <v>196</v>
      </c>
      <c r="E30" s="11">
        <v>400</v>
      </c>
      <c r="F30" s="11" t="s">
        <v>196</v>
      </c>
      <c r="G30" s="11">
        <v>0</v>
      </c>
      <c r="H30" s="11">
        <v>1900</v>
      </c>
      <c r="I30" s="11">
        <v>0</v>
      </c>
      <c r="J30" s="11" t="s">
        <v>196</v>
      </c>
    </row>
    <row r="31" spans="1:10">
      <c r="A31" s="11" t="s">
        <v>261</v>
      </c>
      <c r="B31" s="11">
        <v>0</v>
      </c>
      <c r="C31" s="11">
        <v>0</v>
      </c>
      <c r="D31" s="11">
        <v>0</v>
      </c>
      <c r="E31" s="11">
        <v>0</v>
      </c>
      <c r="F31" s="11" t="s">
        <v>196</v>
      </c>
      <c r="G31" s="11">
        <v>2000</v>
      </c>
      <c r="H31" s="11" t="s">
        <v>196</v>
      </c>
      <c r="I31" s="11">
        <v>0</v>
      </c>
      <c r="J31" s="11">
        <v>0</v>
      </c>
    </row>
    <row r="32" spans="1:10">
      <c r="A32" s="11" t="s">
        <v>88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50</v>
      </c>
      <c r="I32" s="11">
        <v>0</v>
      </c>
      <c r="J32" s="11">
        <v>0</v>
      </c>
    </row>
    <row r="33" spans="1:10">
      <c r="A33" s="11" t="s">
        <v>262</v>
      </c>
      <c r="B33" s="11">
        <v>40079</v>
      </c>
      <c r="C33" s="11">
        <v>40300</v>
      </c>
      <c r="D33" s="11">
        <v>33630</v>
      </c>
      <c r="E33" s="11">
        <v>28350</v>
      </c>
      <c r="F33" s="11">
        <v>25000</v>
      </c>
      <c r="G33" s="11">
        <v>20000</v>
      </c>
      <c r="H33" s="11">
        <v>24400</v>
      </c>
      <c r="I33" s="11">
        <v>29000</v>
      </c>
      <c r="J33" s="11">
        <v>38982</v>
      </c>
    </row>
    <row r="34" spans="1:10">
      <c r="A34" s="120" t="s">
        <v>117</v>
      </c>
      <c r="B34" s="11">
        <v>0</v>
      </c>
      <c r="C34" s="11">
        <v>0</v>
      </c>
      <c r="D34" s="11">
        <v>0</v>
      </c>
      <c r="E34" s="11">
        <v>0</v>
      </c>
      <c r="F34" s="11">
        <v>2750</v>
      </c>
      <c r="G34" s="11">
        <v>800</v>
      </c>
      <c r="H34" s="11">
        <v>3150</v>
      </c>
      <c r="I34" s="11">
        <v>0</v>
      </c>
      <c r="J34" s="11">
        <v>0</v>
      </c>
    </row>
    <row r="35" spans="1:10">
      <c r="A35" s="11" t="s">
        <v>90</v>
      </c>
      <c r="B35" s="11">
        <v>0</v>
      </c>
      <c r="C35" s="11">
        <v>0</v>
      </c>
      <c r="D35" s="11">
        <v>0</v>
      </c>
      <c r="E35" s="11">
        <v>0</v>
      </c>
      <c r="F35" s="11" t="s">
        <v>196</v>
      </c>
      <c r="G35" s="11">
        <v>14500</v>
      </c>
      <c r="H35" s="11">
        <v>2250</v>
      </c>
      <c r="I35" s="11">
        <v>0</v>
      </c>
      <c r="J35" s="11">
        <v>0</v>
      </c>
    </row>
    <row r="36" spans="1:10">
      <c r="A36" s="11" t="s">
        <v>91</v>
      </c>
      <c r="B36" s="11">
        <v>7000</v>
      </c>
      <c r="C36" s="11">
        <v>7000</v>
      </c>
      <c r="D36" s="11">
        <v>7000</v>
      </c>
      <c r="E36" s="11">
        <v>8000</v>
      </c>
      <c r="F36" s="11">
        <v>11000</v>
      </c>
      <c r="G36" s="11">
        <v>4000</v>
      </c>
      <c r="H36" s="11">
        <v>14000</v>
      </c>
      <c r="I36" s="11">
        <v>0</v>
      </c>
      <c r="J36" s="11">
        <v>14000</v>
      </c>
    </row>
    <row r="37" spans="1:10">
      <c r="A37" s="120" t="s">
        <v>118</v>
      </c>
      <c r="B37" s="11">
        <v>0</v>
      </c>
      <c r="C37" s="11">
        <v>0</v>
      </c>
      <c r="D37" s="11">
        <v>0</v>
      </c>
      <c r="E37" s="11" t="s">
        <v>196</v>
      </c>
      <c r="F37" s="11">
        <v>1250</v>
      </c>
      <c r="G37" s="11">
        <v>10000</v>
      </c>
      <c r="H37" s="11">
        <v>4600</v>
      </c>
      <c r="I37" s="11">
        <v>5000</v>
      </c>
      <c r="J37" s="11">
        <v>7000</v>
      </c>
    </row>
    <row r="38" spans="1:10">
      <c r="A38" s="120" t="s">
        <v>119</v>
      </c>
      <c r="B38" s="11">
        <v>12000</v>
      </c>
      <c r="C38" s="11">
        <v>16000</v>
      </c>
      <c r="D38" s="11">
        <v>16000</v>
      </c>
      <c r="E38" s="11">
        <v>13750</v>
      </c>
      <c r="F38" s="11">
        <v>17800</v>
      </c>
      <c r="G38" s="11">
        <v>12000</v>
      </c>
      <c r="H38" s="11">
        <v>16800</v>
      </c>
      <c r="I38" s="11">
        <v>0</v>
      </c>
      <c r="J38" s="11">
        <v>21560</v>
      </c>
    </row>
    <row r="39" spans="1:10">
      <c r="A39" s="120" t="s">
        <v>120</v>
      </c>
      <c r="B39" s="11">
        <v>24500</v>
      </c>
      <c r="C39" s="11">
        <v>23000</v>
      </c>
      <c r="D39" s="11">
        <v>21560</v>
      </c>
      <c r="E39" s="11">
        <v>20000</v>
      </c>
      <c r="F39" s="11">
        <v>21560</v>
      </c>
      <c r="G39" s="11">
        <v>17000</v>
      </c>
      <c r="H39" s="11">
        <v>22360</v>
      </c>
      <c r="I39" s="11">
        <v>0</v>
      </c>
      <c r="J39" s="11">
        <v>20000</v>
      </c>
    </row>
    <row r="40" spans="1:10">
      <c r="A40" s="120" t="s">
        <v>121</v>
      </c>
      <c r="B40" s="11">
        <v>0</v>
      </c>
      <c r="C40" s="11">
        <v>0</v>
      </c>
      <c r="D40" s="11">
        <v>6000</v>
      </c>
      <c r="E40" s="11">
        <v>6000</v>
      </c>
      <c r="F40" s="11">
        <v>6000</v>
      </c>
      <c r="G40" s="11">
        <v>0</v>
      </c>
      <c r="H40" s="11">
        <v>3000</v>
      </c>
      <c r="I40" s="11">
        <v>0</v>
      </c>
      <c r="J40" s="11">
        <v>3000</v>
      </c>
    </row>
    <row r="41" spans="1:10">
      <c r="A41" s="11" t="s">
        <v>57</v>
      </c>
      <c r="B41" s="11">
        <v>0</v>
      </c>
      <c r="C41" s="11">
        <v>0</v>
      </c>
      <c r="D41" s="11">
        <v>0</v>
      </c>
      <c r="E41" s="11">
        <v>0</v>
      </c>
      <c r="F41" s="11" t="s">
        <v>196</v>
      </c>
      <c r="G41" s="11">
        <v>2000</v>
      </c>
      <c r="H41" s="11" t="s">
        <v>196</v>
      </c>
      <c r="I41" s="11">
        <v>0</v>
      </c>
      <c r="J41" s="11">
        <v>0</v>
      </c>
    </row>
    <row r="42" spans="1:10">
      <c r="A42" s="11" t="s">
        <v>92</v>
      </c>
      <c r="B42" s="11">
        <v>0</v>
      </c>
      <c r="C42" s="11">
        <v>0</v>
      </c>
      <c r="D42" s="11">
        <v>0</v>
      </c>
      <c r="E42" s="11">
        <v>0</v>
      </c>
      <c r="F42" s="11" t="s">
        <v>196</v>
      </c>
      <c r="G42" s="11">
        <v>2000</v>
      </c>
      <c r="H42" s="11" t="s">
        <v>196</v>
      </c>
      <c r="I42" s="11">
        <v>0</v>
      </c>
      <c r="J42" s="11">
        <v>0</v>
      </c>
    </row>
    <row r="43" spans="1:10">
      <c r="A43" s="11" t="s">
        <v>93</v>
      </c>
      <c r="B43" s="11">
        <v>6800</v>
      </c>
      <c r="C43" s="11">
        <v>15566</v>
      </c>
      <c r="D43" s="11">
        <v>16500</v>
      </c>
      <c r="E43" s="11">
        <v>16338</v>
      </c>
      <c r="F43" s="11">
        <v>16000</v>
      </c>
      <c r="G43" s="11">
        <v>10000</v>
      </c>
      <c r="H43" s="11">
        <v>19500</v>
      </c>
      <c r="I43" s="11">
        <v>10000</v>
      </c>
      <c r="J43" s="11">
        <v>22500</v>
      </c>
    </row>
    <row r="44" spans="1:10">
      <c r="A44" s="120" t="s">
        <v>122</v>
      </c>
      <c r="B44" s="11">
        <v>15000</v>
      </c>
      <c r="C44" s="11">
        <v>20000</v>
      </c>
      <c r="D44" s="11">
        <v>19000</v>
      </c>
      <c r="E44" s="11">
        <v>26800</v>
      </c>
      <c r="F44" s="11">
        <v>25100</v>
      </c>
      <c r="G44" s="11">
        <v>13000</v>
      </c>
      <c r="H44" s="11">
        <v>25200</v>
      </c>
      <c r="I44" s="11">
        <v>0</v>
      </c>
      <c r="J44" s="11">
        <v>24000</v>
      </c>
    </row>
    <row r="45" spans="1:10">
      <c r="A45" s="120" t="s">
        <v>123</v>
      </c>
      <c r="B45" s="11">
        <v>15085</v>
      </c>
      <c r="C45" s="11">
        <v>20000</v>
      </c>
      <c r="D45" s="11">
        <v>19500</v>
      </c>
      <c r="E45" s="11">
        <v>17500</v>
      </c>
      <c r="F45" s="11">
        <v>25250</v>
      </c>
      <c r="G45" s="11">
        <v>4000</v>
      </c>
      <c r="H45" s="11">
        <v>25350</v>
      </c>
      <c r="I45" s="11">
        <v>17000</v>
      </c>
      <c r="J45" s="11">
        <v>22737</v>
      </c>
    </row>
    <row r="46" spans="1:10">
      <c r="A46" s="120" t="s">
        <v>124</v>
      </c>
      <c r="B46" s="11">
        <v>26000</v>
      </c>
      <c r="C46" s="11">
        <v>24249</v>
      </c>
      <c r="D46" s="11">
        <v>19249</v>
      </c>
      <c r="E46" s="11">
        <v>19200</v>
      </c>
      <c r="F46" s="11">
        <v>21400</v>
      </c>
      <c r="G46" s="11">
        <v>12000</v>
      </c>
      <c r="H46" s="11">
        <v>20000</v>
      </c>
      <c r="I46" s="11">
        <v>0</v>
      </c>
      <c r="J46" s="11">
        <v>24601</v>
      </c>
    </row>
    <row r="47" spans="1:10">
      <c r="A47" s="120" t="s">
        <v>125</v>
      </c>
      <c r="B47" s="11" t="s">
        <v>196</v>
      </c>
      <c r="C47" s="11">
        <v>5000</v>
      </c>
      <c r="D47" s="11">
        <v>5000</v>
      </c>
      <c r="E47" s="11">
        <v>5750</v>
      </c>
      <c r="F47" s="11">
        <v>2000</v>
      </c>
      <c r="G47" s="11">
        <v>10500</v>
      </c>
      <c r="H47" s="11">
        <v>5000</v>
      </c>
      <c r="I47" s="11">
        <v>0</v>
      </c>
      <c r="J47" s="11">
        <v>5000</v>
      </c>
    </row>
    <row r="48" spans="1:10">
      <c r="A48" s="120" t="s">
        <v>126</v>
      </c>
      <c r="B48" s="11">
        <v>0</v>
      </c>
      <c r="C48" s="11">
        <v>0</v>
      </c>
      <c r="D48" s="11">
        <v>0</v>
      </c>
      <c r="E48" s="11">
        <v>5500</v>
      </c>
      <c r="F48" s="11">
        <v>5500</v>
      </c>
      <c r="G48" s="11">
        <v>0</v>
      </c>
      <c r="H48" s="11">
        <v>4000</v>
      </c>
      <c r="I48" s="11">
        <v>0</v>
      </c>
      <c r="J48" s="11">
        <v>3000</v>
      </c>
    </row>
    <row r="49" spans="1:10">
      <c r="A49" s="11" t="s">
        <v>265</v>
      </c>
      <c r="B49" s="11">
        <v>22000</v>
      </c>
      <c r="C49" s="11">
        <v>22001</v>
      </c>
      <c r="D49" s="11">
        <v>18500</v>
      </c>
      <c r="E49" s="11">
        <v>15765</v>
      </c>
      <c r="F49" s="11">
        <v>16450</v>
      </c>
      <c r="G49" s="11">
        <v>6300</v>
      </c>
      <c r="H49" s="11">
        <v>15000</v>
      </c>
      <c r="I49" s="11">
        <v>0</v>
      </c>
      <c r="J49" s="11">
        <v>23500</v>
      </c>
    </row>
    <row r="50" spans="1:10">
      <c r="A50" s="120" t="s">
        <v>130</v>
      </c>
      <c r="B50" s="11">
        <v>25000</v>
      </c>
      <c r="C50" s="11">
        <v>24000</v>
      </c>
      <c r="D50" s="11">
        <v>24000</v>
      </c>
      <c r="E50" s="11">
        <v>21400</v>
      </c>
      <c r="F50" s="11">
        <v>23000</v>
      </c>
      <c r="G50" s="11">
        <v>12000</v>
      </c>
      <c r="H50" s="11">
        <v>20500</v>
      </c>
      <c r="I50" s="11">
        <v>0</v>
      </c>
      <c r="J50" s="11">
        <v>26477</v>
      </c>
    </row>
    <row r="51" spans="1:10">
      <c r="A51" s="120" t="s">
        <v>131</v>
      </c>
      <c r="B51" s="11" t="s">
        <v>196</v>
      </c>
      <c r="C51" s="11" t="s">
        <v>196</v>
      </c>
      <c r="D51" s="11" t="s">
        <v>196</v>
      </c>
      <c r="E51" s="11" t="s">
        <v>196</v>
      </c>
      <c r="F51" s="11" t="s">
        <v>196</v>
      </c>
      <c r="G51" s="11">
        <v>4000</v>
      </c>
      <c r="H51" s="11" t="s">
        <v>196</v>
      </c>
      <c r="I51" s="11">
        <v>0</v>
      </c>
      <c r="J51" s="11" t="s">
        <v>196</v>
      </c>
    </row>
    <row r="52" spans="1:10">
      <c r="A52" s="11" t="s">
        <v>264</v>
      </c>
      <c r="B52" s="11">
        <v>14200</v>
      </c>
      <c r="C52" s="11">
        <v>16000</v>
      </c>
      <c r="D52" s="11">
        <v>16000</v>
      </c>
      <c r="E52" s="11">
        <v>18000</v>
      </c>
      <c r="F52" s="11">
        <v>20000</v>
      </c>
      <c r="G52" s="11">
        <v>15000</v>
      </c>
      <c r="H52" s="11">
        <v>16000</v>
      </c>
      <c r="I52" s="11">
        <v>25000</v>
      </c>
      <c r="J52" s="11">
        <v>20000</v>
      </c>
    </row>
    <row r="53" spans="1:10">
      <c r="A53" s="11" t="s">
        <v>263</v>
      </c>
      <c r="B53" s="11" t="s">
        <v>196</v>
      </c>
      <c r="C53" s="11" t="s">
        <v>196</v>
      </c>
      <c r="D53" s="11" t="s">
        <v>196</v>
      </c>
      <c r="E53" s="11" t="s">
        <v>196</v>
      </c>
      <c r="F53" s="11" t="s">
        <v>196</v>
      </c>
      <c r="G53" s="11">
        <v>0</v>
      </c>
      <c r="H53" s="11" t="s">
        <v>196</v>
      </c>
      <c r="I53" s="11">
        <v>0</v>
      </c>
      <c r="J53" s="11" t="s">
        <v>196</v>
      </c>
    </row>
    <row r="54" spans="1:10">
      <c r="A54" s="11" t="s">
        <v>95</v>
      </c>
      <c r="B54" s="11">
        <v>6000</v>
      </c>
      <c r="C54" s="11">
        <v>6000</v>
      </c>
      <c r="D54" s="11">
        <v>8519</v>
      </c>
      <c r="E54" s="11">
        <v>5500</v>
      </c>
      <c r="F54" s="11">
        <v>7750</v>
      </c>
      <c r="G54" s="11">
        <v>3000</v>
      </c>
      <c r="H54" s="11">
        <v>5090</v>
      </c>
      <c r="I54" s="11">
        <v>0</v>
      </c>
      <c r="J54" s="11">
        <v>10519</v>
      </c>
    </row>
    <row r="55" spans="1:10">
      <c r="A55" s="120" t="s">
        <v>132</v>
      </c>
      <c r="B55" s="11">
        <v>0</v>
      </c>
      <c r="C55" s="11">
        <v>0</v>
      </c>
      <c r="D55" s="11">
        <v>0</v>
      </c>
      <c r="E55" s="11">
        <v>0</v>
      </c>
      <c r="F55" s="11" t="s">
        <v>196</v>
      </c>
      <c r="G55" s="11">
        <v>20000</v>
      </c>
      <c r="H55" s="11">
        <v>5000</v>
      </c>
      <c r="I55" s="11">
        <v>0</v>
      </c>
      <c r="J55" s="11">
        <v>0</v>
      </c>
    </row>
    <row r="56" spans="1:10">
      <c r="A56" s="11" t="s">
        <v>35</v>
      </c>
      <c r="B56" s="11">
        <v>0</v>
      </c>
      <c r="C56" s="11">
        <v>0</v>
      </c>
      <c r="D56" s="11">
        <v>0</v>
      </c>
      <c r="E56" s="11" t="s">
        <v>196</v>
      </c>
      <c r="F56" s="11" t="s">
        <v>196</v>
      </c>
      <c r="G56" s="11">
        <v>0</v>
      </c>
      <c r="H56" s="11" t="s">
        <v>196</v>
      </c>
      <c r="I56" s="11">
        <v>0</v>
      </c>
      <c r="J56" s="11">
        <v>0</v>
      </c>
    </row>
    <row r="57" spans="1:10">
      <c r="A57" s="11" t="s">
        <v>64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 t="s">
        <v>196</v>
      </c>
      <c r="I57" s="11">
        <v>0</v>
      </c>
      <c r="J57" s="11">
        <v>0</v>
      </c>
    </row>
    <row r="58" spans="1:10">
      <c r="A58" s="11" t="s">
        <v>65</v>
      </c>
      <c r="B58" s="11">
        <v>0</v>
      </c>
      <c r="C58" s="11">
        <v>0</v>
      </c>
      <c r="D58" s="11">
        <v>1500</v>
      </c>
      <c r="E58" s="11">
        <v>5362</v>
      </c>
      <c r="F58" s="11">
        <v>16300</v>
      </c>
      <c r="G58" s="11">
        <v>0</v>
      </c>
      <c r="H58" s="11">
        <v>2775</v>
      </c>
      <c r="I58" s="11">
        <v>0</v>
      </c>
      <c r="J58" s="11">
        <v>8000</v>
      </c>
    </row>
    <row r="59" spans="1:10">
      <c r="A59" s="11" t="s">
        <v>66</v>
      </c>
      <c r="B59" s="11">
        <v>0</v>
      </c>
      <c r="C59" s="11">
        <v>0</v>
      </c>
      <c r="D59" s="11">
        <v>0</v>
      </c>
      <c r="E59" s="11" t="s">
        <v>196</v>
      </c>
      <c r="F59" s="11">
        <v>8000</v>
      </c>
      <c r="G59" s="11">
        <v>13000</v>
      </c>
      <c r="H59" s="11">
        <v>22000</v>
      </c>
      <c r="I59" s="11">
        <v>0</v>
      </c>
      <c r="J59" s="11">
        <v>0</v>
      </c>
    </row>
    <row r="60" spans="1:10">
      <c r="A60" s="120" t="s">
        <v>252</v>
      </c>
      <c r="B60" s="11">
        <v>8000</v>
      </c>
      <c r="C60" s="11">
        <v>10000</v>
      </c>
      <c r="D60" s="11">
        <v>10620</v>
      </c>
      <c r="E60" s="11">
        <v>12620</v>
      </c>
      <c r="F60" s="11">
        <v>12000</v>
      </c>
      <c r="G60" s="11">
        <v>10000</v>
      </c>
      <c r="H60" s="11" t="s">
        <v>196</v>
      </c>
      <c r="I60" s="11">
        <v>7000</v>
      </c>
      <c r="J60" s="11">
        <v>10000</v>
      </c>
    </row>
    <row r="61" spans="1:10">
      <c r="A61" s="120" t="s">
        <v>133</v>
      </c>
      <c r="B61" s="11">
        <v>25329</v>
      </c>
      <c r="C61" s="11">
        <v>5000</v>
      </c>
      <c r="D61" s="11">
        <v>5000</v>
      </c>
      <c r="E61" s="11">
        <v>4000</v>
      </c>
      <c r="F61" s="11">
        <v>4000</v>
      </c>
      <c r="G61" s="11">
        <v>10000</v>
      </c>
      <c r="H61" s="11">
        <v>6000</v>
      </c>
      <c r="I61" s="11">
        <v>5000</v>
      </c>
      <c r="J61" s="11">
        <v>19100</v>
      </c>
    </row>
    <row r="62" spans="1:10">
      <c r="A62" s="120" t="s">
        <v>134</v>
      </c>
      <c r="B62" s="11" t="s">
        <v>196</v>
      </c>
      <c r="C62" s="11">
        <v>4000</v>
      </c>
      <c r="D62" s="11">
        <v>4500</v>
      </c>
      <c r="E62" s="11">
        <v>4800</v>
      </c>
      <c r="F62" s="11">
        <v>4800</v>
      </c>
      <c r="G62" s="11">
        <v>4000</v>
      </c>
      <c r="H62" s="11">
        <v>3000</v>
      </c>
      <c r="I62" s="11">
        <v>0</v>
      </c>
      <c r="J62" s="11">
        <v>4500</v>
      </c>
    </row>
    <row r="63" spans="1:10">
      <c r="A63" s="11" t="s">
        <v>257</v>
      </c>
      <c r="B63" s="11">
        <v>30440</v>
      </c>
      <c r="C63" s="11">
        <v>33757</v>
      </c>
      <c r="D63" s="11">
        <v>33757</v>
      </c>
      <c r="E63" s="11">
        <v>24500</v>
      </c>
      <c r="F63" s="11">
        <v>26200</v>
      </c>
      <c r="G63" s="11">
        <v>20000</v>
      </c>
      <c r="H63" s="11">
        <v>24100</v>
      </c>
      <c r="I63" s="11">
        <v>0</v>
      </c>
      <c r="J63" s="11">
        <v>30349</v>
      </c>
    </row>
    <row r="64" spans="1:10">
      <c r="A64" s="120" t="s">
        <v>135</v>
      </c>
      <c r="B64" s="11" t="s">
        <v>196</v>
      </c>
      <c r="C64" s="11" t="s">
        <v>196</v>
      </c>
      <c r="D64" s="11">
        <v>3500</v>
      </c>
      <c r="E64" s="11">
        <v>7672</v>
      </c>
      <c r="F64" s="11" t="s">
        <v>196</v>
      </c>
      <c r="G64" s="11">
        <v>35000</v>
      </c>
      <c r="H64" s="11" t="s">
        <v>196</v>
      </c>
      <c r="I64" s="11">
        <v>0</v>
      </c>
      <c r="J64" s="11">
        <v>2620</v>
      </c>
    </row>
    <row r="65" spans="1:10">
      <c r="A65" s="11" t="s">
        <v>70</v>
      </c>
      <c r="B65" s="11">
        <v>2000</v>
      </c>
      <c r="C65" s="11">
        <v>2000</v>
      </c>
      <c r="D65" s="11">
        <v>2000</v>
      </c>
      <c r="E65" s="11">
        <v>2000</v>
      </c>
      <c r="F65" s="11">
        <v>2000</v>
      </c>
      <c r="G65" s="11">
        <v>0</v>
      </c>
      <c r="H65" s="11">
        <v>34600</v>
      </c>
      <c r="I65" s="11">
        <v>0</v>
      </c>
      <c r="J65" s="11">
        <v>8000</v>
      </c>
    </row>
    <row r="66" spans="1:10">
      <c r="A66" s="11" t="s">
        <v>71</v>
      </c>
      <c r="B66" s="11">
        <v>900</v>
      </c>
      <c r="C66" s="11">
        <v>2000</v>
      </c>
      <c r="D66" s="11">
        <v>650</v>
      </c>
      <c r="E66" s="11">
        <v>1950</v>
      </c>
      <c r="F66" s="11">
        <v>2000</v>
      </c>
      <c r="G66" s="11">
        <v>0</v>
      </c>
      <c r="H66" s="11">
        <v>2000</v>
      </c>
      <c r="I66" s="11">
        <v>0</v>
      </c>
      <c r="J66" s="11">
        <v>1950</v>
      </c>
    </row>
    <row r="67" spans="1:10">
      <c r="A67" s="11" t="s">
        <v>72</v>
      </c>
      <c r="B67" s="11">
        <v>0</v>
      </c>
      <c r="C67" s="11">
        <v>0</v>
      </c>
      <c r="D67" s="11">
        <v>0</v>
      </c>
      <c r="E67" s="11">
        <v>0</v>
      </c>
      <c r="F67" s="11" t="s">
        <v>196</v>
      </c>
      <c r="G67" s="11">
        <v>10000</v>
      </c>
      <c r="H67" s="11" t="s">
        <v>196</v>
      </c>
      <c r="I67" s="11">
        <v>0</v>
      </c>
      <c r="J67" s="11">
        <v>0</v>
      </c>
    </row>
    <row r="68" spans="1:10">
      <c r="A68" s="11" t="s">
        <v>99</v>
      </c>
      <c r="B68" s="11">
        <v>315960</v>
      </c>
      <c r="C68" s="11">
        <v>315960</v>
      </c>
      <c r="D68" s="11" t="s">
        <v>196</v>
      </c>
      <c r="E68" s="11" t="s">
        <v>196</v>
      </c>
      <c r="F68" s="11" t="s">
        <v>196</v>
      </c>
      <c r="G68" s="11">
        <v>0</v>
      </c>
      <c r="H68" s="11" t="s">
        <v>196</v>
      </c>
      <c r="I68" s="11">
        <v>0</v>
      </c>
      <c r="J68" s="11">
        <v>0</v>
      </c>
    </row>
    <row r="69" spans="1:10">
      <c r="A69" s="11" t="s">
        <v>98</v>
      </c>
      <c r="B69" s="11">
        <v>315960</v>
      </c>
      <c r="C69" s="11">
        <v>315960</v>
      </c>
      <c r="D69" s="11">
        <v>315960</v>
      </c>
      <c r="E69" s="11">
        <v>315960</v>
      </c>
      <c r="F69" s="11">
        <v>315250</v>
      </c>
      <c r="G69" s="11">
        <v>55000</v>
      </c>
      <c r="H69" s="11" t="s">
        <v>196</v>
      </c>
      <c r="I69" s="11">
        <v>105000</v>
      </c>
      <c r="J69" s="11">
        <v>326695</v>
      </c>
    </row>
    <row r="70" spans="1:10">
      <c r="A70" s="11" t="s">
        <v>239</v>
      </c>
      <c r="B70" s="11" t="s">
        <v>196</v>
      </c>
      <c r="C70" s="11" t="s">
        <v>196</v>
      </c>
      <c r="D70" s="11" t="s">
        <v>196</v>
      </c>
      <c r="E70" s="11">
        <v>315960</v>
      </c>
      <c r="F70" s="11">
        <v>315250</v>
      </c>
      <c r="G70" s="11">
        <v>55000</v>
      </c>
      <c r="H70" s="11">
        <v>320350</v>
      </c>
      <c r="I70" s="11">
        <v>105000</v>
      </c>
      <c r="J70" s="11">
        <v>326695</v>
      </c>
    </row>
    <row r="71" spans="1:10">
      <c r="A71" s="11" t="s">
        <v>9</v>
      </c>
      <c r="B71" s="11" t="s">
        <v>196</v>
      </c>
      <c r="C71" s="11">
        <v>34600</v>
      </c>
      <c r="D71" s="11" t="s">
        <v>196</v>
      </c>
      <c r="E71" s="11" t="s">
        <v>196</v>
      </c>
      <c r="F71" s="11" t="s">
        <v>196</v>
      </c>
      <c r="G71" s="11">
        <v>0</v>
      </c>
      <c r="H71" s="11" t="s">
        <v>196</v>
      </c>
      <c r="I71" s="11">
        <v>0</v>
      </c>
      <c r="J71" s="11" t="s">
        <v>196</v>
      </c>
    </row>
    <row r="72" spans="1:10">
      <c r="A72" s="11" t="s">
        <v>100</v>
      </c>
      <c r="B72" s="11">
        <v>20000</v>
      </c>
      <c r="C72" s="11">
        <v>19800</v>
      </c>
      <c r="D72" s="11">
        <v>19800</v>
      </c>
      <c r="E72" s="11">
        <v>16133</v>
      </c>
      <c r="F72" s="11">
        <v>16700</v>
      </c>
      <c r="G72" s="11">
        <v>0</v>
      </c>
      <c r="H72" s="11">
        <v>12000</v>
      </c>
      <c r="I72" s="11">
        <v>0</v>
      </c>
      <c r="J72" s="11">
        <v>16700</v>
      </c>
    </row>
    <row r="73" spans="1:10">
      <c r="A73" t="s">
        <v>127</v>
      </c>
      <c r="B73" s="11">
        <v>1500</v>
      </c>
      <c r="C73" s="11">
        <v>17035</v>
      </c>
      <c r="D73" s="11">
        <v>16500</v>
      </c>
      <c r="E73" s="11" t="s">
        <v>196</v>
      </c>
      <c r="F73" s="11" t="s">
        <v>196</v>
      </c>
      <c r="G73" s="11">
        <v>0</v>
      </c>
      <c r="H73" s="11" t="s">
        <v>196</v>
      </c>
      <c r="I73" s="11">
        <v>0</v>
      </c>
      <c r="J73" s="11" t="s">
        <v>196</v>
      </c>
    </row>
    <row r="74" spans="1:10">
      <c r="A74" s="11" t="s">
        <v>105</v>
      </c>
      <c r="B74" s="11">
        <v>0</v>
      </c>
      <c r="C74" s="11">
        <v>0</v>
      </c>
      <c r="D74" s="11">
        <v>0</v>
      </c>
      <c r="E74" s="11">
        <v>0</v>
      </c>
      <c r="F74" s="11">
        <v>5350</v>
      </c>
      <c r="G74" s="11">
        <v>0</v>
      </c>
      <c r="H74" s="11">
        <v>1600</v>
      </c>
      <c r="I74" s="11">
        <v>0</v>
      </c>
      <c r="J74" s="11">
        <v>0</v>
      </c>
    </row>
    <row r="75" spans="1:10">
      <c r="A75" s="11" t="s">
        <v>101</v>
      </c>
      <c r="B75" s="11">
        <v>1000</v>
      </c>
      <c r="C75" s="11">
        <v>1000</v>
      </c>
      <c r="D75" s="11">
        <v>1000</v>
      </c>
      <c r="E75" s="11">
        <v>2000</v>
      </c>
      <c r="F75" s="11">
        <v>3000</v>
      </c>
      <c r="G75" s="11">
        <v>0</v>
      </c>
      <c r="H75" s="11" t="s">
        <v>196</v>
      </c>
      <c r="I75" s="11">
        <v>0</v>
      </c>
      <c r="J75" s="11">
        <v>2000</v>
      </c>
    </row>
    <row r="76" spans="1:10">
      <c r="A76" s="11" t="s">
        <v>76</v>
      </c>
      <c r="B76" s="11">
        <v>400</v>
      </c>
      <c r="C76" s="11">
        <v>1000</v>
      </c>
      <c r="D76" s="11" t="s">
        <v>196</v>
      </c>
      <c r="E76" s="11">
        <v>2000</v>
      </c>
      <c r="F76" s="11">
        <v>1750</v>
      </c>
      <c r="G76" s="11">
        <v>0</v>
      </c>
      <c r="H76" s="11">
        <v>1100</v>
      </c>
      <c r="I76" s="11">
        <v>0</v>
      </c>
      <c r="J76" s="11">
        <v>777</v>
      </c>
    </row>
    <row r="77" spans="1:10">
      <c r="A77" s="11" t="s">
        <v>78</v>
      </c>
      <c r="B77" s="11" t="s">
        <v>196</v>
      </c>
      <c r="C77" s="11" t="s">
        <v>196</v>
      </c>
      <c r="D77" s="11" t="s">
        <v>196</v>
      </c>
      <c r="E77" s="11" t="s">
        <v>196</v>
      </c>
      <c r="F77" s="11" t="s">
        <v>196</v>
      </c>
      <c r="G77" s="11">
        <v>0</v>
      </c>
      <c r="H77" s="11" t="s">
        <v>196</v>
      </c>
      <c r="I77" s="11">
        <v>0</v>
      </c>
      <c r="J77" s="11" t="s">
        <v>196</v>
      </c>
    </row>
    <row r="78" spans="1:10">
      <c r="A78" s="11" t="s">
        <v>102</v>
      </c>
      <c r="B78" s="11">
        <v>4000</v>
      </c>
      <c r="C78" s="11">
        <v>8008</v>
      </c>
      <c r="D78" s="11">
        <v>10681</v>
      </c>
      <c r="E78" s="11">
        <v>9000</v>
      </c>
      <c r="F78" s="11">
        <v>10000</v>
      </c>
      <c r="G78" s="11">
        <v>15000</v>
      </c>
      <c r="H78" s="11">
        <v>10000</v>
      </c>
      <c r="I78" s="11">
        <v>0</v>
      </c>
      <c r="J78" s="11">
        <v>15121</v>
      </c>
    </row>
    <row r="79" spans="1:10">
      <c r="A79" t="s">
        <v>129</v>
      </c>
      <c r="B79" s="11">
        <v>8000</v>
      </c>
      <c r="C79" s="11">
        <v>10000</v>
      </c>
      <c r="D79" s="11">
        <v>10000</v>
      </c>
      <c r="E79" s="11">
        <v>9104</v>
      </c>
      <c r="F79" s="11">
        <v>8000</v>
      </c>
      <c r="G79" s="11">
        <v>11000</v>
      </c>
      <c r="H79" s="11">
        <v>7000</v>
      </c>
      <c r="I79" s="11">
        <v>0</v>
      </c>
      <c r="J79" s="11">
        <v>10000</v>
      </c>
    </row>
    <row r="80" spans="1:10">
      <c r="A80" t="s">
        <v>128</v>
      </c>
      <c r="B80" s="11">
        <v>15700</v>
      </c>
      <c r="C80" s="11">
        <v>16000</v>
      </c>
      <c r="D80" s="11">
        <v>16000</v>
      </c>
      <c r="E80" s="11">
        <v>16000</v>
      </c>
      <c r="F80" s="11">
        <v>15000</v>
      </c>
      <c r="G80" s="11">
        <v>14000</v>
      </c>
      <c r="H80" s="11">
        <v>13800</v>
      </c>
      <c r="I80" s="11">
        <v>0</v>
      </c>
      <c r="J80" s="11">
        <v>16000</v>
      </c>
    </row>
    <row r="81" spans="1:10">
      <c r="A81" s="120" t="s">
        <v>136</v>
      </c>
      <c r="B81" s="11">
        <v>100</v>
      </c>
      <c r="C81" s="11">
        <v>100</v>
      </c>
      <c r="D81" s="11" t="s">
        <v>196</v>
      </c>
      <c r="E81" s="11" t="s">
        <v>196</v>
      </c>
      <c r="F81" s="11" t="s">
        <v>196</v>
      </c>
      <c r="G81" s="11">
        <v>2000</v>
      </c>
      <c r="H81" s="11">
        <v>300</v>
      </c>
      <c r="I81" s="11">
        <v>0</v>
      </c>
      <c r="J81" s="11" t="s">
        <v>196</v>
      </c>
    </row>
    <row r="82" spans="1:10">
      <c r="A82" s="11" t="s">
        <v>96</v>
      </c>
      <c r="B82" s="11" t="s">
        <v>196</v>
      </c>
      <c r="C82" s="11" t="s">
        <v>196</v>
      </c>
      <c r="D82" s="11" t="s">
        <v>196</v>
      </c>
      <c r="E82" s="11" t="s">
        <v>196</v>
      </c>
      <c r="F82" s="11" t="s">
        <v>196</v>
      </c>
      <c r="G82" s="11">
        <v>0</v>
      </c>
      <c r="H82" s="11" t="s">
        <v>196</v>
      </c>
      <c r="I82" s="11">
        <v>0</v>
      </c>
      <c r="J82" s="11" t="s">
        <v>196</v>
      </c>
    </row>
    <row r="83" spans="1:10">
      <c r="A83" s="124" t="s">
        <v>256</v>
      </c>
      <c r="B83" s="11">
        <v>1500</v>
      </c>
      <c r="C83" s="11" t="s">
        <v>196</v>
      </c>
      <c r="D83" s="11" t="s">
        <v>196</v>
      </c>
      <c r="E83" s="11" t="s">
        <v>196</v>
      </c>
      <c r="F83" s="11" t="s">
        <v>196</v>
      </c>
      <c r="G83" s="11">
        <v>7700</v>
      </c>
      <c r="H83" s="11" t="s">
        <v>196</v>
      </c>
      <c r="I83" s="11">
        <v>0</v>
      </c>
      <c r="J83" s="11" t="s">
        <v>196</v>
      </c>
    </row>
    <row r="84" spans="1:10">
      <c r="A84" s="11" t="s">
        <v>97</v>
      </c>
      <c r="B84" s="11">
        <v>12000</v>
      </c>
      <c r="C84" s="11">
        <v>12500</v>
      </c>
      <c r="D84" s="11">
        <v>9741</v>
      </c>
      <c r="E84" s="11">
        <v>5000</v>
      </c>
      <c r="F84" s="11">
        <v>8250</v>
      </c>
      <c r="G84" s="11">
        <v>9000</v>
      </c>
      <c r="H84" s="11">
        <v>9500</v>
      </c>
      <c r="I84" s="11">
        <v>0</v>
      </c>
      <c r="J84" s="11">
        <v>16241</v>
      </c>
    </row>
    <row r="85" spans="1:10">
      <c r="A85" s="120" t="s">
        <v>137</v>
      </c>
      <c r="B85" s="11">
        <v>4500</v>
      </c>
      <c r="C85" s="11">
        <v>7000</v>
      </c>
      <c r="D85" s="11">
        <v>8000</v>
      </c>
      <c r="E85" s="11">
        <v>8000</v>
      </c>
      <c r="F85" s="11">
        <v>8000</v>
      </c>
      <c r="G85" s="11">
        <v>5000</v>
      </c>
      <c r="H85" s="11">
        <v>8000</v>
      </c>
      <c r="I85" s="11">
        <v>0</v>
      </c>
      <c r="J85" s="11">
        <v>8000</v>
      </c>
    </row>
    <row r="86" spans="1:10">
      <c r="A86" s="120" t="s">
        <v>138</v>
      </c>
      <c r="B86" s="11">
        <v>28754</v>
      </c>
      <c r="C86" s="11">
        <v>56455</v>
      </c>
      <c r="D86">
        <v>85386</v>
      </c>
      <c r="E86">
        <v>109386</v>
      </c>
      <c r="F86">
        <v>144926</v>
      </c>
      <c r="G86" t="s">
        <v>196</v>
      </c>
      <c r="I86" t="s">
        <v>196</v>
      </c>
    </row>
    <row r="87" spans="1:10">
      <c r="A87" s="120" t="s">
        <v>155</v>
      </c>
    </row>
  </sheetData>
  <autoFilter ref="A1:J86" xr:uid="{50F73F74-FC44-4282-801C-7EEFD0D5C7B2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F5A9-FEEB-4DA1-8143-9BC7A8C264ED}">
  <dimension ref="A1:P755"/>
  <sheetViews>
    <sheetView workbookViewId="0">
      <selection activeCell="A167" sqref="A167"/>
    </sheetView>
  </sheetViews>
  <sheetFormatPr defaultRowHeight="13"/>
  <cols>
    <col min="1" max="1" width="38.36328125" style="11" customWidth="1"/>
    <col min="2" max="2" width="30.36328125" style="11" customWidth="1"/>
    <col min="3" max="3" width="21.90625" style="17" customWidth="1"/>
    <col min="4" max="6" width="8.7265625" style="11"/>
    <col min="7" max="7" width="57.54296875" style="11" bestFit="1" customWidth="1"/>
    <col min="8" max="16384" width="8.7265625" style="11"/>
  </cols>
  <sheetData>
    <row r="1" spans="1:16">
      <c r="M1" s="11" t="s">
        <v>234</v>
      </c>
      <c r="O1" s="11" t="s">
        <v>234</v>
      </c>
      <c r="P1" s="11" t="s">
        <v>235</v>
      </c>
    </row>
    <row r="2" spans="1:16">
      <c r="A2" s="11" t="s">
        <v>106</v>
      </c>
      <c r="B2" s="11" t="s">
        <v>82</v>
      </c>
      <c r="C2" s="16" t="s">
        <v>83</v>
      </c>
      <c r="G2" s="11" t="s">
        <v>106</v>
      </c>
      <c r="H2" s="11">
        <v>2018</v>
      </c>
      <c r="I2" s="11">
        <v>2019</v>
      </c>
      <c r="J2" s="11">
        <v>2020</v>
      </c>
      <c r="K2" s="11">
        <v>2021</v>
      </c>
      <c r="L2" s="11">
        <v>2022</v>
      </c>
      <c r="M2" s="11" t="s">
        <v>237</v>
      </c>
      <c r="N2" s="11">
        <v>2023</v>
      </c>
      <c r="O2" s="11" t="s">
        <v>236</v>
      </c>
      <c r="P2" s="11" t="s">
        <v>238</v>
      </c>
    </row>
    <row r="3" spans="1:16">
      <c r="A3" s="11" t="s">
        <v>7</v>
      </c>
      <c r="B3" s="11">
        <v>2015</v>
      </c>
      <c r="C3" s="17">
        <v>0</v>
      </c>
      <c r="G3" s="11" t="s">
        <v>7</v>
      </c>
      <c r="H3" s="11">
        <f>VLOOKUP($G3, Sheet1!$A$8:$DB$96, 22, FALSE)</f>
        <v>63500</v>
      </c>
      <c r="I3" s="11">
        <f>VLOOKUP($G3, Sheet1!$A$8:$DB$96, 34, FALSE)</f>
        <v>48802</v>
      </c>
      <c r="J3" s="11">
        <f>VLOOKUP($G3, Sheet1!$A$8:$DB$96, 41, FALSE)</f>
        <v>49200</v>
      </c>
      <c r="K3" s="11">
        <f>VLOOKUP($G3, Sheet1!$A$8:$DB$96, 60, FALSE)</f>
        <v>22450</v>
      </c>
      <c r="L3" s="11">
        <f>VLOOKUP($G3, Sheet1!$A$8:$DB$96, 84, FALSE)</f>
        <v>25000</v>
      </c>
      <c r="M3" s="11">
        <f>VLOOKUP($G3, Sheet1!$A$8:$DB$96, 88, FALSE)</f>
        <v>0</v>
      </c>
      <c r="N3" s="11">
        <f>VLOOKUP($G3, Sheet1!$A$8:$DB$96, 100, FALSE)</f>
        <v>17875</v>
      </c>
      <c r="O3" s="11">
        <f>VLOOKUP($G3, Sheet1!$A$8:$DB$96, 90, FALSE)</f>
        <v>0</v>
      </c>
      <c r="P3" s="11">
        <f>VLOOKUP($G3, Sheet1!$A$8:$DB$96, 105, FALSE)</f>
        <v>45631</v>
      </c>
    </row>
    <row r="4" spans="1:16">
      <c r="A4" s="11" t="s">
        <v>7</v>
      </c>
      <c r="B4" s="11">
        <v>2016</v>
      </c>
      <c r="C4" s="17">
        <v>30486</v>
      </c>
      <c r="G4" s="11" t="s">
        <v>42</v>
      </c>
      <c r="H4" s="11">
        <f>VLOOKUP($G4, Sheet1!$A$8:$DB$96, 22, FALSE)</f>
        <v>0</v>
      </c>
      <c r="I4" s="11">
        <f>VLOOKUP($G4, Sheet1!$A$8:$DB$96, 34, FALSE)</f>
        <v>0</v>
      </c>
      <c r="J4" s="11">
        <f>VLOOKUP($G4, Sheet1!$A$8:$DB$96, 41, FALSE)</f>
        <v>500</v>
      </c>
      <c r="K4" s="11">
        <f>VLOOKUP($G4, Sheet1!$A$8:$DB$96, 60, FALSE)</f>
        <v>600</v>
      </c>
      <c r="L4" s="11">
        <f>VLOOKUP($G4, Sheet1!$A$8:$DB$96, 84, FALSE)</f>
        <v>750</v>
      </c>
      <c r="M4" s="11">
        <f>VLOOKUP($G4, Sheet1!$A$8:$DB$96, 88, FALSE)</f>
        <v>0</v>
      </c>
      <c r="N4" s="11">
        <f>VLOOKUP($G4, Sheet1!$A$8:$DB$96, 100, FALSE)</f>
        <v>1350</v>
      </c>
      <c r="O4" s="11">
        <f>VLOOKUP($G4, Sheet1!$A$8:$DB$96, 90, FALSE)</f>
        <v>0</v>
      </c>
      <c r="P4" s="11">
        <f>VLOOKUP($G4, Sheet1!$A$8:$DB$96, 105, FALSE)</f>
        <v>500</v>
      </c>
    </row>
    <row r="5" spans="1:16">
      <c r="A5" s="11" t="s">
        <v>7</v>
      </c>
      <c r="B5" s="11">
        <v>2017</v>
      </c>
      <c r="C5" s="17">
        <v>61500</v>
      </c>
      <c r="G5" s="11" t="s">
        <v>8</v>
      </c>
      <c r="H5" s="11">
        <f>VLOOKUP($G5, Sheet1!$A$8:$DB$96, 22, FALSE)</f>
        <v>53425</v>
      </c>
      <c r="I5" s="11">
        <f>VLOOKUP($G5, Sheet1!$A$8:$DB$96, 34, FALSE)</f>
        <v>48000</v>
      </c>
      <c r="J5" s="11">
        <f>VLOOKUP($G5, Sheet1!$A$8:$DB$96, 41, FALSE)</f>
        <v>49985</v>
      </c>
      <c r="K5" s="11">
        <f>VLOOKUP($G5, Sheet1!$A$8:$DB$96, 60, FALSE)</f>
        <v>45850</v>
      </c>
      <c r="L5" s="11">
        <f>VLOOKUP($G5, Sheet1!$A$8:$DB$96, 84, FALSE)</f>
        <v>36000</v>
      </c>
      <c r="M5" s="11">
        <f>VLOOKUP($G5, Sheet1!$A$8:$DB$96, 88, FALSE)</f>
        <v>1750</v>
      </c>
      <c r="N5" s="11">
        <f>VLOOKUP($G5, Sheet1!$A$8:$DB$96, 100, FALSE)</f>
        <v>37500</v>
      </c>
      <c r="O5" s="11">
        <f>VLOOKUP($G5, Sheet1!$A$8:$DB$96, 90, FALSE)</f>
        <v>9000</v>
      </c>
      <c r="P5" s="11">
        <f>VLOOKUP($G5, Sheet1!$A$8:$DB$96, 105, FALSE)</f>
        <v>48000</v>
      </c>
    </row>
    <row r="6" spans="1:16">
      <c r="A6" s="11" t="s">
        <v>7</v>
      </c>
      <c r="B6" s="11">
        <v>2018</v>
      </c>
      <c r="C6" s="17">
        <v>63500</v>
      </c>
      <c r="D6" s="12"/>
      <c r="G6" s="11" t="s">
        <v>203</v>
      </c>
      <c r="H6" s="11" t="str">
        <f>VLOOKUP($G6, Sheet1!$A$8:$DB$96, 22, FALSE)</f>
        <v>-</v>
      </c>
      <c r="I6" s="11" t="str">
        <f>VLOOKUP($G6, Sheet1!$A$8:$DB$96, 34, FALSE)</f>
        <v>-</v>
      </c>
      <c r="J6" s="11" t="str">
        <f>VLOOKUP($G6, Sheet1!$A$8:$DB$96, 41, FALSE)</f>
        <v>-</v>
      </c>
      <c r="K6" s="11" t="str">
        <f>VLOOKUP($G6, Sheet1!$A$8:$DB$96, 60, FALSE)</f>
        <v>-</v>
      </c>
      <c r="L6" s="11" t="str">
        <f>VLOOKUP($G6, Sheet1!$A$8:$DB$96, 84, FALSE)</f>
        <v>-</v>
      </c>
      <c r="M6" s="11">
        <f>VLOOKUP($G6, Sheet1!$A$8:$DB$96, 88, FALSE)</f>
        <v>0</v>
      </c>
      <c r="N6" s="11" t="str">
        <f>VLOOKUP($G6, Sheet1!$A$8:$DB$96, 100, FALSE)</f>
        <v>-</v>
      </c>
      <c r="O6" s="11">
        <f>VLOOKUP($G6, Sheet1!$A$8:$DB$96, 90, FALSE)</f>
        <v>0</v>
      </c>
      <c r="P6" s="11">
        <f>VLOOKUP($G6, Sheet1!$A$8:$DB$96, 105, FALSE)</f>
        <v>0</v>
      </c>
    </row>
    <row r="7" spans="1:16">
      <c r="A7" s="11" t="s">
        <v>7</v>
      </c>
      <c r="B7" s="11">
        <v>2019</v>
      </c>
      <c r="C7" s="17">
        <v>48802</v>
      </c>
      <c r="G7" s="11" t="s">
        <v>208</v>
      </c>
      <c r="H7" s="11" t="str">
        <f>VLOOKUP($G7, Sheet1!$A$8:$DB$96, 22, FALSE)</f>
        <v>-</v>
      </c>
      <c r="I7" s="11" t="str">
        <f>VLOOKUP($G7, Sheet1!$A$8:$DB$96, 34, FALSE)</f>
        <v>-</v>
      </c>
      <c r="J7" s="11" t="str">
        <f>VLOOKUP($G7, Sheet1!$A$8:$DB$96, 41, FALSE)</f>
        <v>-</v>
      </c>
      <c r="K7" s="11" t="str">
        <f>VLOOKUP($G7, Sheet1!$A$8:$DB$96, 60, FALSE)</f>
        <v>-</v>
      </c>
      <c r="L7" s="11" t="str">
        <f>VLOOKUP($G7, Sheet1!$A$8:$DB$96, 84, FALSE)</f>
        <v>-</v>
      </c>
      <c r="M7" s="11">
        <f>VLOOKUP($G7, Sheet1!$A$8:$DB$96, 88, FALSE)</f>
        <v>0</v>
      </c>
      <c r="N7" s="11" t="str">
        <f>VLOOKUP($G7, Sheet1!$A$8:$DB$96, 100, FALSE)</f>
        <v>-</v>
      </c>
      <c r="O7" s="11">
        <f>VLOOKUP($G7, Sheet1!$A$8:$DB$96, 90, FALSE)</f>
        <v>0</v>
      </c>
      <c r="P7" s="11">
        <f>VLOOKUP($G7, Sheet1!$A$8:$DB$96, 105, FALSE)</f>
        <v>0</v>
      </c>
    </row>
    <row r="8" spans="1:16">
      <c r="A8" s="11" t="s">
        <v>7</v>
      </c>
      <c r="B8" s="11">
        <v>2020</v>
      </c>
      <c r="C8" s="17">
        <v>49200</v>
      </c>
      <c r="G8" s="11" t="s">
        <v>210</v>
      </c>
      <c r="H8" s="11" t="str">
        <f>VLOOKUP($G8, Sheet1!$A$8:$DB$96, 22, FALSE)</f>
        <v>-</v>
      </c>
      <c r="I8" s="11" t="str">
        <f>VLOOKUP($G8, Sheet1!$A$8:$DB$96, 34, FALSE)</f>
        <v>-</v>
      </c>
      <c r="J8" s="11" t="str">
        <f>VLOOKUP($G8, Sheet1!$A$8:$DB$96, 41, FALSE)</f>
        <v>-</v>
      </c>
      <c r="K8" s="11" t="str">
        <f>VLOOKUP($G8, Sheet1!$A$8:$DB$96, 60, FALSE)</f>
        <v>-</v>
      </c>
      <c r="L8" s="11" t="str">
        <f>VLOOKUP($G8, Sheet1!$A$8:$DB$96, 84, FALSE)</f>
        <v>-</v>
      </c>
      <c r="M8" s="11">
        <f>VLOOKUP($G8, Sheet1!$A$8:$DB$96, 88, FALSE)</f>
        <v>0</v>
      </c>
      <c r="N8" s="11" t="str">
        <f>VLOOKUP($G8, Sheet1!$A$8:$DB$96, 100, FALSE)</f>
        <v>-</v>
      </c>
      <c r="O8" s="11">
        <f>VLOOKUP($G8, Sheet1!$A$8:$DB$96, 90, FALSE)</f>
        <v>0</v>
      </c>
      <c r="P8" s="11">
        <f>VLOOKUP($G8, Sheet1!$A$8:$DB$96, 105, FALSE)</f>
        <v>0</v>
      </c>
    </row>
    <row r="9" spans="1:16">
      <c r="A9" s="11" t="s">
        <v>7</v>
      </c>
      <c r="B9" s="11">
        <v>2021</v>
      </c>
      <c r="C9" s="17">
        <v>22450</v>
      </c>
      <c r="G9" s="11" t="s">
        <v>212</v>
      </c>
      <c r="H9" s="11" t="str">
        <f>VLOOKUP($G9, Sheet1!$A$8:$DB$96, 22, FALSE)</f>
        <v>-</v>
      </c>
      <c r="I9" s="11" t="str">
        <f>VLOOKUP($G9, Sheet1!$A$8:$DB$96, 34, FALSE)</f>
        <v>-</v>
      </c>
      <c r="J9" s="11" t="str">
        <f>VLOOKUP($G9, Sheet1!$A$8:$DB$96, 41, FALSE)</f>
        <v>-</v>
      </c>
      <c r="K9" s="11" t="str">
        <f>VLOOKUP($G9, Sheet1!$A$8:$DB$96, 60, FALSE)</f>
        <v>-</v>
      </c>
      <c r="L9" s="11" t="str">
        <f>VLOOKUP($G9, Sheet1!$A$8:$DB$96, 84, FALSE)</f>
        <v>-</v>
      </c>
      <c r="M9" s="11">
        <f>VLOOKUP($G9, Sheet1!$A$8:$DB$96, 88, FALSE)</f>
        <v>0</v>
      </c>
      <c r="N9" s="11" t="str">
        <f>VLOOKUP($G9, Sheet1!$A$8:$DB$96, 100, FALSE)</f>
        <v>-</v>
      </c>
      <c r="O9" s="11">
        <f>VLOOKUP($G9, Sheet1!$A$8:$DB$96, 90, FALSE)</f>
        <v>0</v>
      </c>
      <c r="P9" s="11">
        <f>VLOOKUP($G9, Sheet1!$A$8:$DB$96, 105, FALSE)</f>
        <v>0</v>
      </c>
    </row>
    <row r="10" spans="1:16">
      <c r="A10" s="11" t="s">
        <v>7</v>
      </c>
      <c r="B10" s="11">
        <v>2022</v>
      </c>
      <c r="C10" s="17">
        <v>25000</v>
      </c>
      <c r="G10" s="11" t="s">
        <v>216</v>
      </c>
      <c r="H10" s="11" t="str">
        <f>VLOOKUP($G10, Sheet1!$A$8:$DB$96, 22, FALSE)</f>
        <v>-</v>
      </c>
      <c r="I10" s="11" t="str">
        <f>VLOOKUP($G10, Sheet1!$A$8:$DB$96, 34, FALSE)</f>
        <v>-</v>
      </c>
      <c r="J10" s="11" t="str">
        <f>VLOOKUP($G10, Sheet1!$A$8:$DB$96, 41, FALSE)</f>
        <v>-</v>
      </c>
      <c r="K10" s="11" t="str">
        <f>VLOOKUP($G10, Sheet1!$A$8:$DB$96, 60, FALSE)</f>
        <v>-</v>
      </c>
      <c r="L10" s="11" t="str">
        <f>VLOOKUP($G10, Sheet1!$A$8:$DB$96, 84, FALSE)</f>
        <v>-</v>
      </c>
      <c r="M10" s="11">
        <f>VLOOKUP($G10, Sheet1!$A$8:$DB$96, 88, FALSE)</f>
        <v>0</v>
      </c>
      <c r="N10" s="11" t="str">
        <f>VLOOKUP($G10, Sheet1!$A$8:$DB$96, 100, FALSE)</f>
        <v>-</v>
      </c>
      <c r="O10" s="11">
        <f>VLOOKUP($G10, Sheet1!$A$8:$DB$96, 90, FALSE)</f>
        <v>0</v>
      </c>
      <c r="P10" s="11">
        <f>VLOOKUP($G10, Sheet1!$A$8:$DB$96, 105, FALSE)</f>
        <v>0</v>
      </c>
    </row>
    <row r="11" spans="1:16">
      <c r="A11" s="11" t="s">
        <v>7</v>
      </c>
      <c r="B11" s="11">
        <v>2023</v>
      </c>
      <c r="C11" s="17">
        <v>61200</v>
      </c>
      <c r="G11" s="11" t="s">
        <v>219</v>
      </c>
      <c r="H11" s="11" t="str">
        <f>VLOOKUP($G11, Sheet1!$A$8:$DB$96, 22, FALSE)</f>
        <v>-</v>
      </c>
      <c r="I11" s="11" t="str">
        <f>VLOOKUP($G11, Sheet1!$A$8:$DB$96, 34, FALSE)</f>
        <v>-</v>
      </c>
      <c r="J11" s="11" t="str">
        <f>VLOOKUP($G11, Sheet1!$A$8:$DB$96, 41, FALSE)</f>
        <v>-</v>
      </c>
      <c r="K11" s="11" t="str">
        <f>VLOOKUP($G11, Sheet1!$A$8:$DB$96, 60, FALSE)</f>
        <v>-</v>
      </c>
      <c r="L11" s="11" t="str">
        <f>VLOOKUP($G11, Sheet1!$A$8:$DB$96, 84, FALSE)</f>
        <v>-</v>
      </c>
      <c r="M11" s="11">
        <f>VLOOKUP($G11, Sheet1!$A$8:$DB$96, 88, FALSE)</f>
        <v>0</v>
      </c>
      <c r="N11" s="11" t="str">
        <f>VLOOKUP($G11, Sheet1!$A$8:$DB$96, 100, FALSE)</f>
        <v>-</v>
      </c>
      <c r="O11" s="11">
        <f>VLOOKUP($G11, Sheet1!$A$8:$DB$96, 90, FALSE)</f>
        <v>0</v>
      </c>
      <c r="P11" s="11">
        <f>VLOOKUP($G11, Sheet1!$A$8:$DB$96, 105, FALSE)</f>
        <v>0</v>
      </c>
    </row>
    <row r="12" spans="1:16">
      <c r="A12" s="11" t="s">
        <v>7</v>
      </c>
      <c r="B12" s="11">
        <v>2024</v>
      </c>
      <c r="C12" s="17">
        <v>45631</v>
      </c>
      <c r="G12" s="11" t="s">
        <v>222</v>
      </c>
      <c r="H12" s="11" t="str">
        <f>VLOOKUP($G12, Sheet1!$A$8:$DB$96, 22, FALSE)</f>
        <v>-</v>
      </c>
      <c r="I12" s="11" t="str">
        <f>VLOOKUP($G12, Sheet1!$A$8:$DB$96, 34, FALSE)</f>
        <v>-</v>
      </c>
      <c r="J12" s="11" t="str">
        <f>VLOOKUP($G12, Sheet1!$A$8:$DB$96, 41, FALSE)</f>
        <v>-</v>
      </c>
      <c r="K12" s="11" t="str">
        <f>VLOOKUP($G12, Sheet1!$A$8:$DB$96, 60, FALSE)</f>
        <v>-</v>
      </c>
      <c r="L12" s="11" t="str">
        <f>VLOOKUP($G12, Sheet1!$A$8:$DB$96, 84, FALSE)</f>
        <v>-</v>
      </c>
      <c r="M12" s="11">
        <f>VLOOKUP($G12, Sheet1!$A$8:$DB$96, 88, FALSE)</f>
        <v>0</v>
      </c>
      <c r="N12" s="11" t="str">
        <f>VLOOKUP($G12, Sheet1!$A$8:$DB$96, 100, FALSE)</f>
        <v>-</v>
      </c>
      <c r="O12" s="11">
        <f>VLOOKUP($G12, Sheet1!$A$8:$DB$96, 90, FALSE)</f>
        <v>0</v>
      </c>
      <c r="P12" s="11">
        <f>VLOOKUP($G12, Sheet1!$A$8:$DB$96, 105, FALSE)</f>
        <v>0</v>
      </c>
    </row>
    <row r="13" spans="1:16">
      <c r="A13" s="11" t="s">
        <v>42</v>
      </c>
      <c r="B13" s="11">
        <v>2015</v>
      </c>
      <c r="C13" s="17">
        <v>0</v>
      </c>
      <c r="G13" s="11" t="s">
        <v>227</v>
      </c>
      <c r="H13" s="11" t="str">
        <f>VLOOKUP($G13, Sheet1!$A$8:$DB$96, 22, FALSE)</f>
        <v>-</v>
      </c>
      <c r="I13" s="11" t="str">
        <f>VLOOKUP($G13, Sheet1!$A$8:$DB$96, 34, FALSE)</f>
        <v>-</v>
      </c>
      <c r="J13" s="11" t="str">
        <f>VLOOKUP($G13, Sheet1!$A$8:$DB$96, 41, FALSE)</f>
        <v>-</v>
      </c>
      <c r="K13" s="11" t="str">
        <f>VLOOKUP($G13, Sheet1!$A$8:$DB$96, 60, FALSE)</f>
        <v>-</v>
      </c>
      <c r="L13" s="11" t="str">
        <f>VLOOKUP($G13, Sheet1!$A$8:$DB$96, 84, FALSE)</f>
        <v>-</v>
      </c>
      <c r="M13" s="11">
        <f>VLOOKUP($G13, Sheet1!$A$8:$DB$96, 88, FALSE)</f>
        <v>0</v>
      </c>
      <c r="N13" s="11" t="str">
        <f>VLOOKUP($G13, Sheet1!$A$8:$DB$96, 100, FALSE)</f>
        <v>-</v>
      </c>
      <c r="O13" s="11">
        <f>VLOOKUP($G13, Sheet1!$A$8:$DB$96, 90, FALSE)</f>
        <v>0</v>
      </c>
      <c r="P13" s="11">
        <f>VLOOKUP($G13, Sheet1!$A$8:$DB$96, 105, FALSE)</f>
        <v>0</v>
      </c>
    </row>
    <row r="14" spans="1:16">
      <c r="A14" s="11" t="s">
        <v>42</v>
      </c>
      <c r="B14" s="11">
        <v>2016</v>
      </c>
      <c r="C14" s="17" t="s">
        <v>84</v>
      </c>
      <c r="G14" s="11" t="s">
        <v>103</v>
      </c>
      <c r="H14" s="11">
        <f>VLOOKUP($G14, Sheet1!$A$8:$DB$96, 22, FALSE)</f>
        <v>0</v>
      </c>
      <c r="I14" s="11">
        <f>VLOOKUP($G14, Sheet1!$A$8:$DB$96, 34, FALSE)</f>
        <v>0</v>
      </c>
      <c r="J14" s="11">
        <f>VLOOKUP($G14, Sheet1!$A$8:$DB$96, 41, FALSE)</f>
        <v>0</v>
      </c>
      <c r="K14" s="11">
        <f>VLOOKUP($G14, Sheet1!$A$8:$DB$96, 60, FALSE)</f>
        <v>0</v>
      </c>
      <c r="L14" s="11" t="str">
        <f>VLOOKUP($G14, Sheet1!$A$8:$DB$96, 84, FALSE)</f>
        <v>-</v>
      </c>
      <c r="M14" s="11">
        <f>VLOOKUP($G14, Sheet1!$A$8:$DB$96, 88, FALSE)</f>
        <v>0</v>
      </c>
      <c r="N14" s="11" t="str">
        <f>VLOOKUP($G14, Sheet1!$A$8:$DB$96, 100, FALSE)</f>
        <v>-</v>
      </c>
      <c r="O14" s="11">
        <f>VLOOKUP($G14, Sheet1!$A$8:$DB$96, 90, FALSE)</f>
        <v>0</v>
      </c>
      <c r="P14" s="11">
        <f>VLOOKUP($G14, Sheet1!$A$8:$DB$96, 105, FALSE)</f>
        <v>0</v>
      </c>
    </row>
    <row r="15" spans="1:16">
      <c r="A15" s="11" t="s">
        <v>42</v>
      </c>
      <c r="B15" s="11">
        <v>2017</v>
      </c>
      <c r="C15" s="17" t="s">
        <v>84</v>
      </c>
      <c r="G15" s="11" t="s">
        <v>45</v>
      </c>
      <c r="H15" s="11" t="str">
        <f>VLOOKUP($G15, Sheet1!$A$8:$DB$96, 22, FALSE)</f>
        <v>-</v>
      </c>
      <c r="I15" s="11" t="str">
        <f>VLOOKUP($G15, Sheet1!$A$8:$DB$96, 34, FALSE)</f>
        <v>-</v>
      </c>
      <c r="J15" s="11" t="str">
        <f>VLOOKUP($G15, Sheet1!$A$8:$DB$96, 41, FALSE)</f>
        <v>-</v>
      </c>
      <c r="K15" s="11" t="str">
        <f>VLOOKUP($G15, Sheet1!$A$8:$DB$96, 60, FALSE)</f>
        <v>-</v>
      </c>
      <c r="L15" s="11" t="str">
        <f>VLOOKUP($G15, Sheet1!$A$8:$DB$96, 84, FALSE)</f>
        <v>-</v>
      </c>
      <c r="M15" s="11">
        <f>VLOOKUP($G15, Sheet1!$A$8:$DB$96, 88, FALSE)</f>
        <v>11000</v>
      </c>
      <c r="N15" s="11" t="str">
        <f>VLOOKUP($G15, Sheet1!$A$8:$DB$96, 100, FALSE)</f>
        <v>-</v>
      </c>
      <c r="O15" s="11">
        <f>VLOOKUP($G15, Sheet1!$A$8:$DB$96, 90, FALSE)</f>
        <v>11500</v>
      </c>
      <c r="P15" s="11" t="str">
        <f>VLOOKUP($G15, Sheet1!$A$8:$DB$96, 105, FALSE)</f>
        <v>-</v>
      </c>
    </row>
    <row r="16" spans="1:16">
      <c r="A16" s="11" t="s">
        <v>42</v>
      </c>
      <c r="B16" s="11">
        <v>2018</v>
      </c>
      <c r="C16" s="17" t="s">
        <v>84</v>
      </c>
      <c r="G16" s="11" t="s">
        <v>10</v>
      </c>
      <c r="H16" s="11">
        <f>VLOOKUP($G16, Sheet1!$A$8:$DB$96, 22, FALSE)</f>
        <v>19000</v>
      </c>
      <c r="I16" s="11">
        <f>VLOOKUP($G16, Sheet1!$A$8:$DB$96, 34, FALSE)</f>
        <v>20000</v>
      </c>
      <c r="J16" s="11">
        <f>VLOOKUP($G16, Sheet1!$A$8:$DB$96, 41, FALSE)</f>
        <v>18610</v>
      </c>
      <c r="K16" s="11">
        <f>VLOOKUP($G16, Sheet1!$A$8:$DB$96, 60, FALSE)</f>
        <v>26438</v>
      </c>
      <c r="L16" s="11">
        <f>VLOOKUP($G16, Sheet1!$A$8:$DB$96, 84, FALSE)</f>
        <v>23000</v>
      </c>
      <c r="M16" s="11">
        <f>VLOOKUP($G16, Sheet1!$A$8:$DB$96, 88, FALSE)</f>
        <v>13000</v>
      </c>
      <c r="N16" s="11">
        <f>VLOOKUP($G16, Sheet1!$A$8:$DB$96, 100, FALSE)</f>
        <v>20000</v>
      </c>
      <c r="O16" s="11">
        <f>VLOOKUP($G16, Sheet1!$A$8:$DB$96, 90, FALSE)</f>
        <v>0</v>
      </c>
      <c r="P16" s="11">
        <f>VLOOKUP($G16, Sheet1!$A$8:$DB$96, 105, FALSE)</f>
        <v>15000</v>
      </c>
    </row>
    <row r="17" spans="1:16">
      <c r="A17" s="11" t="s">
        <v>42</v>
      </c>
      <c r="B17" s="11">
        <v>2019</v>
      </c>
      <c r="C17" s="17" t="s">
        <v>84</v>
      </c>
      <c r="G17" s="11" t="s">
        <v>11</v>
      </c>
      <c r="H17" s="11">
        <f>VLOOKUP($G17, Sheet1!$A$8:$DB$96, 22, FALSE)</f>
        <v>10000</v>
      </c>
      <c r="I17" s="11">
        <f>VLOOKUP($G17, Sheet1!$A$8:$DB$96, 34, FALSE)</f>
        <v>10000</v>
      </c>
      <c r="J17" s="11">
        <f>VLOOKUP($G17, Sheet1!$A$8:$DB$96, 41, FALSE)</f>
        <v>7400</v>
      </c>
      <c r="K17" s="11">
        <f>VLOOKUP($G17, Sheet1!$A$8:$DB$96, 60, FALSE)</f>
        <v>7900</v>
      </c>
      <c r="L17" s="11">
        <f>VLOOKUP($G17, Sheet1!$A$8:$DB$96, 84, FALSE)</f>
        <v>4650</v>
      </c>
      <c r="M17" s="11">
        <f>VLOOKUP($G17, Sheet1!$A$8:$DB$96, 88, FALSE)</f>
        <v>0</v>
      </c>
      <c r="N17" s="11">
        <f>VLOOKUP($G17, Sheet1!$A$8:$DB$96, 100, FALSE)</f>
        <v>5600</v>
      </c>
      <c r="O17" s="11">
        <f>VLOOKUP($G17, Sheet1!$A$8:$DB$96, 90, FALSE)</f>
        <v>0</v>
      </c>
      <c r="P17" s="11">
        <f>VLOOKUP($G17, Sheet1!$A$8:$DB$96, 105, FALSE)</f>
        <v>10900</v>
      </c>
    </row>
    <row r="18" spans="1:16">
      <c r="A18" s="11" t="s">
        <v>42</v>
      </c>
      <c r="B18" s="11">
        <v>2020</v>
      </c>
      <c r="C18" s="17">
        <v>500</v>
      </c>
      <c r="G18" s="11" t="s">
        <v>12</v>
      </c>
      <c r="H18" s="11">
        <f>VLOOKUP($G18, Sheet1!$A$8:$DB$96, 22, FALSE)</f>
        <v>0</v>
      </c>
      <c r="I18" s="11">
        <f>VLOOKUP($G18, Sheet1!$A$8:$DB$96, 34, FALSE)</f>
        <v>0</v>
      </c>
      <c r="J18" s="11">
        <f>VLOOKUP($G18, Sheet1!$A$8:$DB$96, 41, FALSE)</f>
        <v>10500</v>
      </c>
      <c r="K18" s="11">
        <f>VLOOKUP($G18, Sheet1!$A$8:$DB$96, 60, FALSE)</f>
        <v>30600</v>
      </c>
      <c r="L18" s="11">
        <f>VLOOKUP($G18, Sheet1!$A$8:$DB$96, 84, FALSE)</f>
        <v>22000</v>
      </c>
      <c r="M18" s="11">
        <f>VLOOKUP($G18, Sheet1!$A$8:$DB$96, 88, FALSE)</f>
        <v>6000</v>
      </c>
      <c r="N18" s="11">
        <f>VLOOKUP($G18, Sheet1!$A$8:$DB$96, 100, FALSE)</f>
        <v>19400</v>
      </c>
      <c r="O18" s="11">
        <f>VLOOKUP($G18, Sheet1!$A$8:$DB$96, 90, FALSE)</f>
        <v>0</v>
      </c>
      <c r="P18" s="11">
        <f>VLOOKUP($G18, Sheet1!$A$8:$DB$96, 105, FALSE)</f>
        <v>12000</v>
      </c>
    </row>
    <row r="19" spans="1:16">
      <c r="A19" s="11" t="s">
        <v>42</v>
      </c>
      <c r="B19" s="11">
        <v>2021</v>
      </c>
      <c r="C19" s="17">
        <v>600</v>
      </c>
      <c r="G19" s="11" t="s">
        <v>13</v>
      </c>
      <c r="H19" s="11">
        <f>VLOOKUP($G19, Sheet1!$A$8:$DB$96, 22, FALSE)</f>
        <v>12100</v>
      </c>
      <c r="I19" s="11">
        <f>VLOOKUP($G19, Sheet1!$A$8:$DB$96, 34, FALSE)</f>
        <v>15422</v>
      </c>
      <c r="J19" s="11">
        <f>VLOOKUP($G19, Sheet1!$A$8:$DB$96, 41, FALSE)</f>
        <v>18422</v>
      </c>
      <c r="K19" s="11">
        <f>VLOOKUP($G19, Sheet1!$A$8:$DB$96, 60, FALSE)</f>
        <v>20200</v>
      </c>
      <c r="L19" s="11">
        <f>VLOOKUP($G19, Sheet1!$A$8:$DB$96, 84, FALSE)</f>
        <v>20550</v>
      </c>
      <c r="M19" s="11">
        <f>VLOOKUP($G19, Sheet1!$A$8:$DB$96, 88, FALSE)</f>
        <v>24000</v>
      </c>
      <c r="N19" s="11">
        <f>VLOOKUP($G19, Sheet1!$A$8:$DB$96, 100, FALSE)</f>
        <v>21000</v>
      </c>
      <c r="O19" s="11">
        <f>VLOOKUP($G19, Sheet1!$A$8:$DB$96, 90, FALSE)</f>
        <v>0</v>
      </c>
      <c r="P19" s="11">
        <f>VLOOKUP($G19, Sheet1!$A$8:$DB$96, 105, FALSE)</f>
        <v>26876</v>
      </c>
    </row>
    <row r="20" spans="1:16">
      <c r="A20" s="11" t="s">
        <v>42</v>
      </c>
      <c r="B20" s="11">
        <v>2022</v>
      </c>
      <c r="C20" s="17">
        <v>750</v>
      </c>
      <c r="G20" s="11" t="s">
        <v>49</v>
      </c>
      <c r="H20" s="11">
        <f>VLOOKUP($G20, Sheet1!$A$8:$DB$96, 22, FALSE)</f>
        <v>0</v>
      </c>
      <c r="I20" s="11">
        <f>VLOOKUP($G20, Sheet1!$A$8:$DB$96, 34, FALSE)</f>
        <v>0</v>
      </c>
      <c r="J20" s="11" t="str">
        <f>VLOOKUP($G20, Sheet1!$A$8:$DB$96, 41, FALSE)</f>
        <v>-</v>
      </c>
      <c r="K20" s="11">
        <f>VLOOKUP($G20, Sheet1!$A$8:$DB$96, 60, FALSE)</f>
        <v>31008</v>
      </c>
      <c r="L20" s="11">
        <f>VLOOKUP($G20, Sheet1!$A$8:$DB$96, 84, FALSE)</f>
        <v>23700</v>
      </c>
      <c r="M20" s="11">
        <f>VLOOKUP($G20, Sheet1!$A$8:$DB$96, 88, FALSE)</f>
        <v>0</v>
      </c>
      <c r="N20" s="11" t="str">
        <f>VLOOKUP($G20, Sheet1!$A$8:$DB$96, 100, FALSE)</f>
        <v>-</v>
      </c>
      <c r="O20" s="11">
        <f>VLOOKUP($G20, Sheet1!$A$8:$DB$96, 90, FALSE)</f>
        <v>0</v>
      </c>
      <c r="P20" s="11">
        <f>VLOOKUP($G20, Sheet1!$A$8:$DB$96, 105, FALSE)</f>
        <v>15000</v>
      </c>
    </row>
    <row r="21" spans="1:16">
      <c r="A21" s="11" t="s">
        <v>42</v>
      </c>
      <c r="B21" s="11">
        <v>2023</v>
      </c>
      <c r="C21" s="17">
        <v>500</v>
      </c>
      <c r="G21" s="11" t="s">
        <v>85</v>
      </c>
      <c r="H21" s="11">
        <f>VLOOKUP($G21, Sheet1!$A$8:$DB$96, 22, FALSE)</f>
        <v>0</v>
      </c>
      <c r="I21" s="11">
        <f>VLOOKUP($G21, Sheet1!$A$8:$DB$96, 34, FALSE)</f>
        <v>0</v>
      </c>
      <c r="J21" s="11">
        <f>VLOOKUP($G21, Sheet1!$A$8:$DB$96, 41, FALSE)</f>
        <v>0</v>
      </c>
      <c r="K21" s="11">
        <f>VLOOKUP($G21, Sheet1!$A$8:$DB$96, 60, FALSE)</f>
        <v>0</v>
      </c>
      <c r="L21" s="11">
        <f>VLOOKUP($G21, Sheet1!$A$8:$DB$96, 84, FALSE)</f>
        <v>0</v>
      </c>
      <c r="M21" s="11">
        <f>VLOOKUP($G21, Sheet1!$A$8:$DB$96, 88, FALSE)</f>
        <v>0</v>
      </c>
      <c r="N21" s="11">
        <f>VLOOKUP($G21, Sheet1!$A$8:$DB$96, 100, FALSE)</f>
        <v>2000</v>
      </c>
      <c r="O21" s="11">
        <f>VLOOKUP($G21, Sheet1!$A$8:$DB$96, 90, FALSE)</f>
        <v>0</v>
      </c>
      <c r="P21" s="11">
        <f>VLOOKUP($G21, Sheet1!$A$8:$DB$96, 105, FALSE)</f>
        <v>0</v>
      </c>
    </row>
    <row r="22" spans="1:16">
      <c r="A22" s="11" t="s">
        <v>42</v>
      </c>
      <c r="B22" s="11">
        <v>2024</v>
      </c>
      <c r="C22" s="17">
        <v>500</v>
      </c>
      <c r="G22" s="11" t="s">
        <v>48</v>
      </c>
      <c r="H22" s="11">
        <f>VLOOKUP($G22, Sheet1!$A$8:$DB$96, 22, FALSE)</f>
        <v>0</v>
      </c>
      <c r="I22" s="11">
        <f>VLOOKUP($G22, Sheet1!$A$8:$DB$96, 34, FALSE)</f>
        <v>0</v>
      </c>
      <c r="J22" s="11">
        <f>VLOOKUP($G22, Sheet1!$A$8:$DB$96, 41, FALSE)</f>
        <v>0</v>
      </c>
      <c r="K22" s="11">
        <f>VLOOKUP($G22, Sheet1!$A$8:$DB$96, 60, FALSE)</f>
        <v>0</v>
      </c>
      <c r="L22" s="11" t="str">
        <f>VLOOKUP($G22, Sheet1!$A$8:$DB$96, 84, FALSE)</f>
        <v>-</v>
      </c>
      <c r="M22" s="11">
        <f>VLOOKUP($G22, Sheet1!$A$8:$DB$96, 88, FALSE)</f>
        <v>3000</v>
      </c>
      <c r="N22" s="11" t="str">
        <f>VLOOKUP($G22, Sheet1!$A$8:$DB$96, 100, FALSE)</f>
        <v>-</v>
      </c>
      <c r="O22" s="11">
        <f>VLOOKUP($G22, Sheet1!$A$8:$DB$96, 90, FALSE)</f>
        <v>0</v>
      </c>
      <c r="P22" s="11">
        <f>VLOOKUP($G22, Sheet1!$A$8:$DB$96, 105, FALSE)</f>
        <v>0</v>
      </c>
    </row>
    <row r="23" spans="1:16">
      <c r="A23" s="11" t="s">
        <v>8</v>
      </c>
      <c r="B23" s="11">
        <v>2015</v>
      </c>
      <c r="C23" s="17">
        <v>0</v>
      </c>
      <c r="G23" s="11" t="s">
        <v>104</v>
      </c>
      <c r="H23" s="11" t="str">
        <f>VLOOKUP($G23, Sheet1!$A$8:$DB$96, 22, FALSE)</f>
        <v>-</v>
      </c>
      <c r="I23" s="11" t="str">
        <f>VLOOKUP($G23, Sheet1!$A$8:$DB$96, 34, FALSE)</f>
        <v>-</v>
      </c>
      <c r="J23" s="11" t="str">
        <f>VLOOKUP($G23, Sheet1!$A$8:$DB$96, 41, FALSE)</f>
        <v>-</v>
      </c>
      <c r="K23" s="11" t="str">
        <f>VLOOKUP($G23, Sheet1!$A$8:$DB$96, 60, FALSE)</f>
        <v>-</v>
      </c>
      <c r="L23" s="11" t="str">
        <f>VLOOKUP($G23, Sheet1!$A$8:$DB$96, 84, FALSE)</f>
        <v>-</v>
      </c>
      <c r="M23" s="11">
        <f>VLOOKUP($G23, Sheet1!$A$8:$DB$96, 88, FALSE)</f>
        <v>0</v>
      </c>
      <c r="N23" s="11" t="str">
        <f>VLOOKUP($G23, Sheet1!$A$8:$DB$96, 100, FALSE)</f>
        <v>-</v>
      </c>
      <c r="O23" s="11">
        <f>VLOOKUP($G23, Sheet1!$A$8:$DB$96, 90, FALSE)</f>
        <v>0</v>
      </c>
      <c r="P23" s="11" t="str">
        <f>VLOOKUP($G23, Sheet1!$A$8:$DB$96, 105, FALSE)</f>
        <v>-</v>
      </c>
    </row>
    <row r="24" spans="1:16">
      <c r="A24" s="11" t="s">
        <v>8</v>
      </c>
      <c r="B24" s="11">
        <v>2016</v>
      </c>
      <c r="C24" s="17">
        <v>50000</v>
      </c>
      <c r="G24" s="11" t="s">
        <v>51</v>
      </c>
      <c r="H24" s="11">
        <f>VLOOKUP($G24, Sheet1!$A$8:$DB$96, 22, FALSE)</f>
        <v>9500</v>
      </c>
      <c r="I24" s="11">
        <f>VLOOKUP($G24, Sheet1!$A$8:$DB$96, 34, FALSE)</f>
        <v>3500</v>
      </c>
      <c r="J24" s="11">
        <f>VLOOKUP($G24, Sheet1!$A$8:$DB$96, 41, FALSE)</f>
        <v>4500</v>
      </c>
      <c r="K24" s="11">
        <f>VLOOKUP($G24, Sheet1!$A$8:$DB$96, 60, FALSE)</f>
        <v>12000</v>
      </c>
      <c r="L24" s="11">
        <f>VLOOKUP($G24, Sheet1!$A$8:$DB$96, 84, FALSE)</f>
        <v>16000</v>
      </c>
      <c r="M24" s="11">
        <f>VLOOKUP($G24, Sheet1!$A$8:$DB$96, 88, FALSE)</f>
        <v>35000</v>
      </c>
      <c r="N24" s="11">
        <f>VLOOKUP($G24, Sheet1!$A$8:$DB$96, 100, FALSE)</f>
        <v>12600</v>
      </c>
      <c r="O24" s="11">
        <f>VLOOKUP($G24, Sheet1!$A$8:$DB$96, 90, FALSE)</f>
        <v>0</v>
      </c>
      <c r="P24" s="11">
        <f>VLOOKUP($G24, Sheet1!$A$8:$DB$96, 105, FALSE)</f>
        <v>4500</v>
      </c>
    </row>
    <row r="25" spans="1:16">
      <c r="A25" s="11" t="s">
        <v>8</v>
      </c>
      <c r="B25" s="11">
        <v>2017</v>
      </c>
      <c r="C25" s="17">
        <v>53425</v>
      </c>
      <c r="G25" s="11" t="s">
        <v>14</v>
      </c>
      <c r="H25" s="11">
        <f>VLOOKUP($G25, Sheet1!$A$8:$DB$96, 22, FALSE)</f>
        <v>55000</v>
      </c>
      <c r="I25" s="11">
        <f>VLOOKUP($G25, Sheet1!$A$8:$DB$96, 34, FALSE)</f>
        <v>62000</v>
      </c>
      <c r="J25" s="11">
        <f>VLOOKUP($G25, Sheet1!$A$8:$DB$96, 41, FALSE)</f>
        <v>49166</v>
      </c>
      <c r="K25" s="11">
        <f>VLOOKUP($G25, Sheet1!$A$8:$DB$96, 60, FALSE)</f>
        <v>44000</v>
      </c>
      <c r="L25" s="11">
        <f>VLOOKUP($G25, Sheet1!$A$8:$DB$96, 84, FALSE)</f>
        <v>45500</v>
      </c>
      <c r="M25" s="11">
        <f>VLOOKUP($G25, Sheet1!$A$8:$DB$96, 88, FALSE)</f>
        <v>55000</v>
      </c>
      <c r="N25" s="11">
        <f>VLOOKUP($G25, Sheet1!$A$8:$DB$96, 100, FALSE)</f>
        <v>42500</v>
      </c>
      <c r="O25" s="11">
        <f>VLOOKUP($G25, Sheet1!$A$8:$DB$96, 90, FALSE)</f>
        <v>20000</v>
      </c>
      <c r="P25" s="11">
        <f>VLOOKUP($G25, Sheet1!$A$8:$DB$96, 105, FALSE)</f>
        <v>27500</v>
      </c>
    </row>
    <row r="26" spans="1:16">
      <c r="A26" s="11" t="s">
        <v>8</v>
      </c>
      <c r="B26" s="11">
        <v>2018</v>
      </c>
      <c r="C26" s="17">
        <v>55425</v>
      </c>
      <c r="G26" s="11" t="s">
        <v>52</v>
      </c>
      <c r="H26" s="11">
        <f>VLOOKUP($G26, Sheet1!$A$8:$DB$96, 22, FALSE)</f>
        <v>4400</v>
      </c>
      <c r="I26" s="11">
        <f>VLOOKUP($G26, Sheet1!$A$8:$DB$96, 34, FALSE)</f>
        <v>5000</v>
      </c>
      <c r="J26" s="11">
        <f>VLOOKUP($G26, Sheet1!$A$8:$DB$96, 41, FALSE)</f>
        <v>10000</v>
      </c>
      <c r="K26" s="11">
        <f>VLOOKUP($G26, Sheet1!$A$8:$DB$96, 60, FALSE)</f>
        <v>9375</v>
      </c>
      <c r="L26" s="11">
        <f>VLOOKUP($G26, Sheet1!$A$8:$DB$96, 84, FALSE)</f>
        <v>12300</v>
      </c>
      <c r="M26" s="11">
        <f>VLOOKUP($G26, Sheet1!$A$8:$DB$96, 88, FALSE)</f>
        <v>0</v>
      </c>
      <c r="N26" s="11">
        <f>VLOOKUP($G26, Sheet1!$A$8:$DB$96, 100, FALSE)</f>
        <v>16000</v>
      </c>
      <c r="O26" s="11">
        <f>VLOOKUP($G26, Sheet1!$A$8:$DB$96, 90, FALSE)</f>
        <v>0</v>
      </c>
      <c r="P26" s="11">
        <f>VLOOKUP($G26, Sheet1!$A$8:$DB$96, 105, FALSE)</f>
        <v>2800</v>
      </c>
    </row>
    <row r="27" spans="1:16">
      <c r="A27" s="11" t="s">
        <v>8</v>
      </c>
      <c r="B27" s="11">
        <v>2019</v>
      </c>
      <c r="C27" s="17">
        <v>48000</v>
      </c>
      <c r="G27" s="11" t="s">
        <v>15</v>
      </c>
      <c r="H27" s="11">
        <f>VLOOKUP($G27, Sheet1!$A$8:$DB$96, 22, FALSE)</f>
        <v>35082</v>
      </c>
      <c r="I27" s="11">
        <f>VLOOKUP($G27, Sheet1!$A$8:$DB$96, 34, FALSE)</f>
        <v>36000</v>
      </c>
      <c r="J27" s="11">
        <f>VLOOKUP($G27, Sheet1!$A$8:$DB$96, 41, FALSE)</f>
        <v>31250</v>
      </c>
      <c r="K27" s="11">
        <f>VLOOKUP($G27, Sheet1!$A$8:$DB$96, 60, FALSE)</f>
        <v>22100</v>
      </c>
      <c r="L27" s="11">
        <f>VLOOKUP($G27, Sheet1!$A$8:$DB$96, 84, FALSE)</f>
        <v>24740</v>
      </c>
      <c r="M27" s="11">
        <f>VLOOKUP($G27, Sheet1!$A$8:$DB$96, 88, FALSE)</f>
        <v>2500</v>
      </c>
      <c r="N27" s="11">
        <f>VLOOKUP($G27, Sheet1!$A$8:$DB$96, 100, FALSE)</f>
        <v>28000</v>
      </c>
      <c r="O27" s="11">
        <f>VLOOKUP($G27, Sheet1!$A$8:$DB$96, 90, FALSE)</f>
        <v>0</v>
      </c>
      <c r="P27" s="11">
        <f>VLOOKUP($G27, Sheet1!$A$8:$DB$96, 105, FALSE)</f>
        <v>33727</v>
      </c>
    </row>
    <row r="28" spans="1:16">
      <c r="A28" s="11" t="s">
        <v>8</v>
      </c>
      <c r="B28" s="11">
        <v>2020</v>
      </c>
      <c r="C28" s="17">
        <v>49985</v>
      </c>
      <c r="G28" s="11" t="s">
        <v>17</v>
      </c>
      <c r="H28" s="11">
        <f>VLOOKUP($G28, Sheet1!$A$8:$DB$96, 22, FALSE)</f>
        <v>18000</v>
      </c>
      <c r="I28" s="11" t="str">
        <f>VLOOKUP($G28, Sheet1!$A$8:$DB$96, 34, FALSE)</f>
        <v>-</v>
      </c>
      <c r="J28" s="11">
        <f>VLOOKUP($G28, Sheet1!$A$8:$DB$96, 41, FALSE)</f>
        <v>19000</v>
      </c>
      <c r="K28" s="11">
        <f>VLOOKUP($G28, Sheet1!$A$8:$DB$96, 60, FALSE)</f>
        <v>21000</v>
      </c>
      <c r="L28" s="11">
        <f>VLOOKUP($G28, Sheet1!$A$8:$DB$96, 84, FALSE)</f>
        <v>13500</v>
      </c>
      <c r="M28" s="11">
        <f>VLOOKUP($G28, Sheet1!$A$8:$DB$96, 88, FALSE)</f>
        <v>20000</v>
      </c>
      <c r="N28" s="11">
        <f>VLOOKUP($G28, Sheet1!$A$8:$DB$96, 100, FALSE)</f>
        <v>18000</v>
      </c>
      <c r="O28" s="11">
        <f>VLOOKUP($G28, Sheet1!$A$8:$DB$96, 90, FALSE)</f>
        <v>0</v>
      </c>
      <c r="P28" s="11">
        <f>VLOOKUP($G28, Sheet1!$A$8:$DB$96, 105, FALSE)</f>
        <v>23350</v>
      </c>
    </row>
    <row r="29" spans="1:16">
      <c r="A29" s="11" t="s">
        <v>8</v>
      </c>
      <c r="B29" s="11">
        <v>2021</v>
      </c>
      <c r="C29" s="17">
        <v>45850</v>
      </c>
      <c r="G29" s="11" t="s">
        <v>86</v>
      </c>
      <c r="H29" s="11" t="str">
        <f>VLOOKUP($G29, Sheet1!$A$8:$DB$96, 22, FALSE)</f>
        <v>-</v>
      </c>
      <c r="I29" s="11" t="str">
        <f>VLOOKUP($G29, Sheet1!$A$8:$DB$96, 34, FALSE)</f>
        <v>-</v>
      </c>
      <c r="J29" s="11" t="str">
        <f>VLOOKUP($G29, Sheet1!$A$8:$DB$96, 41, FALSE)</f>
        <v>-</v>
      </c>
      <c r="K29" s="11" t="str">
        <f>VLOOKUP($G29, Sheet1!$A$8:$DB$96, 60, FALSE)</f>
        <v>-</v>
      </c>
      <c r="L29" s="11" t="str">
        <f>VLOOKUP($G29, Sheet1!$A$8:$DB$96, 84, FALSE)</f>
        <v>-</v>
      </c>
      <c r="M29" s="11">
        <f>VLOOKUP($G29, Sheet1!$A$8:$DB$96, 88, FALSE)</f>
        <v>7000</v>
      </c>
      <c r="N29" s="11" t="str">
        <f>VLOOKUP($G29, Sheet1!$A$8:$DB$96, 100, FALSE)</f>
        <v>-</v>
      </c>
      <c r="O29" s="11">
        <f>VLOOKUP($G29, Sheet1!$A$8:$DB$96, 90, FALSE)</f>
        <v>0</v>
      </c>
      <c r="P29" s="11" t="str">
        <f>VLOOKUP($G29, Sheet1!$A$8:$DB$96, 105, FALSE)</f>
        <v>-</v>
      </c>
    </row>
    <row r="30" spans="1:16">
      <c r="A30" s="11" t="s">
        <v>8</v>
      </c>
      <c r="B30" s="11">
        <v>2022</v>
      </c>
      <c r="C30" s="17">
        <v>36000</v>
      </c>
      <c r="G30" s="11" t="s">
        <v>18</v>
      </c>
      <c r="H30" s="11">
        <f>VLOOKUP($G30, Sheet1!$A$8:$DB$96, 22, FALSE)</f>
        <v>11500</v>
      </c>
      <c r="I30" s="11">
        <f>VLOOKUP($G30, Sheet1!$A$8:$DB$96, 34, FALSE)</f>
        <v>13000</v>
      </c>
      <c r="J30" s="11">
        <f>VLOOKUP($G30, Sheet1!$A$8:$DB$96, 41, FALSE)</f>
        <v>13000</v>
      </c>
      <c r="K30" s="11">
        <f>VLOOKUP($G30, Sheet1!$A$8:$DB$96, 60, FALSE)</f>
        <v>15450</v>
      </c>
      <c r="L30" s="11">
        <f>VLOOKUP($G30, Sheet1!$A$8:$DB$96, 84, FALSE)</f>
        <v>10500</v>
      </c>
      <c r="M30" s="11">
        <f>VLOOKUP($G30, Sheet1!$A$8:$DB$96, 88, FALSE)</f>
        <v>15000</v>
      </c>
      <c r="N30" s="11">
        <f>VLOOKUP($G30, Sheet1!$A$8:$DB$96, 100, FALSE)</f>
        <v>10500</v>
      </c>
      <c r="O30" s="11">
        <f>VLOOKUP($G30, Sheet1!$A$8:$DB$96, 90, FALSE)</f>
        <v>0</v>
      </c>
      <c r="P30" s="11">
        <f>VLOOKUP($G30, Sheet1!$A$8:$DB$96, 105, FALSE)</f>
        <v>15450</v>
      </c>
    </row>
    <row r="31" spans="1:16">
      <c r="A31" s="11" t="s">
        <v>8</v>
      </c>
      <c r="B31" s="11">
        <v>2023</v>
      </c>
      <c r="C31" s="17">
        <v>48000</v>
      </c>
      <c r="G31" s="11" t="s">
        <v>19</v>
      </c>
      <c r="H31" s="11">
        <f>VLOOKUP($G31, Sheet1!$A$8:$DB$96, 22, FALSE)</f>
        <v>18000</v>
      </c>
      <c r="I31" s="11" t="str">
        <f>VLOOKUP($G31, Sheet1!$A$8:$DB$96, 34, FALSE)</f>
        <v>-</v>
      </c>
      <c r="J31" s="11">
        <f>VLOOKUP($G31, Sheet1!$A$8:$DB$96, 41, FALSE)</f>
        <v>24400</v>
      </c>
      <c r="K31" s="11">
        <f>VLOOKUP($G31, Sheet1!$A$8:$DB$96, 60, FALSE)</f>
        <v>20975</v>
      </c>
      <c r="L31" s="11">
        <f>VLOOKUP($G31, Sheet1!$A$8:$DB$96, 84, FALSE)</f>
        <v>18000</v>
      </c>
      <c r="M31" s="11">
        <f>VLOOKUP($G31, Sheet1!$A$8:$DB$96, 88, FALSE)</f>
        <v>10000</v>
      </c>
      <c r="N31" s="11">
        <f>VLOOKUP($G31, Sheet1!$A$8:$DB$96, 100, FALSE)</f>
        <v>27000</v>
      </c>
      <c r="O31" s="11">
        <f>VLOOKUP($G31, Sheet1!$A$8:$DB$96, 90, FALSE)</f>
        <v>0</v>
      </c>
      <c r="P31" s="11">
        <f>VLOOKUP($G31, Sheet1!$A$8:$DB$96, 105, FALSE)</f>
        <v>27150</v>
      </c>
    </row>
    <row r="32" spans="1:16">
      <c r="A32" s="14" t="s">
        <v>8</v>
      </c>
      <c r="B32" s="11">
        <v>2024</v>
      </c>
      <c r="C32" s="17">
        <v>48000</v>
      </c>
      <c r="G32" s="11" t="s">
        <v>87</v>
      </c>
      <c r="H32" s="11" t="str">
        <f>VLOOKUP($G32, Sheet1!$A$8:$DB$96, 22, FALSE)</f>
        <v>-</v>
      </c>
      <c r="I32" s="11" t="str">
        <f>VLOOKUP($G32, Sheet1!$A$8:$DB$96, 34, FALSE)</f>
        <v>-</v>
      </c>
      <c r="J32" s="11" t="str">
        <f>VLOOKUP($G32, Sheet1!$A$8:$DB$96, 41, FALSE)</f>
        <v>-</v>
      </c>
      <c r="K32" s="11">
        <f>VLOOKUP($G32, Sheet1!$A$8:$DB$96, 60, FALSE)</f>
        <v>400</v>
      </c>
      <c r="L32" s="11" t="str">
        <f>VLOOKUP($G32, Sheet1!$A$8:$DB$96, 84, FALSE)</f>
        <v>-</v>
      </c>
      <c r="M32" s="11">
        <f>VLOOKUP($G32, Sheet1!$A$8:$DB$96, 88, FALSE)</f>
        <v>0</v>
      </c>
      <c r="N32" s="11">
        <f>VLOOKUP($G32, Sheet1!$A$8:$DB$96, 100, FALSE)</f>
        <v>1900</v>
      </c>
      <c r="O32" s="11">
        <f>VLOOKUP($G32, Sheet1!$A$8:$DB$96, 90, FALSE)</f>
        <v>0</v>
      </c>
      <c r="P32" s="11" t="str">
        <f>VLOOKUP($G32, Sheet1!$A$8:$DB$96, 105, FALSE)</f>
        <v>-</v>
      </c>
    </row>
    <row r="33" spans="1:16">
      <c r="A33" s="11" t="s">
        <v>44</v>
      </c>
      <c r="B33" s="11">
        <v>2024</v>
      </c>
      <c r="G33" s="11" t="s">
        <v>88</v>
      </c>
      <c r="H33" s="11">
        <f>VLOOKUP($G33, Sheet1!$A$8:$DB$96, 22, FALSE)</f>
        <v>0</v>
      </c>
      <c r="I33" s="11">
        <f>VLOOKUP($G33, Sheet1!$A$8:$DB$96, 34, FALSE)</f>
        <v>0</v>
      </c>
      <c r="J33" s="11">
        <f>VLOOKUP($G33, Sheet1!$A$8:$DB$96, 41, FALSE)</f>
        <v>0</v>
      </c>
      <c r="K33" s="11">
        <f>VLOOKUP($G33, Sheet1!$A$8:$DB$96, 60, FALSE)</f>
        <v>0</v>
      </c>
      <c r="L33" s="11" t="str">
        <f>VLOOKUP($G33, Sheet1!$A$8:$DB$96, 84, FALSE)</f>
        <v>-</v>
      </c>
      <c r="M33" s="11">
        <f>VLOOKUP($G33, Sheet1!$A$8:$DB$96, 88, FALSE)</f>
        <v>2000</v>
      </c>
      <c r="N33" s="11" t="str">
        <f>VLOOKUP($G33, Sheet1!$A$8:$DB$96, 100, FALSE)</f>
        <v>-</v>
      </c>
      <c r="O33" s="11">
        <f>VLOOKUP($G33, Sheet1!$A$8:$DB$96, 90, FALSE)</f>
        <v>0</v>
      </c>
      <c r="P33" s="11">
        <f>VLOOKUP($G33, Sheet1!$A$8:$DB$96, 105, FALSE)</f>
        <v>0</v>
      </c>
    </row>
    <row r="34" spans="1:16">
      <c r="A34" s="15" t="s">
        <v>144</v>
      </c>
      <c r="B34" s="11">
        <v>2024</v>
      </c>
      <c r="C34" s="17">
        <v>326695</v>
      </c>
      <c r="G34" s="11" t="s">
        <v>89</v>
      </c>
      <c r="H34" s="11">
        <f>VLOOKUP($G34, Sheet1!$A$8:$DB$96, 22, FALSE)</f>
        <v>0</v>
      </c>
      <c r="I34" s="11">
        <f>VLOOKUP($G34, Sheet1!$A$8:$DB$96, 34, FALSE)</f>
        <v>0</v>
      </c>
      <c r="J34" s="11">
        <f>VLOOKUP($G34, Sheet1!$A$8:$DB$96, 41, FALSE)</f>
        <v>0</v>
      </c>
      <c r="K34" s="11">
        <f>VLOOKUP($G34, Sheet1!$A$8:$DB$96, 60, FALSE)</f>
        <v>0</v>
      </c>
      <c r="L34" s="11">
        <f>VLOOKUP($G34, Sheet1!$A$8:$DB$96, 84, FALSE)</f>
        <v>0</v>
      </c>
      <c r="M34" s="11">
        <f>VLOOKUP($G34, Sheet1!$A$8:$DB$96, 88, FALSE)</f>
        <v>0</v>
      </c>
      <c r="N34" s="11">
        <f>VLOOKUP($G34, Sheet1!$A$8:$DB$96, 100, FALSE)</f>
        <v>50</v>
      </c>
      <c r="O34" s="11">
        <f>VLOOKUP($G34, Sheet1!$A$8:$DB$96, 90, FALSE)</f>
        <v>0</v>
      </c>
      <c r="P34" s="11">
        <f>VLOOKUP($G34, Sheet1!$A$8:$DB$96, 105, FALSE)</f>
        <v>0</v>
      </c>
    </row>
    <row r="35" spans="1:16">
      <c r="A35" s="15" t="s">
        <v>144</v>
      </c>
      <c r="B35" s="11">
        <v>2023</v>
      </c>
      <c r="C35" s="17">
        <v>316350</v>
      </c>
      <c r="G35" s="11" t="s">
        <v>20</v>
      </c>
      <c r="H35" s="11">
        <f>VLOOKUP($G35, Sheet1!$A$8:$DB$96, 22, FALSE)</f>
        <v>40079</v>
      </c>
      <c r="I35" s="11">
        <f>VLOOKUP($G35, Sheet1!$A$8:$DB$96, 34, FALSE)</f>
        <v>40300</v>
      </c>
      <c r="J35" s="11">
        <f>VLOOKUP($G35, Sheet1!$A$8:$DB$96, 41, FALSE)</f>
        <v>33630</v>
      </c>
      <c r="K35" s="11">
        <f>VLOOKUP($G35, Sheet1!$A$8:$DB$96, 60, FALSE)</f>
        <v>28350</v>
      </c>
      <c r="L35" s="11">
        <f>VLOOKUP($G35, Sheet1!$A$8:$DB$96, 84, FALSE)</f>
        <v>25000</v>
      </c>
      <c r="M35" s="11">
        <f>VLOOKUP($G35, Sheet1!$A$8:$DB$96, 88, FALSE)</f>
        <v>20000</v>
      </c>
      <c r="N35" s="11">
        <f>VLOOKUP($G35, Sheet1!$A$8:$DB$96, 100, FALSE)</f>
        <v>24400</v>
      </c>
      <c r="O35" s="11">
        <f>VLOOKUP($G35, Sheet1!$A$8:$DB$96, 90, FALSE)</f>
        <v>29000</v>
      </c>
      <c r="P35" s="11">
        <f>VLOOKUP($G35, Sheet1!$A$8:$DB$96, 105, FALSE)</f>
        <v>38982</v>
      </c>
    </row>
    <row r="36" spans="1:16">
      <c r="A36" s="15" t="s">
        <v>144</v>
      </c>
      <c r="B36" s="11">
        <v>2022</v>
      </c>
      <c r="C36" s="17">
        <v>316000</v>
      </c>
      <c r="G36" s="11" t="s">
        <v>90</v>
      </c>
      <c r="H36" s="11">
        <f>VLOOKUP($G36, Sheet1!$A$8:$DB$96, 22, FALSE)</f>
        <v>0</v>
      </c>
      <c r="I36" s="11">
        <f>VLOOKUP($G36, Sheet1!$A$8:$DB$96, 34, FALSE)</f>
        <v>0</v>
      </c>
      <c r="J36" s="11">
        <f>VLOOKUP($G36, Sheet1!$A$8:$DB$96, 41, FALSE)</f>
        <v>0</v>
      </c>
      <c r="K36" s="11">
        <f>VLOOKUP($G36, Sheet1!$A$8:$DB$96, 60, FALSE)</f>
        <v>0</v>
      </c>
      <c r="L36" s="11">
        <f>VLOOKUP($G36, Sheet1!$A$8:$DB$96, 84, FALSE)</f>
        <v>2750</v>
      </c>
      <c r="M36" s="11">
        <f>VLOOKUP($G36, Sheet1!$A$8:$DB$96, 88, FALSE)</f>
        <v>800</v>
      </c>
      <c r="N36" s="11">
        <f>VLOOKUP($G36, Sheet1!$A$8:$DB$96, 100, FALSE)</f>
        <v>3150</v>
      </c>
      <c r="O36" s="11">
        <f>VLOOKUP($G36, Sheet1!$A$8:$DB$96, 90, FALSE)</f>
        <v>0</v>
      </c>
      <c r="P36" s="11">
        <f>VLOOKUP($G36, Sheet1!$A$8:$DB$96, 105, FALSE)</f>
        <v>0</v>
      </c>
    </row>
    <row r="37" spans="1:16">
      <c r="A37" s="15" t="s">
        <v>144</v>
      </c>
      <c r="B37" s="11">
        <v>2021</v>
      </c>
      <c r="C37" s="17">
        <v>315960</v>
      </c>
      <c r="G37" s="11" t="s">
        <v>91</v>
      </c>
      <c r="H37" s="11">
        <f>VLOOKUP($G37, Sheet1!$A$8:$DB$96, 22, FALSE)</f>
        <v>0</v>
      </c>
      <c r="I37" s="11">
        <f>VLOOKUP($G37, Sheet1!$A$8:$DB$96, 34, FALSE)</f>
        <v>0</v>
      </c>
      <c r="J37" s="11">
        <f>VLOOKUP($G37, Sheet1!$A$8:$DB$96, 41, FALSE)</f>
        <v>0</v>
      </c>
      <c r="K37" s="11">
        <f>VLOOKUP($G37, Sheet1!$A$8:$DB$96, 60, FALSE)</f>
        <v>0</v>
      </c>
      <c r="L37" s="11" t="str">
        <f>VLOOKUP($G37, Sheet1!$A$8:$DB$96, 84, FALSE)</f>
        <v>-</v>
      </c>
      <c r="M37" s="11">
        <f>VLOOKUP($G37, Sheet1!$A$8:$DB$96, 88, FALSE)</f>
        <v>14500</v>
      </c>
      <c r="N37" s="11">
        <f>VLOOKUP($G37, Sheet1!$A$8:$DB$96, 100, FALSE)</f>
        <v>2250</v>
      </c>
      <c r="O37" s="11">
        <f>VLOOKUP($G37, Sheet1!$A$8:$DB$96, 90, FALSE)</f>
        <v>0</v>
      </c>
      <c r="P37" s="11">
        <f>VLOOKUP($G37, Sheet1!$A$8:$DB$96, 105, FALSE)</f>
        <v>0</v>
      </c>
    </row>
    <row r="38" spans="1:16">
      <c r="A38" s="15" t="s">
        <v>144</v>
      </c>
      <c r="B38" s="11">
        <v>2020</v>
      </c>
      <c r="C38" s="17">
        <v>315960</v>
      </c>
      <c r="G38" s="11" t="s">
        <v>21</v>
      </c>
      <c r="H38" s="11">
        <f>VLOOKUP($G38, Sheet1!$A$8:$DB$96, 22, FALSE)</f>
        <v>7000</v>
      </c>
      <c r="I38" s="11">
        <f>VLOOKUP($G38, Sheet1!$A$8:$DB$96, 34, FALSE)</f>
        <v>7000</v>
      </c>
      <c r="J38" s="11">
        <f>VLOOKUP($G38, Sheet1!$A$8:$DB$96, 41, FALSE)</f>
        <v>7000</v>
      </c>
      <c r="K38" s="11">
        <f>VLOOKUP($G38, Sheet1!$A$8:$DB$96, 60, FALSE)</f>
        <v>8000</v>
      </c>
      <c r="L38" s="11">
        <f>VLOOKUP($G38, Sheet1!$A$8:$DB$96, 84, FALSE)</f>
        <v>11000</v>
      </c>
      <c r="M38" s="11">
        <f>VLOOKUP($G38, Sheet1!$A$8:$DB$96, 88, FALSE)</f>
        <v>4000</v>
      </c>
      <c r="N38" s="11">
        <f>VLOOKUP($G38, Sheet1!$A$8:$DB$96, 100, FALSE)</f>
        <v>14000</v>
      </c>
      <c r="O38" s="11">
        <f>VLOOKUP($G38, Sheet1!$A$8:$DB$96, 90, FALSE)</f>
        <v>0</v>
      </c>
      <c r="P38" s="11">
        <f>VLOOKUP($G38, Sheet1!$A$8:$DB$96, 105, FALSE)</f>
        <v>14000</v>
      </c>
    </row>
    <row r="39" spans="1:16">
      <c r="A39" s="11" t="s">
        <v>103</v>
      </c>
      <c r="B39" s="11">
        <v>2015</v>
      </c>
      <c r="C39" s="17" t="s">
        <v>84</v>
      </c>
      <c r="G39" s="11" t="s">
        <v>22</v>
      </c>
      <c r="H39" s="11">
        <f>VLOOKUP($G39, Sheet1!$A$8:$DB$96, 22, FALSE)</f>
        <v>0</v>
      </c>
      <c r="I39" s="11">
        <f>VLOOKUP($G39, Sheet1!$A$8:$DB$96, 34, FALSE)</f>
        <v>0</v>
      </c>
      <c r="J39" s="11">
        <f>VLOOKUP($G39, Sheet1!$A$8:$DB$96, 41, FALSE)</f>
        <v>0</v>
      </c>
      <c r="K39" s="11" t="str">
        <f>VLOOKUP($G39, Sheet1!$A$8:$DB$96, 60, FALSE)</f>
        <v>-</v>
      </c>
      <c r="L39" s="11">
        <f>VLOOKUP($G39, Sheet1!$A$8:$DB$96, 84, FALSE)</f>
        <v>1250</v>
      </c>
      <c r="M39" s="11">
        <f>VLOOKUP($G39, Sheet1!$A$8:$DB$96, 88, FALSE)</f>
        <v>10000</v>
      </c>
      <c r="N39" s="11">
        <f>VLOOKUP($G39, Sheet1!$A$8:$DB$96, 100, FALSE)</f>
        <v>4600</v>
      </c>
      <c r="O39" s="11">
        <f>VLOOKUP($G39, Sheet1!$A$8:$DB$96, 90, FALSE)</f>
        <v>5000</v>
      </c>
      <c r="P39" s="11">
        <f>VLOOKUP($G39, Sheet1!$A$8:$DB$96, 105, FALSE)</f>
        <v>7000</v>
      </c>
    </row>
    <row r="40" spans="1:16">
      <c r="A40" s="11" t="s">
        <v>103</v>
      </c>
      <c r="B40" s="11">
        <v>2016</v>
      </c>
      <c r="C40" s="17" t="s">
        <v>84</v>
      </c>
      <c r="G40" s="11" t="s">
        <v>23</v>
      </c>
      <c r="H40" s="11">
        <f>VLOOKUP($G40, Sheet1!$A$8:$DB$96, 22, FALSE)</f>
        <v>12000</v>
      </c>
      <c r="I40" s="11">
        <f>VLOOKUP($G40, Sheet1!$A$8:$DB$96, 34, FALSE)</f>
        <v>16000</v>
      </c>
      <c r="J40" s="11">
        <f>VLOOKUP($G40, Sheet1!$A$8:$DB$96, 41, FALSE)</f>
        <v>16000</v>
      </c>
      <c r="K40" s="11">
        <f>VLOOKUP($G40, Sheet1!$A$8:$DB$96, 60, FALSE)</f>
        <v>13750</v>
      </c>
      <c r="L40" s="11">
        <f>VLOOKUP($G40, Sheet1!$A$8:$DB$96, 84, FALSE)</f>
        <v>17800</v>
      </c>
      <c r="M40" s="11">
        <f>VLOOKUP($G40, Sheet1!$A$8:$DB$96, 88, FALSE)</f>
        <v>12000</v>
      </c>
      <c r="N40" s="11">
        <f>VLOOKUP($G40, Sheet1!$A$8:$DB$96, 100, FALSE)</f>
        <v>16800</v>
      </c>
      <c r="O40" s="11">
        <f>VLOOKUP($G40, Sheet1!$A$8:$DB$96, 90, FALSE)</f>
        <v>0</v>
      </c>
      <c r="P40" s="11">
        <f>VLOOKUP($G40, Sheet1!$A$8:$DB$96, 105, FALSE)</f>
        <v>21560</v>
      </c>
    </row>
    <row r="41" spans="1:16">
      <c r="A41" s="11" t="s">
        <v>103</v>
      </c>
      <c r="B41" s="11">
        <v>2017</v>
      </c>
      <c r="C41" s="17" t="s">
        <v>84</v>
      </c>
      <c r="G41" s="11" t="s">
        <v>56</v>
      </c>
      <c r="H41" s="11">
        <f>VLOOKUP($G41, Sheet1!$A$8:$DB$96, 22, FALSE)</f>
        <v>24500</v>
      </c>
      <c r="I41" s="11">
        <f>VLOOKUP($G41, Sheet1!$A$8:$DB$96, 34, FALSE)</f>
        <v>23000</v>
      </c>
      <c r="J41" s="11">
        <f>VLOOKUP($G41, Sheet1!$A$8:$DB$96, 41, FALSE)</f>
        <v>21560</v>
      </c>
      <c r="K41" s="11">
        <f>VLOOKUP($G41, Sheet1!$A$8:$DB$96, 60, FALSE)</f>
        <v>20000</v>
      </c>
      <c r="L41" s="11">
        <f>VLOOKUP($G41, Sheet1!$A$8:$DB$96, 84, FALSE)</f>
        <v>21560</v>
      </c>
      <c r="M41" s="11">
        <f>VLOOKUP($G41, Sheet1!$A$8:$DB$96, 88, FALSE)</f>
        <v>17000</v>
      </c>
      <c r="N41" s="11">
        <f>VLOOKUP($G41, Sheet1!$A$8:$DB$96, 100, FALSE)</f>
        <v>22360</v>
      </c>
      <c r="O41" s="11">
        <f>VLOOKUP($G41, Sheet1!$A$8:$DB$96, 90, FALSE)</f>
        <v>0</v>
      </c>
      <c r="P41" s="11">
        <f>VLOOKUP($G41, Sheet1!$A$8:$DB$96, 105, FALSE)</f>
        <v>20000</v>
      </c>
    </row>
    <row r="42" spans="1:16">
      <c r="A42" s="11" t="s">
        <v>103</v>
      </c>
      <c r="B42" s="11">
        <v>2018</v>
      </c>
      <c r="C42" s="17" t="s">
        <v>84</v>
      </c>
      <c r="G42" s="11" t="s">
        <v>57</v>
      </c>
      <c r="H42" s="11">
        <f>VLOOKUP($G42, Sheet1!$A$8:$DB$96, 22, FALSE)</f>
        <v>0</v>
      </c>
      <c r="I42" s="11">
        <f>VLOOKUP($G42, Sheet1!$A$8:$DB$96, 34, FALSE)</f>
        <v>0</v>
      </c>
      <c r="J42" s="11">
        <f>VLOOKUP($G42, Sheet1!$A$8:$DB$96, 41, FALSE)</f>
        <v>6000</v>
      </c>
      <c r="K42" s="11">
        <f>VLOOKUP($G42, Sheet1!$A$8:$DB$96, 60, FALSE)</f>
        <v>6000</v>
      </c>
      <c r="L42" s="11">
        <f>VLOOKUP($G42, Sheet1!$A$8:$DB$96, 84, FALSE)</f>
        <v>6000</v>
      </c>
      <c r="M42" s="11">
        <f>VLOOKUP($G42, Sheet1!$A$8:$DB$96, 88, FALSE)</f>
        <v>0</v>
      </c>
      <c r="N42" s="11">
        <f>VLOOKUP($G42, Sheet1!$A$8:$DB$96, 100, FALSE)</f>
        <v>3000</v>
      </c>
      <c r="O42" s="11">
        <f>VLOOKUP($G42, Sheet1!$A$8:$DB$96, 90, FALSE)</f>
        <v>0</v>
      </c>
      <c r="P42" s="11">
        <f>VLOOKUP($G42, Sheet1!$A$8:$DB$96, 105, FALSE)</f>
        <v>3000</v>
      </c>
    </row>
    <row r="43" spans="1:16">
      <c r="A43" s="11" t="s">
        <v>103</v>
      </c>
      <c r="B43" s="11">
        <v>2019</v>
      </c>
      <c r="C43" s="17" t="s">
        <v>84</v>
      </c>
      <c r="G43" s="11" t="s">
        <v>92</v>
      </c>
      <c r="H43" s="11">
        <f>VLOOKUP($G43, Sheet1!$A$8:$DB$96, 22, FALSE)</f>
        <v>0</v>
      </c>
      <c r="I43" s="11">
        <f>VLOOKUP($G43, Sheet1!$A$8:$DB$96, 34, FALSE)</f>
        <v>0</v>
      </c>
      <c r="J43" s="11">
        <f>VLOOKUP($G43, Sheet1!$A$8:$DB$96, 41, FALSE)</f>
        <v>0</v>
      </c>
      <c r="K43" s="11">
        <f>VLOOKUP($G43, Sheet1!$A$8:$DB$96, 60, FALSE)</f>
        <v>0</v>
      </c>
      <c r="L43" s="11" t="str">
        <f>VLOOKUP($G43, Sheet1!$A$8:$DB$96, 84, FALSE)</f>
        <v>-</v>
      </c>
      <c r="M43" s="11">
        <f>VLOOKUP($G43, Sheet1!$A$8:$DB$96, 88, FALSE)</f>
        <v>2000</v>
      </c>
      <c r="N43" s="11" t="str">
        <f>VLOOKUP($G43, Sheet1!$A$8:$DB$96, 100, FALSE)</f>
        <v>-</v>
      </c>
      <c r="O43" s="11">
        <f>VLOOKUP($G43, Sheet1!$A$8:$DB$96, 90, FALSE)</f>
        <v>0</v>
      </c>
      <c r="P43" s="11">
        <f>VLOOKUP($G43, Sheet1!$A$8:$DB$96, 105, FALSE)</f>
        <v>0</v>
      </c>
    </row>
    <row r="44" spans="1:16">
      <c r="A44" s="11" t="s">
        <v>103</v>
      </c>
      <c r="B44" s="11">
        <v>2020</v>
      </c>
      <c r="C44" s="17" t="s">
        <v>84</v>
      </c>
      <c r="G44" s="11" t="s">
        <v>93</v>
      </c>
      <c r="H44" s="11">
        <f>VLOOKUP($G44, Sheet1!$A$8:$DB$96, 22, FALSE)</f>
        <v>0</v>
      </c>
      <c r="I44" s="11">
        <f>VLOOKUP($G44, Sheet1!$A$8:$DB$96, 34, FALSE)</f>
        <v>0</v>
      </c>
      <c r="J44" s="11">
        <f>VLOOKUP($G44, Sheet1!$A$8:$DB$96, 41, FALSE)</f>
        <v>0</v>
      </c>
      <c r="K44" s="11">
        <f>VLOOKUP($G44, Sheet1!$A$8:$DB$96, 60, FALSE)</f>
        <v>0</v>
      </c>
      <c r="L44" s="11" t="str">
        <f>VLOOKUP($G44, Sheet1!$A$8:$DB$96, 84, FALSE)</f>
        <v>-</v>
      </c>
      <c r="M44" s="11">
        <f>VLOOKUP($G44, Sheet1!$A$8:$DB$96, 88, FALSE)</f>
        <v>2000</v>
      </c>
      <c r="N44" s="11" t="str">
        <f>VLOOKUP($G44, Sheet1!$A$8:$DB$96, 100, FALSE)</f>
        <v>-</v>
      </c>
      <c r="O44" s="11">
        <f>VLOOKUP($G44, Sheet1!$A$8:$DB$96, 90, FALSE)</f>
        <v>0</v>
      </c>
      <c r="P44" s="11">
        <f>VLOOKUP($G44, Sheet1!$A$8:$DB$96, 105, FALSE)</f>
        <v>0</v>
      </c>
    </row>
    <row r="45" spans="1:16">
      <c r="A45" s="11" t="s">
        <v>103</v>
      </c>
      <c r="B45" s="11">
        <v>2021</v>
      </c>
      <c r="C45" s="17" t="s">
        <v>84</v>
      </c>
      <c r="G45" s="11" t="s">
        <v>24</v>
      </c>
      <c r="H45" s="11">
        <f>VLOOKUP($G45, Sheet1!$A$8:$DB$96, 22, FALSE)</f>
        <v>6800</v>
      </c>
      <c r="I45" s="11">
        <f>VLOOKUP($G45, Sheet1!$A$8:$DB$96, 34, FALSE)</f>
        <v>15566</v>
      </c>
      <c r="J45" s="11">
        <f>VLOOKUP($G45, Sheet1!$A$8:$DB$96, 41, FALSE)</f>
        <v>16500</v>
      </c>
      <c r="K45" s="11">
        <f>VLOOKUP($G45, Sheet1!$A$8:$DB$96, 60, FALSE)</f>
        <v>16338</v>
      </c>
      <c r="L45" s="11">
        <f>VLOOKUP($G45, Sheet1!$A$8:$DB$96, 84, FALSE)</f>
        <v>16000</v>
      </c>
      <c r="M45" s="11">
        <f>VLOOKUP($G45, Sheet1!$A$8:$DB$96, 88, FALSE)</f>
        <v>10000</v>
      </c>
      <c r="N45" s="11">
        <f>VLOOKUP($G45, Sheet1!$A$8:$DB$96, 100, FALSE)</f>
        <v>19500</v>
      </c>
      <c r="O45" s="11">
        <f>VLOOKUP($G45, Sheet1!$A$8:$DB$96, 90, FALSE)</f>
        <v>10000</v>
      </c>
      <c r="P45" s="11">
        <f>VLOOKUP($G45, Sheet1!$A$8:$DB$96, 105, FALSE)</f>
        <v>22500</v>
      </c>
    </row>
    <row r="46" spans="1:16">
      <c r="A46" s="11" t="s">
        <v>103</v>
      </c>
      <c r="B46" s="11">
        <v>2022</v>
      </c>
      <c r="C46" s="17">
        <v>0</v>
      </c>
      <c r="G46" s="11" t="s">
        <v>25</v>
      </c>
      <c r="H46" s="11">
        <f>VLOOKUP($G46, Sheet1!$A$8:$DB$96, 22, FALSE)</f>
        <v>15000</v>
      </c>
      <c r="I46" s="11">
        <f>VLOOKUP($G46, Sheet1!$A$8:$DB$96, 34, FALSE)</f>
        <v>20000</v>
      </c>
      <c r="J46" s="11">
        <f>VLOOKUP($G46, Sheet1!$A$8:$DB$96, 41, FALSE)</f>
        <v>19000</v>
      </c>
      <c r="K46" s="11">
        <f>VLOOKUP($G46, Sheet1!$A$8:$DB$96, 60, FALSE)</f>
        <v>26800</v>
      </c>
      <c r="L46" s="11">
        <f>VLOOKUP($G46, Sheet1!$A$8:$DB$96, 84, FALSE)</f>
        <v>25100</v>
      </c>
      <c r="M46" s="11">
        <f>VLOOKUP($G46, Sheet1!$A$8:$DB$96, 88, FALSE)</f>
        <v>13000</v>
      </c>
      <c r="N46" s="11">
        <f>VLOOKUP($G46, Sheet1!$A$8:$DB$96, 100, FALSE)</f>
        <v>25200</v>
      </c>
      <c r="O46" s="11">
        <f>VLOOKUP($G46, Sheet1!$A$8:$DB$96, 90, FALSE)</f>
        <v>0</v>
      </c>
      <c r="P46" s="11">
        <f>VLOOKUP($G46, Sheet1!$A$8:$DB$96, 105, FALSE)</f>
        <v>24000</v>
      </c>
    </row>
    <row r="47" spans="1:16">
      <c r="A47" s="11" t="s">
        <v>103</v>
      </c>
      <c r="B47" s="11">
        <v>2023</v>
      </c>
      <c r="C47" s="17" t="s">
        <v>84</v>
      </c>
      <c r="G47" s="11" t="s">
        <v>26</v>
      </c>
      <c r="H47" s="11">
        <f>VLOOKUP($G47, Sheet1!$A$8:$DB$96, 22, FALSE)</f>
        <v>15085</v>
      </c>
      <c r="I47" s="11">
        <f>VLOOKUP($G47, Sheet1!$A$8:$DB$96, 34, FALSE)</f>
        <v>20000</v>
      </c>
      <c r="J47" s="11">
        <f>VLOOKUP($G47, Sheet1!$A$8:$DB$96, 41, FALSE)</f>
        <v>19500</v>
      </c>
      <c r="K47" s="11">
        <f>VLOOKUP($G47, Sheet1!$A$8:$DB$96, 60, FALSE)</f>
        <v>17500</v>
      </c>
      <c r="L47" s="11">
        <f>VLOOKUP($G47, Sheet1!$A$8:$DB$96, 84, FALSE)</f>
        <v>25250</v>
      </c>
      <c r="M47" s="11">
        <f>VLOOKUP($G47, Sheet1!$A$8:$DB$96, 88, FALSE)</f>
        <v>4000</v>
      </c>
      <c r="N47" s="11">
        <f>VLOOKUP($G47, Sheet1!$A$8:$DB$96, 100, FALSE)</f>
        <v>25350</v>
      </c>
      <c r="O47" s="11">
        <f>VLOOKUP($G47, Sheet1!$A$8:$DB$96, 90, FALSE)</f>
        <v>17000</v>
      </c>
      <c r="P47" s="11">
        <f>VLOOKUP($G47, Sheet1!$A$8:$DB$96, 105, FALSE)</f>
        <v>22737</v>
      </c>
    </row>
    <row r="48" spans="1:16">
      <c r="A48" s="11" t="s">
        <v>45</v>
      </c>
      <c r="B48" s="11">
        <v>2015</v>
      </c>
      <c r="C48" s="17">
        <v>0</v>
      </c>
      <c r="G48" s="11" t="s">
        <v>27</v>
      </c>
      <c r="H48" s="11">
        <f>VLOOKUP($G48, Sheet1!$A$8:$DB$96, 22, FALSE)</f>
        <v>26000</v>
      </c>
      <c r="I48" s="11">
        <f>VLOOKUP($G48, Sheet1!$A$8:$DB$96, 34, FALSE)</f>
        <v>24249</v>
      </c>
      <c r="J48" s="11">
        <f>VLOOKUP($G48, Sheet1!$A$8:$DB$96, 41, FALSE)</f>
        <v>19249</v>
      </c>
      <c r="K48" s="11">
        <f>VLOOKUP($G48, Sheet1!$A$8:$DB$96, 60, FALSE)</f>
        <v>19200</v>
      </c>
      <c r="L48" s="11">
        <f>VLOOKUP($G48, Sheet1!$A$8:$DB$96, 84, FALSE)</f>
        <v>21400</v>
      </c>
      <c r="M48" s="11">
        <f>VLOOKUP($G48, Sheet1!$A$8:$DB$96, 88, FALSE)</f>
        <v>12000</v>
      </c>
      <c r="N48" s="11">
        <f>VLOOKUP($G48, Sheet1!$A$8:$DB$96, 100, FALSE)</f>
        <v>20000</v>
      </c>
      <c r="O48" s="11">
        <f>VLOOKUP($G48, Sheet1!$A$8:$DB$96, 90, FALSE)</f>
        <v>0</v>
      </c>
      <c r="P48" s="11">
        <f>VLOOKUP($G48, Sheet1!$A$8:$DB$96, 105, FALSE)</f>
        <v>24601</v>
      </c>
    </row>
    <row r="49" spans="1:16">
      <c r="A49" s="11" t="s">
        <v>45</v>
      </c>
      <c r="B49" s="11">
        <v>2016</v>
      </c>
      <c r="C49" s="17">
        <v>0</v>
      </c>
      <c r="G49" s="11" t="s">
        <v>28</v>
      </c>
      <c r="H49" s="11" t="str">
        <f>VLOOKUP($G49, Sheet1!$A$8:$DB$96, 22, FALSE)</f>
        <v>-</v>
      </c>
      <c r="I49" s="11">
        <f>VLOOKUP($G49, Sheet1!$A$8:$DB$96, 34, FALSE)</f>
        <v>5000</v>
      </c>
      <c r="J49" s="11">
        <f>VLOOKUP($G49, Sheet1!$A$8:$DB$96, 41, FALSE)</f>
        <v>5000</v>
      </c>
      <c r="K49" s="11">
        <f>VLOOKUP($G49, Sheet1!$A$8:$DB$96, 60, FALSE)</f>
        <v>5750</v>
      </c>
      <c r="L49" s="11">
        <f>VLOOKUP($G49, Sheet1!$A$8:$DB$96, 84, FALSE)</f>
        <v>2000</v>
      </c>
      <c r="M49" s="11">
        <f>VLOOKUP($G49, Sheet1!$A$8:$DB$96, 88, FALSE)</f>
        <v>10500</v>
      </c>
      <c r="N49" s="11">
        <f>VLOOKUP($G49, Sheet1!$A$8:$DB$96, 100, FALSE)</f>
        <v>5000</v>
      </c>
      <c r="O49" s="11">
        <f>VLOOKUP($G49, Sheet1!$A$8:$DB$96, 90, FALSE)</f>
        <v>0</v>
      </c>
      <c r="P49" s="11">
        <f>VLOOKUP($G49, Sheet1!$A$8:$DB$96, 105, FALSE)</f>
        <v>5000</v>
      </c>
    </row>
    <row r="50" spans="1:16">
      <c r="A50" s="11" t="s">
        <v>45</v>
      </c>
      <c r="B50" s="11">
        <v>2017</v>
      </c>
      <c r="C50" s="17">
        <v>0</v>
      </c>
      <c r="G50" s="11" t="s">
        <v>59</v>
      </c>
      <c r="H50" s="11">
        <f>VLOOKUP($G50, Sheet1!$A$8:$DB$96, 22, FALSE)</f>
        <v>0</v>
      </c>
      <c r="I50" s="11">
        <f>VLOOKUP($G50, Sheet1!$A$8:$DB$96, 34, FALSE)</f>
        <v>0</v>
      </c>
      <c r="J50" s="11">
        <f>VLOOKUP($G50, Sheet1!$A$8:$DB$96, 41, FALSE)</f>
        <v>0</v>
      </c>
      <c r="K50" s="11">
        <f>VLOOKUP($G50, Sheet1!$A$8:$DB$96, 60, FALSE)</f>
        <v>5500</v>
      </c>
      <c r="L50" s="11">
        <f>VLOOKUP($G50, Sheet1!$A$8:$DB$96, 84, FALSE)</f>
        <v>5500</v>
      </c>
      <c r="M50" s="11">
        <f>VLOOKUP($G50, Sheet1!$A$8:$DB$96, 88, FALSE)</f>
        <v>0</v>
      </c>
      <c r="N50" s="11">
        <f>VLOOKUP($G50, Sheet1!$A$8:$DB$96, 100, FALSE)</f>
        <v>4000</v>
      </c>
      <c r="O50" s="11">
        <f>VLOOKUP($G50, Sheet1!$A$8:$DB$96, 90, FALSE)</f>
        <v>0</v>
      </c>
      <c r="P50" s="11">
        <f>VLOOKUP($G50, Sheet1!$A$8:$DB$96, 105, FALSE)</f>
        <v>3000</v>
      </c>
    </row>
    <row r="51" spans="1:16">
      <c r="A51" s="11" t="s">
        <v>45</v>
      </c>
      <c r="B51" s="11">
        <v>2018</v>
      </c>
      <c r="C51" s="17">
        <v>0</v>
      </c>
      <c r="G51" s="11" t="s">
        <v>231</v>
      </c>
      <c r="H51" s="11">
        <f>VLOOKUP($G51, Sheet1!$A$8:$DB$96, 22, FALSE)</f>
        <v>53500</v>
      </c>
      <c r="I51" s="11">
        <f>VLOOKUP($G51, Sheet1!$A$8:$DB$96, 34, FALSE)</f>
        <v>111443</v>
      </c>
      <c r="J51" s="11">
        <f>VLOOKUP($G51, Sheet1!$A$8:$DB$96, 41, FALSE)</f>
        <v>76631</v>
      </c>
      <c r="K51" s="11">
        <f>VLOOKUP($G51, Sheet1!$A$8:$DB$96, 60, FALSE)</f>
        <v>89195</v>
      </c>
      <c r="L51" s="11">
        <f>VLOOKUP($G51, Sheet1!$A$8:$DB$96, 84, FALSE)</f>
        <v>87500</v>
      </c>
      <c r="M51" s="11">
        <f>VLOOKUP($G51, Sheet1!$A$8:$DB$96, 88, FALSE)</f>
        <v>50000</v>
      </c>
      <c r="N51" s="11" t="str">
        <f>VLOOKUP($G51, Sheet1!$A$8:$DB$96, 100, FALSE)</f>
        <v>-</v>
      </c>
      <c r="O51" s="11" t="str">
        <f>VLOOKUP($G51, Sheet1!$A$8:$DB$96, 90, FALSE)</f>
        <v>-</v>
      </c>
      <c r="P51" s="11">
        <f>VLOOKUP($G51, Sheet1!$A$8:$DB$96, 105, FALSE)</f>
        <v>164548</v>
      </c>
    </row>
    <row r="52" spans="1:16">
      <c r="A52" s="11" t="s">
        <v>45</v>
      </c>
      <c r="B52" s="11">
        <v>2019</v>
      </c>
      <c r="C52" s="17">
        <v>0</v>
      </c>
      <c r="G52" s="11" t="s">
        <v>30</v>
      </c>
      <c r="H52" s="11">
        <f>VLOOKUP($G52, Sheet1!$A$8:$DB$96, 22, FALSE)</f>
        <v>22000</v>
      </c>
      <c r="I52" s="11">
        <f>VLOOKUP($G52, Sheet1!$A$8:$DB$96, 34, FALSE)</f>
        <v>22001</v>
      </c>
      <c r="J52" s="11">
        <f>VLOOKUP($G52, Sheet1!$A$8:$DB$96, 41, FALSE)</f>
        <v>18500</v>
      </c>
      <c r="K52" s="11">
        <f>VLOOKUP($G52, Sheet1!$A$8:$DB$96, 60, FALSE)</f>
        <v>15765</v>
      </c>
      <c r="L52" s="11">
        <f>VLOOKUP($G52, Sheet1!$A$8:$DB$96, 84, FALSE)</f>
        <v>16450</v>
      </c>
      <c r="M52" s="11">
        <f>VLOOKUP($G52, Sheet1!$A$8:$DB$96, 88, FALSE)</f>
        <v>6300</v>
      </c>
      <c r="N52" s="11">
        <f>VLOOKUP($G52, Sheet1!$A$8:$DB$96, 100, FALSE)</f>
        <v>15000</v>
      </c>
      <c r="O52" s="11">
        <f>VLOOKUP($G52, Sheet1!$A$8:$DB$96, 90, FALSE)</f>
        <v>0</v>
      </c>
      <c r="P52" s="11">
        <f>VLOOKUP($G52, Sheet1!$A$8:$DB$96, 105, FALSE)</f>
        <v>23500</v>
      </c>
    </row>
    <row r="53" spans="1:16">
      <c r="A53" s="11" t="s">
        <v>45</v>
      </c>
      <c r="B53" s="11">
        <v>2020</v>
      </c>
      <c r="C53" s="17">
        <v>0</v>
      </c>
      <c r="G53" s="11" t="s">
        <v>32</v>
      </c>
      <c r="H53" s="11">
        <f>VLOOKUP($G53, Sheet1!$A$8:$DB$96, 22, FALSE)</f>
        <v>25000</v>
      </c>
      <c r="I53" s="11">
        <f>VLOOKUP($G53, Sheet1!$A$8:$DB$96, 34, FALSE)</f>
        <v>24000</v>
      </c>
      <c r="J53" s="11">
        <f>VLOOKUP($G53, Sheet1!$A$8:$DB$96, 41, FALSE)</f>
        <v>24000</v>
      </c>
      <c r="K53" s="11">
        <f>VLOOKUP($G53, Sheet1!$A$8:$DB$96, 60, FALSE)</f>
        <v>21400</v>
      </c>
      <c r="L53" s="11">
        <f>VLOOKUP($G53, Sheet1!$A$8:$DB$96, 84, FALSE)</f>
        <v>23000</v>
      </c>
      <c r="M53" s="11">
        <f>VLOOKUP($G53, Sheet1!$A$8:$DB$96, 88, FALSE)</f>
        <v>12000</v>
      </c>
      <c r="N53" s="11">
        <f>VLOOKUP($G53, Sheet1!$A$8:$DB$96, 100, FALSE)</f>
        <v>20500</v>
      </c>
      <c r="O53" s="11">
        <f>VLOOKUP($G53, Sheet1!$A$8:$DB$96, 90, FALSE)</f>
        <v>0</v>
      </c>
      <c r="P53" s="11">
        <f>VLOOKUP($G53, Sheet1!$A$8:$DB$96, 105, FALSE)</f>
        <v>26477</v>
      </c>
    </row>
    <row r="54" spans="1:16">
      <c r="A54" s="11" t="s">
        <v>45</v>
      </c>
      <c r="B54" s="11">
        <v>2021</v>
      </c>
      <c r="C54" s="17">
        <v>0</v>
      </c>
      <c r="G54" s="11" t="s">
        <v>94</v>
      </c>
      <c r="H54" s="11" t="str">
        <f>VLOOKUP($G54, Sheet1!$A$8:$DB$96, 22, FALSE)</f>
        <v>-</v>
      </c>
      <c r="I54" s="11" t="str">
        <f>VLOOKUP($G54, Sheet1!$A$8:$DB$96, 34, FALSE)</f>
        <v>-</v>
      </c>
      <c r="J54" s="11" t="str">
        <f>VLOOKUP($G54, Sheet1!$A$8:$DB$96, 41, FALSE)</f>
        <v>-</v>
      </c>
      <c r="K54" s="11" t="str">
        <f>VLOOKUP($G54, Sheet1!$A$8:$DB$96, 60, FALSE)</f>
        <v>-</v>
      </c>
      <c r="L54" s="11" t="str">
        <f>VLOOKUP($G54, Sheet1!$A$8:$DB$96, 84, FALSE)</f>
        <v>-</v>
      </c>
      <c r="M54" s="11">
        <f>VLOOKUP($G54, Sheet1!$A$8:$DB$96, 88, FALSE)</f>
        <v>4000</v>
      </c>
      <c r="N54" s="11" t="str">
        <f>VLOOKUP($G54, Sheet1!$A$8:$DB$96, 100, FALSE)</f>
        <v>-</v>
      </c>
      <c r="O54" s="11">
        <f>VLOOKUP($G54, Sheet1!$A$8:$DB$96, 90, FALSE)</f>
        <v>0</v>
      </c>
      <c r="P54" s="11" t="str">
        <f>VLOOKUP($G54, Sheet1!$A$8:$DB$96, 105, FALSE)</f>
        <v>-</v>
      </c>
    </row>
    <row r="55" spans="1:16">
      <c r="A55" s="11" t="s">
        <v>45</v>
      </c>
      <c r="B55" s="11">
        <v>2022</v>
      </c>
      <c r="C55" s="17">
        <v>0</v>
      </c>
      <c r="G55" s="11" t="s">
        <v>62</v>
      </c>
      <c r="H55" s="11">
        <f>VLOOKUP($G55, Sheet1!$A$8:$DB$96, 22, FALSE)</f>
        <v>14200</v>
      </c>
      <c r="I55" s="11">
        <f>VLOOKUP($G55, Sheet1!$A$8:$DB$96, 34, FALSE)</f>
        <v>16000</v>
      </c>
      <c r="J55" s="11">
        <f>VLOOKUP($G55, Sheet1!$A$8:$DB$96, 41, FALSE)</f>
        <v>16000</v>
      </c>
      <c r="K55" s="11">
        <f>VLOOKUP($G55, Sheet1!$A$8:$DB$96, 60, FALSE)</f>
        <v>18000</v>
      </c>
      <c r="L55" s="11">
        <f>VLOOKUP($G55, Sheet1!$A$8:$DB$96, 84, FALSE)</f>
        <v>20000</v>
      </c>
      <c r="M55" s="11">
        <f>VLOOKUP($G55, Sheet1!$A$8:$DB$96, 88, FALSE)</f>
        <v>15000</v>
      </c>
      <c r="N55" s="11">
        <f>VLOOKUP($G55, Sheet1!$A$8:$DB$96, 100, FALSE)</f>
        <v>16000</v>
      </c>
      <c r="O55" s="11">
        <f>VLOOKUP($G55, Sheet1!$A$8:$DB$96, 90, FALSE)</f>
        <v>25000</v>
      </c>
      <c r="P55" s="11">
        <f>VLOOKUP($G55, Sheet1!$A$8:$DB$96, 105, FALSE)</f>
        <v>20000</v>
      </c>
    </row>
    <row r="56" spans="1:16">
      <c r="A56" s="11" t="s">
        <v>45</v>
      </c>
      <c r="B56" s="11">
        <v>2023</v>
      </c>
      <c r="C56" s="17">
        <v>0</v>
      </c>
      <c r="G56" s="11" t="s">
        <v>95</v>
      </c>
      <c r="H56" s="11" t="str">
        <f>VLOOKUP($G56, Sheet1!$A$8:$DB$96, 22, FALSE)</f>
        <v>-</v>
      </c>
      <c r="I56" s="11" t="str">
        <f>VLOOKUP($G56, Sheet1!$A$8:$DB$96, 34, FALSE)</f>
        <v>-</v>
      </c>
      <c r="J56" s="11" t="str">
        <f>VLOOKUP($G56, Sheet1!$A$8:$DB$96, 41, FALSE)</f>
        <v>-</v>
      </c>
      <c r="K56" s="11" t="str">
        <f>VLOOKUP($G56, Sheet1!$A$8:$DB$96, 60, FALSE)</f>
        <v>-</v>
      </c>
      <c r="L56" s="11" t="str">
        <f>VLOOKUP($G56, Sheet1!$A$8:$DB$96, 84, FALSE)</f>
        <v>-</v>
      </c>
      <c r="M56" s="11">
        <f>VLOOKUP($G56, Sheet1!$A$8:$DB$96, 88, FALSE)</f>
        <v>0</v>
      </c>
      <c r="N56" s="11" t="str">
        <f>VLOOKUP($G56, Sheet1!$A$8:$DB$96, 100, FALSE)</f>
        <v>-</v>
      </c>
      <c r="O56" s="11">
        <f>VLOOKUP($G56, Sheet1!$A$8:$DB$96, 90, FALSE)</f>
        <v>0</v>
      </c>
      <c r="P56" s="11" t="str">
        <f>VLOOKUP($G56, Sheet1!$A$8:$DB$96, 105, FALSE)</f>
        <v>-</v>
      </c>
    </row>
    <row r="57" spans="1:16">
      <c r="A57" s="11" t="s">
        <v>45</v>
      </c>
      <c r="B57" s="11">
        <v>2024</v>
      </c>
      <c r="G57" s="11" t="s">
        <v>33</v>
      </c>
      <c r="H57" s="11">
        <f>VLOOKUP($G57, Sheet1!$A$8:$DB$96, 22, FALSE)</f>
        <v>6000</v>
      </c>
      <c r="I57" s="11">
        <f>VLOOKUP($G57, Sheet1!$A$8:$DB$96, 34, FALSE)</f>
        <v>6000</v>
      </c>
      <c r="J57" s="11">
        <f>VLOOKUP($G57, Sheet1!$A$8:$DB$96, 41, FALSE)</f>
        <v>8519</v>
      </c>
      <c r="K57" s="11">
        <f>VLOOKUP($G57, Sheet1!$A$8:$DB$96, 60, FALSE)</f>
        <v>5500</v>
      </c>
      <c r="L57" s="11">
        <f>VLOOKUP($G57, Sheet1!$A$8:$DB$96, 84, FALSE)</f>
        <v>7750</v>
      </c>
      <c r="M57" s="11">
        <f>VLOOKUP($G57, Sheet1!$A$8:$DB$96, 88, FALSE)</f>
        <v>3000</v>
      </c>
      <c r="N57" s="11">
        <f>VLOOKUP($G57, Sheet1!$A$8:$DB$96, 100, FALSE)</f>
        <v>5090</v>
      </c>
      <c r="O57" s="11">
        <f>VLOOKUP($G57, Sheet1!$A$8:$DB$96, 90, FALSE)</f>
        <v>0</v>
      </c>
      <c r="P57" s="11">
        <f>VLOOKUP($G57, Sheet1!$A$8:$DB$96, 105, FALSE)</f>
        <v>10519</v>
      </c>
    </row>
    <row r="58" spans="1:16">
      <c r="A58" s="11" t="s">
        <v>10</v>
      </c>
      <c r="B58" s="11">
        <v>2015</v>
      </c>
      <c r="C58" s="17">
        <v>0</v>
      </c>
      <c r="G58" s="11" t="s">
        <v>35</v>
      </c>
      <c r="H58" s="11">
        <f>VLOOKUP($G58, Sheet1!$A$8:$DB$96, 22, FALSE)</f>
        <v>0</v>
      </c>
      <c r="I58" s="11">
        <f>VLOOKUP($G58, Sheet1!$A$8:$DB$96, 34, FALSE)</f>
        <v>0</v>
      </c>
      <c r="J58" s="11">
        <f>VLOOKUP($G58, Sheet1!$A$8:$DB$96, 41, FALSE)</f>
        <v>0</v>
      </c>
      <c r="K58" s="11">
        <f>VLOOKUP($G58, Sheet1!$A$8:$DB$96, 60, FALSE)</f>
        <v>0</v>
      </c>
      <c r="L58" s="11" t="str">
        <f>VLOOKUP($G58, Sheet1!$A$8:$DB$96, 84, FALSE)</f>
        <v>-</v>
      </c>
      <c r="M58" s="11">
        <f>VLOOKUP($G58, Sheet1!$A$8:$DB$96, 88, FALSE)</f>
        <v>20000</v>
      </c>
      <c r="N58" s="11">
        <f>VLOOKUP($G58, Sheet1!$A$8:$DB$96, 100, FALSE)</f>
        <v>5000</v>
      </c>
      <c r="O58" s="11">
        <f>VLOOKUP($G58, Sheet1!$A$8:$DB$96, 90, FALSE)</f>
        <v>0</v>
      </c>
      <c r="P58" s="11">
        <f>VLOOKUP($G58, Sheet1!$A$8:$DB$96, 105, FALSE)</f>
        <v>0</v>
      </c>
    </row>
    <row r="59" spans="1:16">
      <c r="A59" s="11" t="s">
        <v>10</v>
      </c>
      <c r="B59" s="11">
        <v>2016</v>
      </c>
      <c r="C59" s="17">
        <v>14000</v>
      </c>
      <c r="G59" s="11" t="s">
        <v>64</v>
      </c>
      <c r="H59" s="11">
        <f>VLOOKUP($G59, Sheet1!$A$8:$DB$96, 22, FALSE)</f>
        <v>0</v>
      </c>
      <c r="I59" s="11">
        <f>VLOOKUP($G59, Sheet1!$A$8:$DB$96, 34, FALSE)</f>
        <v>0</v>
      </c>
      <c r="J59" s="11">
        <f>VLOOKUP($G59, Sheet1!$A$8:$DB$96, 41, FALSE)</f>
        <v>0</v>
      </c>
      <c r="K59" s="11" t="str">
        <f>VLOOKUP($G59, Sheet1!$A$8:$DB$96, 60, FALSE)</f>
        <v>-</v>
      </c>
      <c r="L59" s="11" t="str">
        <f>VLOOKUP($G59, Sheet1!$A$8:$DB$96, 84, FALSE)</f>
        <v>-</v>
      </c>
      <c r="M59" s="11">
        <f>VLOOKUP($G59, Sheet1!$A$8:$DB$96, 88, FALSE)</f>
        <v>0</v>
      </c>
      <c r="N59" s="11" t="str">
        <f>VLOOKUP($G59, Sheet1!$A$8:$DB$96, 100, FALSE)</f>
        <v>-</v>
      </c>
      <c r="O59" s="11">
        <f>VLOOKUP($G59, Sheet1!$A$8:$DB$96, 90, FALSE)</f>
        <v>0</v>
      </c>
      <c r="P59" s="11">
        <f>VLOOKUP($G59, Sheet1!$A$8:$DB$96, 105, FALSE)</f>
        <v>0</v>
      </c>
    </row>
    <row r="60" spans="1:16">
      <c r="A60" s="11" t="s">
        <v>10</v>
      </c>
      <c r="B60" s="11">
        <v>2017</v>
      </c>
      <c r="C60" s="17">
        <v>15000</v>
      </c>
      <c r="G60" s="11" t="s">
        <v>65</v>
      </c>
      <c r="H60" s="11">
        <f>VLOOKUP($G60, Sheet1!$A$8:$DB$96, 22, FALSE)</f>
        <v>0</v>
      </c>
      <c r="I60" s="11">
        <f>VLOOKUP($G60, Sheet1!$A$8:$DB$96, 34, FALSE)</f>
        <v>0</v>
      </c>
      <c r="J60" s="11">
        <f>VLOOKUP($G60, Sheet1!$A$8:$DB$96, 41, FALSE)</f>
        <v>0</v>
      </c>
      <c r="K60" s="11">
        <f>VLOOKUP($G60, Sheet1!$A$8:$DB$96, 60, FALSE)</f>
        <v>0</v>
      </c>
      <c r="L60" s="11">
        <f>VLOOKUP($G60, Sheet1!$A$8:$DB$96, 84, FALSE)</f>
        <v>0</v>
      </c>
      <c r="M60" s="11">
        <f>VLOOKUP($G60, Sheet1!$A$8:$DB$96, 88, FALSE)</f>
        <v>0</v>
      </c>
      <c r="N60" s="11" t="str">
        <f>VLOOKUP($G60, Sheet1!$A$8:$DB$96, 100, FALSE)</f>
        <v>-</v>
      </c>
      <c r="O60" s="11">
        <f>VLOOKUP($G60, Sheet1!$A$8:$DB$96, 90, FALSE)</f>
        <v>0</v>
      </c>
      <c r="P60" s="11">
        <f>VLOOKUP($G60, Sheet1!$A$8:$DB$96, 105, FALSE)</f>
        <v>0</v>
      </c>
    </row>
    <row r="61" spans="1:16">
      <c r="A61" s="11" t="s">
        <v>10</v>
      </c>
      <c r="B61" s="11">
        <v>2018</v>
      </c>
      <c r="C61" s="17">
        <v>19000</v>
      </c>
      <c r="G61" s="11" t="s">
        <v>66</v>
      </c>
      <c r="H61" s="11">
        <f>VLOOKUP($G61, Sheet1!$A$8:$DB$96, 22, FALSE)</f>
        <v>0</v>
      </c>
      <c r="I61" s="11">
        <f>VLOOKUP($G61, Sheet1!$A$8:$DB$96, 34, FALSE)</f>
        <v>0</v>
      </c>
      <c r="J61" s="11">
        <f>VLOOKUP($G61, Sheet1!$A$8:$DB$96, 41, FALSE)</f>
        <v>1500</v>
      </c>
      <c r="K61" s="11">
        <f>VLOOKUP($G61, Sheet1!$A$8:$DB$96, 60, FALSE)</f>
        <v>5362</v>
      </c>
      <c r="L61" s="11">
        <f>VLOOKUP($G61, Sheet1!$A$8:$DB$96, 84, FALSE)</f>
        <v>16300</v>
      </c>
      <c r="M61" s="11">
        <f>VLOOKUP($G61, Sheet1!$A$8:$DB$96, 88, FALSE)</f>
        <v>0</v>
      </c>
      <c r="N61" s="11">
        <f>VLOOKUP($G61, Sheet1!$A$8:$DB$96, 100, FALSE)</f>
        <v>2775</v>
      </c>
      <c r="O61" s="11">
        <f>VLOOKUP($G61, Sheet1!$A$8:$DB$96, 90, FALSE)</f>
        <v>0</v>
      </c>
      <c r="P61" s="11">
        <f>VLOOKUP($G61, Sheet1!$A$8:$DB$96, 105, FALSE)</f>
        <v>8000</v>
      </c>
    </row>
    <row r="62" spans="1:16">
      <c r="A62" s="11" t="s">
        <v>10</v>
      </c>
      <c r="B62" s="11">
        <v>2019</v>
      </c>
      <c r="C62" s="17">
        <v>20000</v>
      </c>
      <c r="G62" s="11" t="s">
        <v>67</v>
      </c>
      <c r="H62" s="11">
        <f>VLOOKUP($G62, Sheet1!$A$8:$DB$96, 22, FALSE)</f>
        <v>0</v>
      </c>
      <c r="I62" s="11">
        <f>VLOOKUP($G62, Sheet1!$A$8:$DB$96, 34, FALSE)</f>
        <v>0</v>
      </c>
      <c r="J62" s="11">
        <f>VLOOKUP($G62, Sheet1!$A$8:$DB$96, 41, FALSE)</f>
        <v>0</v>
      </c>
      <c r="K62" s="11" t="str">
        <f>VLOOKUP($G62, Sheet1!$A$8:$DB$96, 60, FALSE)</f>
        <v>-</v>
      </c>
      <c r="L62" s="11">
        <f>VLOOKUP($G62, Sheet1!$A$8:$DB$96, 84, FALSE)</f>
        <v>8000</v>
      </c>
      <c r="M62" s="11">
        <f>VLOOKUP($G62, Sheet1!$A$8:$DB$96, 88, FALSE)</f>
        <v>13000</v>
      </c>
      <c r="N62" s="11">
        <f>VLOOKUP($G62, Sheet1!$A$8:$DB$96, 100, FALSE)</f>
        <v>22000</v>
      </c>
      <c r="O62" s="11">
        <f>VLOOKUP($G62, Sheet1!$A$8:$DB$96, 90, FALSE)</f>
        <v>0</v>
      </c>
      <c r="P62" s="11">
        <f>VLOOKUP($G62, Sheet1!$A$8:$DB$96, 105, FALSE)</f>
        <v>0</v>
      </c>
    </row>
    <row r="63" spans="1:16">
      <c r="A63" s="11" t="s">
        <v>10</v>
      </c>
      <c r="B63" s="11">
        <v>2020</v>
      </c>
      <c r="C63" s="17">
        <v>18610</v>
      </c>
      <c r="G63" s="11" t="s">
        <v>36</v>
      </c>
      <c r="H63" s="11">
        <f>VLOOKUP($G63, Sheet1!$A$8:$DB$96, 22, FALSE)</f>
        <v>8000</v>
      </c>
      <c r="I63" s="11">
        <f>VLOOKUP($G63, Sheet1!$A$8:$DB$96, 34, FALSE)</f>
        <v>10000</v>
      </c>
      <c r="J63" s="11">
        <f>VLOOKUP($G63, Sheet1!$A$8:$DB$96, 41, FALSE)</f>
        <v>10620</v>
      </c>
      <c r="K63" s="11">
        <f>VLOOKUP($G63, Sheet1!$A$8:$DB$96, 60, FALSE)</f>
        <v>12620</v>
      </c>
      <c r="L63" s="11">
        <f>VLOOKUP($G63, Sheet1!$A$8:$DB$96, 84, FALSE)</f>
        <v>12000</v>
      </c>
      <c r="M63" s="11">
        <f>VLOOKUP($G63, Sheet1!$A$8:$DB$96, 88, FALSE)</f>
        <v>10000</v>
      </c>
      <c r="N63" s="11" t="str">
        <f>VLOOKUP($G63, Sheet1!$A$8:$DB$96, 100, FALSE)</f>
        <v>-</v>
      </c>
      <c r="O63" s="11">
        <f>VLOOKUP($G63, Sheet1!$A$8:$DB$96, 90, FALSE)</f>
        <v>7000</v>
      </c>
      <c r="P63" s="11">
        <f>VLOOKUP($G63, Sheet1!$A$8:$DB$96, 105, FALSE)</f>
        <v>10000</v>
      </c>
    </row>
    <row r="64" spans="1:16">
      <c r="A64" s="11" t="s">
        <v>10</v>
      </c>
      <c r="B64" s="11">
        <v>2021</v>
      </c>
      <c r="C64" s="17">
        <v>26438</v>
      </c>
      <c r="G64" s="11" t="s">
        <v>37</v>
      </c>
      <c r="H64" s="11">
        <f>VLOOKUP($G64, Sheet1!$A$8:$DB$96, 22, FALSE)</f>
        <v>25329</v>
      </c>
      <c r="I64" s="11">
        <f>VLOOKUP($G64, Sheet1!$A$8:$DB$96, 34, FALSE)</f>
        <v>5000</v>
      </c>
      <c r="J64" s="11">
        <f>VLOOKUP($G64, Sheet1!$A$8:$DB$96, 41, FALSE)</f>
        <v>5000</v>
      </c>
      <c r="K64" s="11">
        <f>VLOOKUP($G64, Sheet1!$A$8:$DB$96, 60, FALSE)</f>
        <v>4000</v>
      </c>
      <c r="L64" s="11">
        <f>VLOOKUP($G64, Sheet1!$A$8:$DB$96, 84, FALSE)</f>
        <v>4000</v>
      </c>
      <c r="M64" s="11">
        <f>VLOOKUP($G64, Sheet1!$A$8:$DB$96, 88, FALSE)</f>
        <v>10000</v>
      </c>
      <c r="N64" s="11">
        <f>VLOOKUP($G64, Sheet1!$A$8:$DB$96, 100, FALSE)</f>
        <v>6000</v>
      </c>
      <c r="O64" s="11">
        <f>VLOOKUP($G64, Sheet1!$A$8:$DB$96, 90, FALSE)</f>
        <v>5000</v>
      </c>
      <c r="P64" s="11">
        <f>VLOOKUP($G64, Sheet1!$A$8:$DB$96, 105, FALSE)</f>
        <v>19100</v>
      </c>
    </row>
    <row r="65" spans="1:16">
      <c r="A65" s="11" t="s">
        <v>10</v>
      </c>
      <c r="B65" s="11">
        <v>2022</v>
      </c>
      <c r="C65" s="17">
        <v>23000</v>
      </c>
      <c r="G65" s="11" t="s">
        <v>69</v>
      </c>
      <c r="H65" s="11" t="str">
        <f>VLOOKUP($G65, Sheet1!$A$8:$DB$96, 22, FALSE)</f>
        <v>-</v>
      </c>
      <c r="I65" s="11">
        <f>VLOOKUP($G65, Sheet1!$A$8:$DB$96, 34, FALSE)</f>
        <v>4000</v>
      </c>
      <c r="J65" s="11">
        <f>VLOOKUP($G65, Sheet1!$A$8:$DB$96, 41, FALSE)</f>
        <v>4500</v>
      </c>
      <c r="K65" s="11">
        <f>VLOOKUP($G65, Sheet1!$A$8:$DB$96, 60, FALSE)</f>
        <v>4800</v>
      </c>
      <c r="L65" s="11">
        <f>VLOOKUP($G65, Sheet1!$A$8:$DB$96, 84, FALSE)</f>
        <v>4800</v>
      </c>
      <c r="M65" s="11">
        <f>VLOOKUP($G65, Sheet1!$A$8:$DB$96, 88, FALSE)</f>
        <v>4000</v>
      </c>
      <c r="N65" s="11">
        <f>VLOOKUP($G65, Sheet1!$A$8:$DB$96, 100, FALSE)</f>
        <v>3000</v>
      </c>
      <c r="O65" s="11">
        <f>VLOOKUP($G65, Sheet1!$A$8:$DB$96, 90, FALSE)</f>
        <v>0</v>
      </c>
      <c r="P65" s="11">
        <f>VLOOKUP($G65, Sheet1!$A$8:$DB$96, 105, FALSE)</f>
        <v>4500</v>
      </c>
    </row>
    <row r="66" spans="1:16">
      <c r="A66" s="11" t="s">
        <v>10</v>
      </c>
      <c r="B66" s="11">
        <v>2023</v>
      </c>
      <c r="C66" s="17">
        <v>15000</v>
      </c>
      <c r="G66" s="11" t="s">
        <v>38</v>
      </c>
      <c r="H66" s="11">
        <f>VLOOKUP($G66, Sheet1!$A$8:$DB$96, 22, FALSE)</f>
        <v>30440</v>
      </c>
      <c r="I66" s="11">
        <f>VLOOKUP($G66, Sheet1!$A$8:$DB$96, 34, FALSE)</f>
        <v>33757</v>
      </c>
      <c r="J66" s="11">
        <f>VLOOKUP($G66, Sheet1!$A$8:$DB$96, 41, FALSE)</f>
        <v>33757</v>
      </c>
      <c r="K66" s="11">
        <f>VLOOKUP($G66, Sheet1!$A$8:$DB$96, 60, FALSE)</f>
        <v>24500</v>
      </c>
      <c r="L66" s="11">
        <f>VLOOKUP($G66, Sheet1!$A$8:$DB$96, 84, FALSE)</f>
        <v>26200</v>
      </c>
      <c r="M66" s="11">
        <f>VLOOKUP($G66, Sheet1!$A$8:$DB$96, 88, FALSE)</f>
        <v>20000</v>
      </c>
      <c r="N66" s="11">
        <f>VLOOKUP($G66, Sheet1!$A$8:$DB$96, 100, FALSE)</f>
        <v>24100</v>
      </c>
      <c r="O66" s="11">
        <f>VLOOKUP($G66, Sheet1!$A$8:$DB$96, 90, FALSE)</f>
        <v>0</v>
      </c>
      <c r="P66" s="11">
        <f>VLOOKUP($G66, Sheet1!$A$8:$DB$96, 105, FALSE)</f>
        <v>30349</v>
      </c>
    </row>
    <row r="67" spans="1:16">
      <c r="A67" s="11" t="s">
        <v>10</v>
      </c>
      <c r="B67" s="11">
        <v>2024</v>
      </c>
      <c r="C67" s="17">
        <v>15000</v>
      </c>
      <c r="G67" s="11" t="s">
        <v>70</v>
      </c>
      <c r="H67" s="11" t="str">
        <f>VLOOKUP($G67, Sheet1!$A$8:$DB$96, 22, FALSE)</f>
        <v>-</v>
      </c>
      <c r="I67" s="11" t="str">
        <f>VLOOKUP($G67, Sheet1!$A$8:$DB$96, 34, FALSE)</f>
        <v>-</v>
      </c>
      <c r="J67" s="11">
        <f>VLOOKUP($G67, Sheet1!$A$8:$DB$96, 41, FALSE)</f>
        <v>3500</v>
      </c>
      <c r="K67" s="11">
        <f>VLOOKUP($G67, Sheet1!$A$8:$DB$96, 60, FALSE)</f>
        <v>7672</v>
      </c>
      <c r="L67" s="11" t="str">
        <f>VLOOKUP($G67, Sheet1!$A$8:$DB$96, 84, FALSE)</f>
        <v>-</v>
      </c>
      <c r="M67" s="11">
        <f>VLOOKUP($G67, Sheet1!$A$8:$DB$96, 88, FALSE)</f>
        <v>35000</v>
      </c>
      <c r="N67" s="11" t="str">
        <f>VLOOKUP($G67, Sheet1!$A$8:$DB$96, 100, FALSE)</f>
        <v>-</v>
      </c>
      <c r="O67" s="11">
        <f>VLOOKUP($G67, Sheet1!$A$8:$DB$96, 90, FALSE)</f>
        <v>0</v>
      </c>
      <c r="P67" s="11">
        <f>VLOOKUP($G67, Sheet1!$A$8:$DB$96, 105, FALSE)</f>
        <v>2620</v>
      </c>
    </row>
    <row r="68" spans="1:16">
      <c r="A68" s="11" t="s">
        <v>46</v>
      </c>
      <c r="B68" s="11">
        <v>2024</v>
      </c>
      <c r="G68" s="11" t="s">
        <v>71</v>
      </c>
      <c r="H68" s="11">
        <f>VLOOKUP($G68, Sheet1!$A$8:$DB$96, 22, FALSE)</f>
        <v>2000</v>
      </c>
      <c r="I68" s="11">
        <f>VLOOKUP($G68, Sheet1!$A$8:$DB$96, 34, FALSE)</f>
        <v>2000</v>
      </c>
      <c r="J68" s="11">
        <f>VLOOKUP($G68, Sheet1!$A$8:$DB$96, 41, FALSE)</f>
        <v>2000</v>
      </c>
      <c r="K68" s="11">
        <f>VLOOKUP($G68, Sheet1!$A$8:$DB$96, 60, FALSE)</f>
        <v>2000</v>
      </c>
      <c r="L68" s="11">
        <f>VLOOKUP($G68, Sheet1!$A$8:$DB$96, 84, FALSE)</f>
        <v>2000</v>
      </c>
      <c r="M68" s="11">
        <f>VLOOKUP($G68, Sheet1!$A$8:$DB$96, 88, FALSE)</f>
        <v>0</v>
      </c>
      <c r="N68" s="11">
        <f>VLOOKUP($G68, Sheet1!$A$8:$DB$96, 100, FALSE)</f>
        <v>34600</v>
      </c>
      <c r="O68" s="11">
        <f>VLOOKUP($G68, Sheet1!$A$8:$DB$96, 90, FALSE)</f>
        <v>0</v>
      </c>
      <c r="P68" s="11">
        <f>VLOOKUP($G68, Sheet1!$A$8:$DB$96, 105, FALSE)</f>
        <v>8000</v>
      </c>
    </row>
    <row r="69" spans="1:16">
      <c r="A69" s="11" t="s">
        <v>11</v>
      </c>
      <c r="B69" s="11">
        <v>2015</v>
      </c>
      <c r="C69" s="17">
        <v>0</v>
      </c>
      <c r="G69" s="11" t="s">
        <v>72</v>
      </c>
      <c r="H69" s="11">
        <f>VLOOKUP($G69, Sheet1!$A$8:$DB$96, 22, FALSE)</f>
        <v>900</v>
      </c>
      <c r="I69" s="11">
        <f>VLOOKUP($G69, Sheet1!$A$8:$DB$96, 34, FALSE)</f>
        <v>2000</v>
      </c>
      <c r="J69" s="11">
        <f>VLOOKUP($G69, Sheet1!$A$8:$DB$96, 41, FALSE)</f>
        <v>650</v>
      </c>
      <c r="K69" s="11">
        <f>VLOOKUP($G69, Sheet1!$A$8:$DB$96, 60, FALSE)</f>
        <v>1950</v>
      </c>
      <c r="L69" s="11">
        <f>VLOOKUP($G69, Sheet1!$A$8:$DB$96, 84, FALSE)</f>
        <v>2000</v>
      </c>
      <c r="M69" s="11">
        <f>VLOOKUP($G69, Sheet1!$A$8:$DB$96, 88, FALSE)</f>
        <v>0</v>
      </c>
      <c r="N69" s="11">
        <f>VLOOKUP($G69, Sheet1!$A$8:$DB$96, 100, FALSE)</f>
        <v>2000</v>
      </c>
      <c r="O69" s="11">
        <f>VLOOKUP($G69, Sheet1!$A$8:$DB$96, 90, FALSE)</f>
        <v>0</v>
      </c>
      <c r="P69" s="11">
        <f>VLOOKUP($G69, Sheet1!$A$8:$DB$96, 105, FALSE)</f>
        <v>1950</v>
      </c>
    </row>
    <row r="70" spans="1:16">
      <c r="A70" s="11" t="s">
        <v>11</v>
      </c>
      <c r="B70" s="11">
        <v>2016</v>
      </c>
      <c r="C70" s="17">
        <v>8000</v>
      </c>
      <c r="G70" s="11" t="s">
        <v>99</v>
      </c>
      <c r="H70" s="11">
        <f>VLOOKUP($G70, Sheet1!$A$8:$DB$96, 22, FALSE)</f>
        <v>0</v>
      </c>
      <c r="I70" s="11">
        <f>VLOOKUP($G70, Sheet1!$A$8:$DB$96, 34, FALSE)</f>
        <v>0</v>
      </c>
      <c r="J70" s="11">
        <f>VLOOKUP($G70, Sheet1!$A$8:$DB$96, 41, FALSE)</f>
        <v>0</v>
      </c>
      <c r="K70" s="11">
        <f>VLOOKUP($G70, Sheet1!$A$8:$DB$96, 60, FALSE)</f>
        <v>0</v>
      </c>
      <c r="L70" s="11" t="str">
        <f>VLOOKUP($G70, Sheet1!$A$8:$DB$96, 84, FALSE)</f>
        <v>-</v>
      </c>
      <c r="M70" s="11">
        <f>VLOOKUP($G70, Sheet1!$A$8:$DB$96, 88, FALSE)</f>
        <v>10000</v>
      </c>
      <c r="N70" s="11" t="str">
        <f>VLOOKUP($G70, Sheet1!$A$8:$DB$96, 100, FALSE)</f>
        <v>-</v>
      </c>
      <c r="O70" s="11">
        <f>VLOOKUP($G70, Sheet1!$A$8:$DB$96, 90, FALSE)</f>
        <v>0</v>
      </c>
      <c r="P70" s="11">
        <f>VLOOKUP($G70, Sheet1!$A$8:$DB$96, 105, FALSE)</f>
        <v>0</v>
      </c>
    </row>
    <row r="71" spans="1:16">
      <c r="A71" s="11" t="s">
        <v>11</v>
      </c>
      <c r="B71" s="11">
        <v>2017</v>
      </c>
      <c r="C71" s="17">
        <v>8700</v>
      </c>
      <c r="G71" s="11" t="s">
        <v>98</v>
      </c>
      <c r="H71" s="11">
        <f>VLOOKUP($G71, Sheet1!$A$8:$DB$96, 22, FALSE)</f>
        <v>315960</v>
      </c>
      <c r="I71" s="11">
        <f>VLOOKUP($G71, Sheet1!$A$8:$DB$96, 34, FALSE)</f>
        <v>315960</v>
      </c>
      <c r="J71" s="11" t="str">
        <f>VLOOKUP($G71, Sheet1!$A$8:$DB$96, 41, FALSE)</f>
        <v>-</v>
      </c>
      <c r="K71" s="11" t="str">
        <f>VLOOKUP($G71, Sheet1!$A$8:$DB$96, 60, FALSE)</f>
        <v>-</v>
      </c>
      <c r="L71" s="11" t="str">
        <f>VLOOKUP($G71, Sheet1!$A$8:$DB$96, 84, FALSE)</f>
        <v>-</v>
      </c>
      <c r="M71" s="11">
        <f>VLOOKUP($G71, Sheet1!$A$8:$DB$96, 88, FALSE)</f>
        <v>0</v>
      </c>
      <c r="N71" s="11" t="str">
        <f>VLOOKUP($G71, Sheet1!$A$8:$DB$96, 100, FALSE)</f>
        <v>-</v>
      </c>
      <c r="O71" s="11">
        <f>VLOOKUP($G71, Sheet1!$A$8:$DB$96, 90, FALSE)</f>
        <v>0</v>
      </c>
      <c r="P71" s="11">
        <f>VLOOKUP($G71, Sheet1!$A$8:$DB$96, 105, FALSE)</f>
        <v>0</v>
      </c>
    </row>
    <row r="72" spans="1:16">
      <c r="A72" s="11" t="s">
        <v>11</v>
      </c>
      <c r="B72" s="11">
        <v>2018</v>
      </c>
      <c r="C72" s="17">
        <v>10000</v>
      </c>
      <c r="G72" s="11" t="s">
        <v>202</v>
      </c>
      <c r="H72" s="11">
        <f>VLOOKUP($G72, Sheet1!$A$8:$DB$96, 22, FALSE)</f>
        <v>315960</v>
      </c>
      <c r="I72" s="11">
        <f>VLOOKUP($G72, Sheet1!$A$8:$DB$96, 34, FALSE)</f>
        <v>315960</v>
      </c>
      <c r="J72" s="11">
        <f>VLOOKUP($G72, Sheet1!$A$8:$DB$96, 41, FALSE)</f>
        <v>315960</v>
      </c>
      <c r="K72" s="11">
        <f>VLOOKUP($G72, Sheet1!$A$8:$DB$96, 60, FALSE)</f>
        <v>315960</v>
      </c>
      <c r="L72" s="11">
        <f>VLOOKUP($G72, Sheet1!$A$8:$DB$96, 84, FALSE)</f>
        <v>315250</v>
      </c>
      <c r="M72" s="11">
        <f>VLOOKUP($G72, Sheet1!$A$8:$DB$96, 88, FALSE)</f>
        <v>55000</v>
      </c>
      <c r="N72" s="11" t="str">
        <f>VLOOKUP($G72, Sheet1!$A$8:$DB$96, 100, FALSE)</f>
        <v>-</v>
      </c>
      <c r="O72" s="11">
        <f>VLOOKUP($G72, Sheet1!$A$8:$DB$96, 90, FALSE)</f>
        <v>105000</v>
      </c>
      <c r="P72" s="11">
        <f>VLOOKUP($G72, Sheet1!$A$8:$DB$96, 105, FALSE)</f>
        <v>326695</v>
      </c>
    </row>
    <row r="73" spans="1:16">
      <c r="A73" s="11" t="s">
        <v>11</v>
      </c>
      <c r="B73" s="11">
        <v>2019</v>
      </c>
      <c r="C73" s="17">
        <v>10000</v>
      </c>
      <c r="G73" s="11" t="s">
        <v>43</v>
      </c>
      <c r="H73" s="11" t="str">
        <f>VLOOKUP($G73, Sheet1!$A$8:$DB$96, 22, FALSE)</f>
        <v>-</v>
      </c>
      <c r="I73" s="11" t="str">
        <f>VLOOKUP($G73, Sheet1!$A$8:$DB$96, 34, FALSE)</f>
        <v>-</v>
      </c>
      <c r="J73" s="11" t="str">
        <f>VLOOKUP($G73, Sheet1!$A$8:$DB$96, 41, FALSE)</f>
        <v>-</v>
      </c>
      <c r="K73" s="11">
        <f>VLOOKUP($G73, Sheet1!$A$8:$DB$96, 60, FALSE)</f>
        <v>315960</v>
      </c>
      <c r="L73" s="11">
        <f>VLOOKUP($G73, Sheet1!$A$8:$DB$96, 84, FALSE)</f>
        <v>315250</v>
      </c>
      <c r="M73" s="11">
        <f>VLOOKUP($G73, Sheet1!$A$8:$DB$96, 88, FALSE)</f>
        <v>55000</v>
      </c>
      <c r="N73" s="11">
        <f>VLOOKUP($G73, Sheet1!$A$8:$DB$96, 100, FALSE)</f>
        <v>320350</v>
      </c>
      <c r="O73" s="11">
        <f>VLOOKUP($G73, Sheet1!$A$8:$DB$96, 90, FALSE)</f>
        <v>105000</v>
      </c>
      <c r="P73" s="11">
        <f>VLOOKUP($G73, Sheet1!$A$8:$DB$96, 105, FALSE)</f>
        <v>326695</v>
      </c>
    </row>
    <row r="74" spans="1:16">
      <c r="A74" s="11" t="s">
        <v>11</v>
      </c>
      <c r="B74" s="11">
        <v>2020</v>
      </c>
      <c r="C74" s="17">
        <v>7400</v>
      </c>
      <c r="G74" s="11" t="s">
        <v>100</v>
      </c>
      <c r="H74" s="11" t="str">
        <f>VLOOKUP($G74, Sheet1!$A$8:$DB$96, 22, FALSE)</f>
        <v>-</v>
      </c>
      <c r="I74" s="11">
        <f>VLOOKUP($G74, Sheet1!$A$8:$DB$96, 34, FALSE)</f>
        <v>34600</v>
      </c>
      <c r="J74" s="11" t="str">
        <f>VLOOKUP($G74, Sheet1!$A$8:$DB$96, 41, FALSE)</f>
        <v>-</v>
      </c>
      <c r="K74" s="11" t="str">
        <f>VLOOKUP($G74, Sheet1!$A$8:$DB$96, 60, FALSE)</f>
        <v>-</v>
      </c>
      <c r="L74" s="11" t="str">
        <f>VLOOKUP($G74, Sheet1!$A$8:$DB$96, 84, FALSE)</f>
        <v>-</v>
      </c>
      <c r="M74" s="11">
        <f>VLOOKUP($G74, Sheet1!$A$8:$DB$96, 88, FALSE)</f>
        <v>0</v>
      </c>
      <c r="N74" s="11" t="str">
        <f>VLOOKUP($G74, Sheet1!$A$8:$DB$96, 100, FALSE)</f>
        <v>-</v>
      </c>
      <c r="O74" s="11">
        <f>VLOOKUP($G74, Sheet1!$A$8:$DB$96, 90, FALSE)</f>
        <v>0</v>
      </c>
      <c r="P74" s="11" t="str">
        <f>VLOOKUP($G74, Sheet1!$A$8:$DB$96, 105, FALSE)</f>
        <v>-</v>
      </c>
    </row>
    <row r="75" spans="1:16">
      <c r="A75" s="11" t="s">
        <v>11</v>
      </c>
      <c r="B75" s="11">
        <v>2021</v>
      </c>
      <c r="C75" s="17">
        <v>7900</v>
      </c>
      <c r="G75" s="11" t="s">
        <v>74</v>
      </c>
      <c r="H75" s="11">
        <f>VLOOKUP($G75, Sheet1!$A$8:$DB$96, 22, FALSE)</f>
        <v>20000</v>
      </c>
      <c r="I75" s="11">
        <f>VLOOKUP($G75, Sheet1!$A$8:$DB$96, 34, FALSE)</f>
        <v>19800</v>
      </c>
      <c r="J75" s="11">
        <f>VLOOKUP($G75, Sheet1!$A$8:$DB$96, 41, FALSE)</f>
        <v>19800</v>
      </c>
      <c r="K75" s="11">
        <f>VLOOKUP($G75, Sheet1!$A$8:$DB$96, 60, FALSE)</f>
        <v>16133</v>
      </c>
      <c r="L75" s="11">
        <f>VLOOKUP($G75, Sheet1!$A$8:$DB$96, 84, FALSE)</f>
        <v>16700</v>
      </c>
      <c r="M75" s="11">
        <f>VLOOKUP($G75, Sheet1!$A$8:$DB$96, 88, FALSE)</f>
        <v>0</v>
      </c>
      <c r="N75" s="11">
        <f>VLOOKUP($G75, Sheet1!$A$8:$DB$96, 100, FALSE)</f>
        <v>12000</v>
      </c>
      <c r="O75" s="11">
        <f>VLOOKUP($G75, Sheet1!$A$8:$DB$96, 90, FALSE)</f>
        <v>0</v>
      </c>
      <c r="P75" s="11">
        <f>VLOOKUP($G75, Sheet1!$A$8:$DB$96, 105, FALSE)</f>
        <v>16700</v>
      </c>
    </row>
    <row r="76" spans="1:16">
      <c r="A76" s="11" t="s">
        <v>11</v>
      </c>
      <c r="B76" s="11">
        <v>2022</v>
      </c>
      <c r="C76" s="17">
        <v>4650</v>
      </c>
      <c r="G76" s="11" t="s">
        <v>105</v>
      </c>
      <c r="H76" s="11">
        <f>VLOOKUP($G76, Sheet1!$A$8:$DB$96, 22, FALSE)</f>
        <v>1500</v>
      </c>
      <c r="I76" s="11">
        <f>VLOOKUP($G76, Sheet1!$A$8:$DB$96, 34, FALSE)</f>
        <v>17035</v>
      </c>
      <c r="J76" s="11">
        <f>VLOOKUP($G76, Sheet1!$A$8:$DB$96, 41, FALSE)</f>
        <v>16500</v>
      </c>
      <c r="K76" s="11" t="str">
        <f>VLOOKUP($G76, Sheet1!$A$8:$DB$96, 60, FALSE)</f>
        <v>-</v>
      </c>
      <c r="L76" s="11" t="str">
        <f>VLOOKUP($G76, Sheet1!$A$8:$DB$96, 84, FALSE)</f>
        <v>-</v>
      </c>
      <c r="M76" s="11">
        <f>VLOOKUP($G76, Sheet1!$A$8:$DB$96, 88, FALSE)</f>
        <v>0</v>
      </c>
      <c r="N76" s="11" t="str">
        <f>VLOOKUP($G76, Sheet1!$A$8:$DB$96, 100, FALSE)</f>
        <v>-</v>
      </c>
      <c r="O76" s="11">
        <f>VLOOKUP($G76, Sheet1!$A$8:$DB$96, 90, FALSE)</f>
        <v>0</v>
      </c>
      <c r="P76" s="11" t="str">
        <f>VLOOKUP($G76, Sheet1!$A$8:$DB$96, 105, FALSE)</f>
        <v>-</v>
      </c>
    </row>
    <row r="77" spans="1:16">
      <c r="A77" s="11" t="s">
        <v>11</v>
      </c>
      <c r="B77" s="11">
        <v>2023</v>
      </c>
      <c r="C77" s="17">
        <v>10900</v>
      </c>
      <c r="G77" s="11" t="s">
        <v>101</v>
      </c>
      <c r="H77" s="11">
        <f>VLOOKUP($G77, Sheet1!$A$8:$DB$96, 22, FALSE)</f>
        <v>0</v>
      </c>
      <c r="I77" s="11">
        <f>VLOOKUP($G77, Sheet1!$A$8:$DB$96, 34, FALSE)</f>
        <v>0</v>
      </c>
      <c r="J77" s="11">
        <f>VLOOKUP($G77, Sheet1!$A$8:$DB$96, 41, FALSE)</f>
        <v>0</v>
      </c>
      <c r="K77" s="11">
        <f>VLOOKUP($G77, Sheet1!$A$8:$DB$96, 60, FALSE)</f>
        <v>0</v>
      </c>
      <c r="L77" s="11">
        <f>VLOOKUP($G77, Sheet1!$A$8:$DB$96, 84, FALSE)</f>
        <v>5350</v>
      </c>
      <c r="M77" s="11">
        <f>VLOOKUP($G77, Sheet1!$A$8:$DB$96, 88, FALSE)</f>
        <v>0</v>
      </c>
      <c r="N77" s="11">
        <f>VLOOKUP($G77, Sheet1!$A$8:$DB$96, 100, FALSE)</f>
        <v>1600</v>
      </c>
      <c r="O77" s="11">
        <f>VLOOKUP($G77, Sheet1!$A$8:$DB$96, 90, FALSE)</f>
        <v>0</v>
      </c>
      <c r="P77" s="11">
        <f>VLOOKUP($G77, Sheet1!$A$8:$DB$96, 105, FALSE)</f>
        <v>0</v>
      </c>
    </row>
    <row r="78" spans="1:16">
      <c r="A78" s="11" t="s">
        <v>11</v>
      </c>
      <c r="B78" s="11">
        <v>2024</v>
      </c>
      <c r="C78" s="17">
        <v>10900</v>
      </c>
      <c r="G78" s="11" t="s">
        <v>76</v>
      </c>
      <c r="H78" s="11">
        <f>VLOOKUP($G78, Sheet1!$A$8:$DB$96, 22, FALSE)</f>
        <v>1000</v>
      </c>
      <c r="I78" s="11">
        <f>VLOOKUP($G78, Sheet1!$A$8:$DB$96, 34, FALSE)</f>
        <v>1000</v>
      </c>
      <c r="J78" s="11">
        <f>VLOOKUP($G78, Sheet1!$A$8:$DB$96, 41, FALSE)</f>
        <v>1000</v>
      </c>
      <c r="K78" s="11">
        <f>VLOOKUP($G78, Sheet1!$A$8:$DB$96, 60, FALSE)</f>
        <v>2000</v>
      </c>
      <c r="L78" s="11">
        <f>VLOOKUP($G78, Sheet1!$A$8:$DB$96, 84, FALSE)</f>
        <v>3000</v>
      </c>
      <c r="M78" s="11">
        <f>VLOOKUP($G78, Sheet1!$A$8:$DB$96, 88, FALSE)</f>
        <v>0</v>
      </c>
      <c r="N78" s="11" t="str">
        <f>VLOOKUP($G78, Sheet1!$A$8:$DB$96, 100, FALSE)</f>
        <v>-</v>
      </c>
      <c r="O78" s="11">
        <f>VLOOKUP($G78, Sheet1!$A$8:$DB$96, 90, FALSE)</f>
        <v>0</v>
      </c>
      <c r="P78" s="11">
        <f>VLOOKUP($G78, Sheet1!$A$8:$DB$96, 105, FALSE)</f>
        <v>2000</v>
      </c>
    </row>
    <row r="79" spans="1:16">
      <c r="A79" s="11" t="s">
        <v>12</v>
      </c>
      <c r="B79" s="11">
        <v>2015</v>
      </c>
      <c r="C79" s="17">
        <v>0</v>
      </c>
      <c r="G79" s="11" t="s">
        <v>78</v>
      </c>
      <c r="H79" s="11">
        <f>VLOOKUP($G79, Sheet1!$A$8:$DB$96, 22, FALSE)</f>
        <v>400</v>
      </c>
      <c r="I79" s="11">
        <f>VLOOKUP($G79, Sheet1!$A$8:$DB$96, 34, FALSE)</f>
        <v>1000</v>
      </c>
      <c r="J79" s="11" t="str">
        <f>VLOOKUP($G79, Sheet1!$A$8:$DB$96, 41, FALSE)</f>
        <v>-</v>
      </c>
      <c r="K79" s="11">
        <f>VLOOKUP($G79, Sheet1!$A$8:$DB$96, 60, FALSE)</f>
        <v>2000</v>
      </c>
      <c r="L79" s="11">
        <f>VLOOKUP($G79, Sheet1!$A$8:$DB$96, 84, FALSE)</f>
        <v>1750</v>
      </c>
      <c r="M79" s="11">
        <f>VLOOKUP($G79, Sheet1!$A$8:$DB$96, 88, FALSE)</f>
        <v>0</v>
      </c>
      <c r="N79" s="11">
        <f>VLOOKUP($G79, Sheet1!$A$8:$DB$96, 100, FALSE)</f>
        <v>1100</v>
      </c>
      <c r="O79" s="11">
        <f>VLOOKUP($G79, Sheet1!$A$8:$DB$96, 90, FALSE)</f>
        <v>0</v>
      </c>
      <c r="P79" s="11">
        <f>VLOOKUP($G79, Sheet1!$A$8:$DB$96, 105, FALSE)</f>
        <v>777</v>
      </c>
    </row>
    <row r="80" spans="1:16">
      <c r="A80" s="11" t="s">
        <v>12</v>
      </c>
      <c r="B80" s="11">
        <v>2016</v>
      </c>
      <c r="C80" s="17" t="s">
        <v>84</v>
      </c>
      <c r="G80" s="11" t="s">
        <v>102</v>
      </c>
      <c r="H80" s="11" t="str">
        <f>VLOOKUP($G80, Sheet1!$A$8:$DB$96, 22, FALSE)</f>
        <v>-</v>
      </c>
      <c r="I80" s="11" t="str">
        <f>VLOOKUP($G80, Sheet1!$A$8:$DB$96, 34, FALSE)</f>
        <v>-</v>
      </c>
      <c r="J80" s="11" t="str">
        <f>VLOOKUP($G80, Sheet1!$A$8:$DB$96, 41, FALSE)</f>
        <v>-</v>
      </c>
      <c r="K80" s="11" t="str">
        <f>VLOOKUP($G80, Sheet1!$A$8:$DB$96, 60, FALSE)</f>
        <v>-</v>
      </c>
      <c r="L80" s="11" t="str">
        <f>VLOOKUP($G80, Sheet1!$A$8:$DB$96, 84, FALSE)</f>
        <v>-</v>
      </c>
      <c r="M80" s="11">
        <f>VLOOKUP($G80, Sheet1!$A$8:$DB$96, 88, FALSE)</f>
        <v>0</v>
      </c>
      <c r="N80" s="11" t="str">
        <f>VLOOKUP($G80, Sheet1!$A$8:$DB$96, 100, FALSE)</f>
        <v>-</v>
      </c>
      <c r="O80" s="11">
        <f>VLOOKUP($G80, Sheet1!$A$8:$DB$96, 90, FALSE)</f>
        <v>0</v>
      </c>
      <c r="P80" s="11" t="str">
        <f>VLOOKUP($G80, Sheet1!$A$8:$DB$96, 105, FALSE)</f>
        <v>-</v>
      </c>
    </row>
    <row r="81" spans="1:16">
      <c r="A81" s="11" t="s">
        <v>12</v>
      </c>
      <c r="B81" s="11">
        <v>2017</v>
      </c>
      <c r="C81" s="17" t="s">
        <v>84</v>
      </c>
      <c r="G81" s="11" t="s">
        <v>61</v>
      </c>
      <c r="H81" s="11">
        <f>VLOOKUP($G81, Sheet1!$A$8:$DB$96, 22, FALSE)</f>
        <v>4000</v>
      </c>
      <c r="I81" s="11">
        <f>VLOOKUP($G81, Sheet1!$A$8:$DB$96, 34, FALSE)</f>
        <v>8008</v>
      </c>
      <c r="J81" s="11">
        <f>VLOOKUP($G81, Sheet1!$A$8:$DB$96, 41, FALSE)</f>
        <v>10681</v>
      </c>
      <c r="K81" s="11">
        <f>VLOOKUP($G81, Sheet1!$A$8:$DB$96, 60, FALSE)</f>
        <v>9000</v>
      </c>
      <c r="L81" s="11">
        <f>VLOOKUP($G81, Sheet1!$A$8:$DB$96, 84, FALSE)</f>
        <v>10000</v>
      </c>
      <c r="M81" s="11">
        <f>VLOOKUP($G81, Sheet1!$A$8:$DB$96, 88, FALSE)</f>
        <v>15000</v>
      </c>
      <c r="N81" s="11">
        <f>VLOOKUP($G81, Sheet1!$A$8:$DB$96, 100, FALSE)</f>
        <v>10000</v>
      </c>
      <c r="O81" s="11">
        <f>VLOOKUP($G81, Sheet1!$A$8:$DB$96, 90, FALSE)</f>
        <v>0</v>
      </c>
      <c r="P81" s="11">
        <f>VLOOKUP($G81, Sheet1!$A$8:$DB$96, 105, FALSE)</f>
        <v>15121</v>
      </c>
    </row>
    <row r="82" spans="1:16">
      <c r="A82" s="11" t="s">
        <v>12</v>
      </c>
      <c r="B82" s="11">
        <v>2018</v>
      </c>
      <c r="C82" s="17" t="s">
        <v>84</v>
      </c>
      <c r="G82" s="11" t="s">
        <v>63</v>
      </c>
      <c r="H82" s="11">
        <f>VLOOKUP($G82, Sheet1!$A$8:$DB$96, 22, FALSE)</f>
        <v>8000</v>
      </c>
      <c r="I82" s="11">
        <f>VLOOKUP($G82, Sheet1!$A$8:$DB$96, 34, FALSE)</f>
        <v>10000</v>
      </c>
      <c r="J82" s="11">
        <f>VLOOKUP($G82, Sheet1!$A$8:$DB$96, 41, FALSE)</f>
        <v>10000</v>
      </c>
      <c r="K82" s="11">
        <f>VLOOKUP($G82, Sheet1!$A$8:$DB$96, 60, FALSE)</f>
        <v>9104</v>
      </c>
      <c r="L82" s="11">
        <f>VLOOKUP($G82, Sheet1!$A$8:$DB$96, 84, FALSE)</f>
        <v>8000</v>
      </c>
      <c r="M82" s="11">
        <f>VLOOKUP($G82, Sheet1!$A$8:$DB$96, 88, FALSE)</f>
        <v>11000</v>
      </c>
      <c r="N82" s="11">
        <f>VLOOKUP($G82, Sheet1!$A$8:$DB$96, 100, FALSE)</f>
        <v>7000</v>
      </c>
      <c r="O82" s="11">
        <f>VLOOKUP($G82, Sheet1!$A$8:$DB$96, 90, FALSE)</f>
        <v>0</v>
      </c>
      <c r="P82" s="11">
        <f>VLOOKUP($G82, Sheet1!$A$8:$DB$96, 105, FALSE)</f>
        <v>10000</v>
      </c>
    </row>
    <row r="83" spans="1:16">
      <c r="A83" s="11" t="s">
        <v>12</v>
      </c>
      <c r="B83" s="11">
        <v>2019</v>
      </c>
      <c r="C83" s="17" t="s">
        <v>84</v>
      </c>
      <c r="G83" s="11" t="s">
        <v>79</v>
      </c>
      <c r="H83" s="11">
        <f>VLOOKUP($G83, Sheet1!$A$8:$DB$96, 22, FALSE)</f>
        <v>15700</v>
      </c>
      <c r="I83" s="11">
        <f>VLOOKUP($G83, Sheet1!$A$8:$DB$96, 34, FALSE)</f>
        <v>16000</v>
      </c>
      <c r="J83" s="11">
        <f>VLOOKUP($G83, Sheet1!$A$8:$DB$96, 41, FALSE)</f>
        <v>16000</v>
      </c>
      <c r="K83" s="11">
        <f>VLOOKUP($G83, Sheet1!$A$8:$DB$96, 60, FALSE)</f>
        <v>16000</v>
      </c>
      <c r="L83" s="11">
        <f>VLOOKUP($G83, Sheet1!$A$8:$DB$96, 84, FALSE)</f>
        <v>15000</v>
      </c>
      <c r="M83" s="11">
        <f>VLOOKUP($G83, Sheet1!$A$8:$DB$96, 88, FALSE)</f>
        <v>14000</v>
      </c>
      <c r="N83" s="11">
        <f>VLOOKUP($G83, Sheet1!$A$8:$DB$96, 100, FALSE)</f>
        <v>13800</v>
      </c>
      <c r="O83" s="11">
        <f>VLOOKUP($G83, Sheet1!$A$8:$DB$96, 90, FALSE)</f>
        <v>0</v>
      </c>
      <c r="P83" s="11">
        <f>VLOOKUP($G83, Sheet1!$A$8:$DB$96, 105, FALSE)</f>
        <v>16000</v>
      </c>
    </row>
    <row r="84" spans="1:16">
      <c r="A84" s="11" t="s">
        <v>12</v>
      </c>
      <c r="B84" s="11">
        <v>2020</v>
      </c>
      <c r="C84" s="17">
        <v>10500</v>
      </c>
      <c r="G84" s="11" t="s">
        <v>96</v>
      </c>
      <c r="H84" s="11">
        <f>VLOOKUP($G84, Sheet1!$A$8:$DB$96, 22, FALSE)</f>
        <v>100</v>
      </c>
      <c r="I84" s="11">
        <f>VLOOKUP($G84, Sheet1!$A$8:$DB$96, 34, FALSE)</f>
        <v>100</v>
      </c>
      <c r="J84" s="11" t="str">
        <f>VLOOKUP($G84, Sheet1!$A$8:$DB$96, 41, FALSE)</f>
        <v>-</v>
      </c>
      <c r="K84" s="11" t="str">
        <f>VLOOKUP($G84, Sheet1!$A$8:$DB$96, 60, FALSE)</f>
        <v>-</v>
      </c>
      <c r="L84" s="11" t="str">
        <f>VLOOKUP($G84, Sheet1!$A$8:$DB$96, 84, FALSE)</f>
        <v>-</v>
      </c>
      <c r="M84" s="11">
        <f>VLOOKUP($G84, Sheet1!$A$8:$DB$96, 88, FALSE)</f>
        <v>2000</v>
      </c>
      <c r="N84" s="11">
        <f>VLOOKUP($G84, Sheet1!$A$8:$DB$96, 100, FALSE)</f>
        <v>300</v>
      </c>
      <c r="O84" s="11">
        <f>VLOOKUP($G84, Sheet1!$A$8:$DB$96, 90, FALSE)</f>
        <v>0</v>
      </c>
      <c r="P84" s="11" t="str">
        <f>VLOOKUP($G84, Sheet1!$A$8:$DB$96, 105, FALSE)</f>
        <v>-</v>
      </c>
    </row>
    <row r="85" spans="1:16">
      <c r="A85" s="11" t="s">
        <v>12</v>
      </c>
      <c r="B85" s="11">
        <v>2021</v>
      </c>
      <c r="C85" s="17">
        <v>30600</v>
      </c>
      <c r="G85" s="11" t="s">
        <v>73</v>
      </c>
      <c r="H85" s="11" t="str">
        <f>VLOOKUP($G85, Sheet1!$A$8:$DB$96, 22, FALSE)</f>
        <v>-</v>
      </c>
      <c r="I85" s="11" t="str">
        <f>VLOOKUP($G85, Sheet1!$A$8:$DB$96, 34, FALSE)</f>
        <v>-</v>
      </c>
      <c r="J85" s="11" t="str">
        <f>VLOOKUP($G85, Sheet1!$A$8:$DB$96, 41, FALSE)</f>
        <v>-</v>
      </c>
      <c r="K85" s="11" t="str">
        <f>VLOOKUP($G85, Sheet1!$A$8:$DB$96, 60, FALSE)</f>
        <v>-</v>
      </c>
      <c r="L85" s="11" t="str">
        <f>VLOOKUP($G85, Sheet1!$A$8:$DB$96, 84, FALSE)</f>
        <v>-</v>
      </c>
      <c r="M85" s="11">
        <f>VLOOKUP($G85, Sheet1!$A$8:$DB$96, 88, FALSE)</f>
        <v>0</v>
      </c>
      <c r="N85" s="11" t="str">
        <f>VLOOKUP($G85, Sheet1!$A$8:$DB$96, 100, FALSE)</f>
        <v>-</v>
      </c>
      <c r="O85" s="11">
        <f>VLOOKUP($G85, Sheet1!$A$8:$DB$96, 90, FALSE)</f>
        <v>0</v>
      </c>
      <c r="P85" s="11" t="str">
        <f>VLOOKUP($G85, Sheet1!$A$8:$DB$96, 105, FALSE)</f>
        <v>-</v>
      </c>
    </row>
    <row r="86" spans="1:16">
      <c r="A86" s="11" t="s">
        <v>12</v>
      </c>
      <c r="B86" s="11">
        <v>2022</v>
      </c>
      <c r="C86" s="17">
        <v>22000</v>
      </c>
      <c r="G86" s="11" t="s">
        <v>97</v>
      </c>
      <c r="H86" s="11">
        <f>VLOOKUP($G86, Sheet1!$A$8:$DB$96, 22, FALSE)</f>
        <v>1500</v>
      </c>
      <c r="I86" s="11" t="str">
        <f>VLOOKUP($G86, Sheet1!$A$8:$DB$96, 34, FALSE)</f>
        <v>-</v>
      </c>
      <c r="J86" s="11" t="str">
        <f>VLOOKUP($G86, Sheet1!$A$8:$DB$96, 41, FALSE)</f>
        <v>-</v>
      </c>
      <c r="K86" s="11" t="str">
        <f>VLOOKUP($G86, Sheet1!$A$8:$DB$96, 60, FALSE)</f>
        <v>-</v>
      </c>
      <c r="L86" s="11" t="str">
        <f>VLOOKUP($G86, Sheet1!$A$8:$DB$96, 84, FALSE)</f>
        <v>-</v>
      </c>
      <c r="M86" s="11">
        <f>VLOOKUP($G86, Sheet1!$A$8:$DB$96, 88, FALSE)</f>
        <v>7700</v>
      </c>
      <c r="N86" s="11" t="str">
        <f>VLOOKUP($G86, Sheet1!$A$8:$DB$96, 100, FALSE)</f>
        <v>-</v>
      </c>
      <c r="O86" s="11">
        <f>VLOOKUP($G86, Sheet1!$A$8:$DB$96, 90, FALSE)</f>
        <v>0</v>
      </c>
      <c r="P86" s="11" t="str">
        <f>VLOOKUP($G86, Sheet1!$A$8:$DB$96, 105, FALSE)</f>
        <v>-</v>
      </c>
    </row>
    <row r="87" spans="1:16">
      <c r="A87" s="11" t="s">
        <v>12</v>
      </c>
      <c r="B87" s="11">
        <v>2023</v>
      </c>
      <c r="C87" s="17">
        <v>12000</v>
      </c>
      <c r="G87" s="11" t="s">
        <v>40</v>
      </c>
      <c r="H87" s="11">
        <f>VLOOKUP($G87, Sheet1!$A$8:$DB$96, 22, FALSE)</f>
        <v>12000</v>
      </c>
      <c r="I87" s="11">
        <f>VLOOKUP($G87, Sheet1!$A$8:$DB$96, 34, FALSE)</f>
        <v>12500</v>
      </c>
      <c r="J87" s="11">
        <f>VLOOKUP($G87, Sheet1!$A$8:$DB$96, 41, FALSE)</f>
        <v>9741</v>
      </c>
      <c r="K87" s="11">
        <f>VLOOKUP($G87, Sheet1!$A$8:$DB$96, 60, FALSE)</f>
        <v>5000</v>
      </c>
      <c r="L87" s="11">
        <f>VLOOKUP($G87, Sheet1!$A$8:$DB$96, 84, FALSE)</f>
        <v>8250</v>
      </c>
      <c r="M87" s="11">
        <f>VLOOKUP($G87, Sheet1!$A$8:$DB$96, 88, FALSE)</f>
        <v>9000</v>
      </c>
      <c r="N87" s="11">
        <f>VLOOKUP($G87, Sheet1!$A$8:$DB$96, 100, FALSE)</f>
        <v>9500</v>
      </c>
      <c r="O87" s="11">
        <f>VLOOKUP($G87, Sheet1!$A$8:$DB$96, 90, FALSE)</f>
        <v>0</v>
      </c>
      <c r="P87" s="11">
        <f>VLOOKUP($G87, Sheet1!$A$8:$DB$96, 105, FALSE)</f>
        <v>16241</v>
      </c>
    </row>
    <row r="88" spans="1:16">
      <c r="A88" s="11" t="s">
        <v>12</v>
      </c>
      <c r="B88" s="11">
        <v>2024</v>
      </c>
      <c r="C88" s="17">
        <v>12000</v>
      </c>
      <c r="G88" s="11" t="s">
        <v>41</v>
      </c>
      <c r="H88" s="11">
        <f>VLOOKUP($G88, Sheet1!$A$8:$DB$96, 22, FALSE)</f>
        <v>4500</v>
      </c>
      <c r="I88" s="11">
        <f>VLOOKUP($G88, Sheet1!$A$8:$DB$96, 34, FALSE)</f>
        <v>7000</v>
      </c>
      <c r="J88" s="11">
        <f>VLOOKUP($G88, Sheet1!$A$8:$DB$96, 41, FALSE)</f>
        <v>8000</v>
      </c>
      <c r="K88" s="11">
        <f>VLOOKUP($G88, Sheet1!$A$8:$DB$96, 60, FALSE)</f>
        <v>8000</v>
      </c>
      <c r="L88" s="11">
        <f>VLOOKUP($G88, Sheet1!$A$8:$DB$96, 84, FALSE)</f>
        <v>8000</v>
      </c>
      <c r="M88" s="11">
        <f>VLOOKUP($G88, Sheet1!$A$8:$DB$96, 88, FALSE)</f>
        <v>5000</v>
      </c>
      <c r="N88" s="11">
        <f>VLOOKUP($G88, Sheet1!$A$8:$DB$96, 100, FALSE)</f>
        <v>8000</v>
      </c>
      <c r="O88" s="11">
        <f>VLOOKUP($G88, Sheet1!$A$8:$DB$96, 90, FALSE)</f>
        <v>0</v>
      </c>
      <c r="P88" s="11">
        <f>VLOOKUP($G88, Sheet1!$A$8:$DB$96, 105, FALSE)</f>
        <v>8000</v>
      </c>
    </row>
    <row r="89" spans="1:16">
      <c r="A89" s="13" t="s">
        <v>47</v>
      </c>
      <c r="B89" s="11">
        <v>2024</v>
      </c>
    </row>
    <row r="90" spans="1:16">
      <c r="A90" s="11" t="s">
        <v>13</v>
      </c>
      <c r="B90" s="11">
        <v>2015</v>
      </c>
      <c r="C90" s="17">
        <v>0</v>
      </c>
    </row>
    <row r="91" spans="1:16">
      <c r="A91" s="11" t="s">
        <v>13</v>
      </c>
      <c r="B91" s="11">
        <v>2016</v>
      </c>
      <c r="C91" s="17">
        <v>4000</v>
      </c>
    </row>
    <row r="92" spans="1:16">
      <c r="A92" s="11" t="s">
        <v>13</v>
      </c>
      <c r="B92" s="11">
        <v>2017</v>
      </c>
      <c r="C92" s="17">
        <v>9488</v>
      </c>
    </row>
    <row r="93" spans="1:16">
      <c r="A93" s="11" t="s">
        <v>13</v>
      </c>
      <c r="B93" s="11">
        <v>2018</v>
      </c>
      <c r="C93" s="17">
        <v>12100</v>
      </c>
    </row>
    <row r="94" spans="1:16">
      <c r="A94" s="11" t="s">
        <v>13</v>
      </c>
      <c r="B94" s="11">
        <v>2019</v>
      </c>
      <c r="C94" s="17">
        <v>15422</v>
      </c>
    </row>
    <row r="95" spans="1:16">
      <c r="A95" s="11" t="s">
        <v>13</v>
      </c>
      <c r="B95" s="11">
        <v>2020</v>
      </c>
      <c r="C95" s="17">
        <v>18422</v>
      </c>
    </row>
    <row r="96" spans="1:16">
      <c r="A96" s="11" t="s">
        <v>13</v>
      </c>
      <c r="B96" s="11">
        <v>2021</v>
      </c>
      <c r="C96" s="17">
        <v>20200</v>
      </c>
    </row>
    <row r="97" spans="1:3">
      <c r="A97" s="11" t="s">
        <v>13</v>
      </c>
      <c r="B97" s="11">
        <v>2022</v>
      </c>
      <c r="C97" s="17">
        <v>20550</v>
      </c>
    </row>
    <row r="98" spans="1:3">
      <c r="A98" s="11" t="s">
        <v>13</v>
      </c>
      <c r="B98" s="11">
        <v>2023</v>
      </c>
      <c r="C98" s="17">
        <v>21876</v>
      </c>
    </row>
    <row r="99" spans="1:3">
      <c r="A99" s="11" t="s">
        <v>13</v>
      </c>
      <c r="B99" s="11">
        <v>2024</v>
      </c>
      <c r="C99" s="17">
        <v>26876</v>
      </c>
    </row>
    <row r="100" spans="1:3">
      <c r="A100" s="11" t="s">
        <v>49</v>
      </c>
      <c r="B100" s="11">
        <v>2015</v>
      </c>
      <c r="C100" s="17" t="s">
        <v>84</v>
      </c>
    </row>
    <row r="101" spans="1:3">
      <c r="A101" s="11" t="s">
        <v>49</v>
      </c>
      <c r="B101" s="11">
        <v>2016</v>
      </c>
      <c r="C101" s="17" t="s">
        <v>84</v>
      </c>
    </row>
    <row r="102" spans="1:3">
      <c r="A102" s="11" t="s">
        <v>49</v>
      </c>
      <c r="B102" s="11">
        <v>2017</v>
      </c>
      <c r="C102" s="17" t="s">
        <v>84</v>
      </c>
    </row>
    <row r="103" spans="1:3">
      <c r="A103" s="11" t="s">
        <v>49</v>
      </c>
      <c r="B103" s="11">
        <v>2018</v>
      </c>
      <c r="C103" s="17" t="s">
        <v>84</v>
      </c>
    </row>
    <row r="104" spans="1:3">
      <c r="A104" s="11" t="s">
        <v>49</v>
      </c>
      <c r="B104" s="11">
        <v>2019</v>
      </c>
      <c r="C104" s="17" t="s">
        <v>84</v>
      </c>
    </row>
    <row r="105" spans="1:3">
      <c r="A105" s="11" t="s">
        <v>49</v>
      </c>
      <c r="B105" s="11">
        <v>2020</v>
      </c>
      <c r="C105" s="17">
        <v>0</v>
      </c>
    </row>
    <row r="106" spans="1:3">
      <c r="A106" s="11" t="s">
        <v>49</v>
      </c>
      <c r="B106" s="11">
        <v>2021</v>
      </c>
      <c r="C106" s="17">
        <v>31008</v>
      </c>
    </row>
    <row r="107" spans="1:3">
      <c r="A107" s="11" t="s">
        <v>49</v>
      </c>
      <c r="B107" s="11">
        <v>2022</v>
      </c>
      <c r="C107" s="17">
        <v>23700</v>
      </c>
    </row>
    <row r="108" spans="1:3">
      <c r="A108" s="11" t="s">
        <v>49</v>
      </c>
      <c r="B108" s="11">
        <v>2023</v>
      </c>
      <c r="C108" s="17">
        <v>16500</v>
      </c>
    </row>
    <row r="109" spans="1:3">
      <c r="A109" s="11" t="s">
        <v>49</v>
      </c>
      <c r="B109" s="11">
        <v>2024</v>
      </c>
      <c r="C109" s="17">
        <v>15000</v>
      </c>
    </row>
    <row r="110" spans="1:3">
      <c r="A110" s="11" t="s">
        <v>85</v>
      </c>
      <c r="B110" s="11">
        <v>2015</v>
      </c>
      <c r="C110" s="17" t="s">
        <v>84</v>
      </c>
    </row>
    <row r="111" spans="1:3">
      <c r="A111" s="11" t="s">
        <v>85</v>
      </c>
      <c r="B111" s="11">
        <v>2016</v>
      </c>
      <c r="C111" s="17" t="s">
        <v>84</v>
      </c>
    </row>
    <row r="112" spans="1:3">
      <c r="A112" s="11" t="s">
        <v>85</v>
      </c>
      <c r="B112" s="11">
        <v>2017</v>
      </c>
      <c r="C112" s="17" t="s">
        <v>84</v>
      </c>
    </row>
    <row r="113" spans="1:3">
      <c r="A113" s="11" t="s">
        <v>85</v>
      </c>
      <c r="B113" s="11">
        <v>2018</v>
      </c>
      <c r="C113" s="17" t="s">
        <v>84</v>
      </c>
    </row>
    <row r="114" spans="1:3">
      <c r="A114" s="11" t="s">
        <v>85</v>
      </c>
      <c r="B114" s="11">
        <v>2019</v>
      </c>
      <c r="C114" s="17" t="s">
        <v>84</v>
      </c>
    </row>
    <row r="115" spans="1:3">
      <c r="A115" s="11" t="s">
        <v>85</v>
      </c>
      <c r="B115" s="11">
        <v>2020</v>
      </c>
      <c r="C115" s="17" t="s">
        <v>84</v>
      </c>
    </row>
    <row r="116" spans="1:3">
      <c r="A116" s="11" t="s">
        <v>85</v>
      </c>
      <c r="B116" s="11">
        <v>2021</v>
      </c>
      <c r="C116" s="17" t="s">
        <v>84</v>
      </c>
    </row>
    <row r="117" spans="1:3">
      <c r="A117" s="11" t="s">
        <v>85</v>
      </c>
      <c r="B117" s="11">
        <v>2022</v>
      </c>
      <c r="C117" s="17" t="s">
        <v>84</v>
      </c>
    </row>
    <row r="118" spans="1:3">
      <c r="A118" s="11" t="s">
        <v>85</v>
      </c>
      <c r="B118" s="11">
        <v>2023</v>
      </c>
      <c r="C118" s="17" t="s">
        <v>84</v>
      </c>
    </row>
    <row r="119" spans="1:3">
      <c r="A119" s="11" t="s">
        <v>48</v>
      </c>
      <c r="B119" s="11">
        <v>2015</v>
      </c>
      <c r="C119" s="17" t="s">
        <v>84</v>
      </c>
    </row>
    <row r="120" spans="1:3">
      <c r="A120" s="11" t="s">
        <v>48</v>
      </c>
      <c r="B120" s="11">
        <v>2016</v>
      </c>
      <c r="C120" s="17" t="s">
        <v>84</v>
      </c>
    </row>
    <row r="121" spans="1:3">
      <c r="A121" s="11" t="s">
        <v>48</v>
      </c>
      <c r="B121" s="11">
        <v>2017</v>
      </c>
      <c r="C121" s="17" t="s">
        <v>84</v>
      </c>
    </row>
    <row r="122" spans="1:3">
      <c r="A122" s="11" t="s">
        <v>48</v>
      </c>
      <c r="B122" s="11">
        <v>2018</v>
      </c>
      <c r="C122" s="17" t="s">
        <v>84</v>
      </c>
    </row>
    <row r="123" spans="1:3">
      <c r="A123" s="11" t="s">
        <v>48</v>
      </c>
      <c r="B123" s="11">
        <v>2019</v>
      </c>
      <c r="C123" s="17" t="s">
        <v>84</v>
      </c>
    </row>
    <row r="124" spans="1:3">
      <c r="A124" s="11" t="s">
        <v>48</v>
      </c>
      <c r="B124" s="11">
        <v>2020</v>
      </c>
      <c r="C124" s="17" t="s">
        <v>84</v>
      </c>
    </row>
    <row r="125" spans="1:3">
      <c r="A125" s="11" t="s">
        <v>48</v>
      </c>
      <c r="B125" s="11">
        <v>2021</v>
      </c>
      <c r="C125" s="17" t="s">
        <v>84</v>
      </c>
    </row>
    <row r="126" spans="1:3">
      <c r="A126" s="11" t="s">
        <v>48</v>
      </c>
      <c r="B126" s="11">
        <v>2022</v>
      </c>
      <c r="C126" s="17">
        <v>0</v>
      </c>
    </row>
    <row r="127" spans="1:3">
      <c r="A127" s="11" t="s">
        <v>48</v>
      </c>
      <c r="B127" s="11">
        <v>2023</v>
      </c>
      <c r="C127" s="17" t="s">
        <v>84</v>
      </c>
    </row>
    <row r="128" spans="1:3">
      <c r="A128" s="13" t="s">
        <v>48</v>
      </c>
      <c r="B128" s="11">
        <v>2024</v>
      </c>
    </row>
    <row r="129" spans="1:3">
      <c r="A129" s="11" t="s">
        <v>104</v>
      </c>
      <c r="B129" s="11">
        <v>2015</v>
      </c>
      <c r="C129" s="17">
        <v>0</v>
      </c>
    </row>
    <row r="130" spans="1:3">
      <c r="A130" s="11" t="s">
        <v>104</v>
      </c>
      <c r="B130" s="11">
        <v>2016</v>
      </c>
      <c r="C130" s="17">
        <v>0</v>
      </c>
    </row>
    <row r="131" spans="1:3">
      <c r="A131" s="11" t="s">
        <v>104</v>
      </c>
      <c r="B131" s="11">
        <v>2017</v>
      </c>
      <c r="C131" s="17">
        <v>1500</v>
      </c>
    </row>
    <row r="132" spans="1:3">
      <c r="A132" s="11" t="s">
        <v>104</v>
      </c>
      <c r="B132" s="11">
        <v>2018</v>
      </c>
      <c r="C132" s="17">
        <v>0</v>
      </c>
    </row>
    <row r="133" spans="1:3">
      <c r="A133" s="11" t="s">
        <v>104</v>
      </c>
      <c r="B133" s="11">
        <v>2019</v>
      </c>
      <c r="C133" s="17">
        <v>0</v>
      </c>
    </row>
    <row r="134" spans="1:3">
      <c r="A134" s="11" t="s">
        <v>104</v>
      </c>
      <c r="B134" s="11">
        <v>2020</v>
      </c>
      <c r="C134" s="17">
        <v>0</v>
      </c>
    </row>
    <row r="135" spans="1:3">
      <c r="A135" s="11" t="s">
        <v>104</v>
      </c>
      <c r="B135" s="11">
        <v>2021</v>
      </c>
      <c r="C135" s="17">
        <v>0</v>
      </c>
    </row>
    <row r="136" spans="1:3">
      <c r="A136" s="11" t="s">
        <v>104</v>
      </c>
      <c r="B136" s="11">
        <v>2022</v>
      </c>
      <c r="C136" s="17">
        <v>0</v>
      </c>
    </row>
    <row r="137" spans="1:3">
      <c r="A137" s="11" t="s">
        <v>104</v>
      </c>
      <c r="B137" s="11">
        <v>2023</v>
      </c>
      <c r="C137" s="17">
        <v>0</v>
      </c>
    </row>
    <row r="138" spans="1:3">
      <c r="A138" s="11" t="s">
        <v>51</v>
      </c>
      <c r="B138" s="11">
        <v>2015</v>
      </c>
      <c r="C138" s="17">
        <v>0</v>
      </c>
    </row>
    <row r="139" spans="1:3">
      <c r="A139" s="11" t="s">
        <v>51</v>
      </c>
      <c r="B139" s="11">
        <v>2016</v>
      </c>
      <c r="C139" s="17">
        <v>5000</v>
      </c>
    </row>
    <row r="140" spans="1:3">
      <c r="A140" s="11" t="s">
        <v>51</v>
      </c>
      <c r="B140" s="11">
        <v>2017</v>
      </c>
      <c r="C140" s="17">
        <v>3500</v>
      </c>
    </row>
    <row r="141" spans="1:3">
      <c r="A141" s="11" t="s">
        <v>51</v>
      </c>
      <c r="B141" s="11">
        <v>2018</v>
      </c>
      <c r="C141" s="17">
        <v>3500</v>
      </c>
    </row>
    <row r="142" spans="1:3">
      <c r="A142" s="11" t="s">
        <v>51</v>
      </c>
      <c r="B142" s="11">
        <v>2019</v>
      </c>
      <c r="C142" s="17">
        <v>3500</v>
      </c>
    </row>
    <row r="143" spans="1:3">
      <c r="A143" s="11" t="s">
        <v>51</v>
      </c>
      <c r="B143" s="11">
        <v>2020</v>
      </c>
      <c r="C143" s="17">
        <v>4500</v>
      </c>
    </row>
    <row r="144" spans="1:3">
      <c r="A144" s="11" t="s">
        <v>51</v>
      </c>
      <c r="B144" s="11">
        <v>2021</v>
      </c>
      <c r="C144" s="17">
        <v>12000</v>
      </c>
    </row>
    <row r="145" spans="1:3">
      <c r="A145" s="11" t="s">
        <v>51</v>
      </c>
      <c r="B145" s="11">
        <v>2022</v>
      </c>
      <c r="C145" s="17">
        <v>18000</v>
      </c>
    </row>
    <row r="146" spans="1:3">
      <c r="A146" s="11" t="s">
        <v>51</v>
      </c>
      <c r="B146" s="11">
        <v>2023</v>
      </c>
      <c r="C146" s="17">
        <v>4500</v>
      </c>
    </row>
    <row r="147" spans="1:3">
      <c r="A147" s="11" t="s">
        <v>51</v>
      </c>
      <c r="B147" s="11">
        <v>2024</v>
      </c>
      <c r="C147" s="17">
        <v>4500</v>
      </c>
    </row>
    <row r="148" spans="1:3">
      <c r="A148" s="11" t="s">
        <v>50</v>
      </c>
      <c r="B148" s="11">
        <v>2024</v>
      </c>
    </row>
    <row r="149" spans="1:3">
      <c r="A149" s="11" t="s">
        <v>14</v>
      </c>
      <c r="B149" s="11">
        <v>2015</v>
      </c>
      <c r="C149" s="17">
        <v>0</v>
      </c>
    </row>
    <row r="150" spans="1:3">
      <c r="A150" s="11" t="s">
        <v>14</v>
      </c>
      <c r="B150" s="11">
        <v>2016</v>
      </c>
      <c r="C150" s="17">
        <v>50000</v>
      </c>
    </row>
    <row r="151" spans="1:3">
      <c r="A151" s="11" t="s">
        <v>14</v>
      </c>
      <c r="B151" s="11">
        <v>2017</v>
      </c>
      <c r="C151" s="17">
        <v>52857</v>
      </c>
    </row>
    <row r="152" spans="1:3">
      <c r="A152" s="11" t="s">
        <v>14</v>
      </c>
      <c r="B152" s="11">
        <v>2018</v>
      </c>
      <c r="C152" s="17">
        <v>63000</v>
      </c>
    </row>
    <row r="153" spans="1:3">
      <c r="A153" s="11" t="s">
        <v>14</v>
      </c>
      <c r="B153" s="11">
        <v>2019</v>
      </c>
      <c r="C153" s="17">
        <v>62000</v>
      </c>
    </row>
    <row r="154" spans="1:3">
      <c r="A154" s="11" t="s">
        <v>14</v>
      </c>
      <c r="B154" s="11">
        <v>2020</v>
      </c>
      <c r="C154" s="17">
        <v>49166</v>
      </c>
    </row>
    <row r="155" spans="1:3">
      <c r="A155" s="11" t="s">
        <v>14</v>
      </c>
      <c r="B155" s="11">
        <v>2021</v>
      </c>
      <c r="C155" s="17">
        <v>44000</v>
      </c>
    </row>
    <row r="156" spans="1:3">
      <c r="A156" s="11" t="s">
        <v>14</v>
      </c>
      <c r="B156" s="11">
        <v>2022</v>
      </c>
      <c r="C156" s="17">
        <v>45500</v>
      </c>
    </row>
    <row r="157" spans="1:3">
      <c r="A157" s="11" t="s">
        <v>14</v>
      </c>
      <c r="B157" s="11">
        <v>2023</v>
      </c>
      <c r="C157" s="17">
        <v>27500</v>
      </c>
    </row>
    <row r="158" spans="1:3">
      <c r="A158" s="11" t="s">
        <v>14</v>
      </c>
      <c r="B158" s="11">
        <v>2024</v>
      </c>
      <c r="C158" s="17">
        <v>27500</v>
      </c>
    </row>
    <row r="159" spans="1:3">
      <c r="A159" s="11" t="s">
        <v>52</v>
      </c>
      <c r="B159" s="11">
        <v>2015</v>
      </c>
      <c r="C159" s="17">
        <v>0</v>
      </c>
    </row>
    <row r="160" spans="1:3">
      <c r="A160" s="11" t="s">
        <v>52</v>
      </c>
      <c r="B160" s="11">
        <v>2016</v>
      </c>
      <c r="C160" s="17">
        <v>3000</v>
      </c>
    </row>
    <row r="161" spans="1:3">
      <c r="A161" s="11" t="s">
        <v>52</v>
      </c>
      <c r="B161" s="11">
        <v>2017</v>
      </c>
      <c r="C161" s="17">
        <v>4400</v>
      </c>
    </row>
    <row r="162" spans="1:3">
      <c r="A162" s="11" t="s">
        <v>52</v>
      </c>
      <c r="B162" s="11">
        <v>2018</v>
      </c>
      <c r="C162" s="17">
        <v>4400</v>
      </c>
    </row>
    <row r="163" spans="1:3">
      <c r="A163" s="11" t="s">
        <v>52</v>
      </c>
      <c r="B163" s="11">
        <v>2019</v>
      </c>
      <c r="C163" s="17">
        <v>5000</v>
      </c>
    </row>
    <row r="164" spans="1:3">
      <c r="A164" s="11" t="s">
        <v>52</v>
      </c>
      <c r="B164" s="11">
        <v>2020</v>
      </c>
      <c r="C164" s="17">
        <v>10000</v>
      </c>
    </row>
    <row r="165" spans="1:3">
      <c r="A165" s="11" t="s">
        <v>52</v>
      </c>
      <c r="B165" s="11">
        <v>2021</v>
      </c>
      <c r="C165" s="17">
        <v>9375</v>
      </c>
    </row>
    <row r="166" spans="1:3">
      <c r="A166" s="11" t="s">
        <v>52</v>
      </c>
      <c r="B166" s="11">
        <v>2022</v>
      </c>
      <c r="C166" s="17">
        <v>12300</v>
      </c>
    </row>
    <row r="167" spans="1:3">
      <c r="A167" s="11" t="s">
        <v>52</v>
      </c>
      <c r="B167" s="11">
        <v>2023</v>
      </c>
      <c r="C167" s="17">
        <v>2800</v>
      </c>
    </row>
    <row r="168" spans="1:3">
      <c r="A168" s="11" t="s">
        <v>52</v>
      </c>
      <c r="B168" s="11">
        <v>2024</v>
      </c>
      <c r="C168" s="17">
        <v>2800</v>
      </c>
    </row>
    <row r="169" spans="1:3">
      <c r="A169" s="11" t="s">
        <v>15</v>
      </c>
      <c r="B169" s="11">
        <v>2015</v>
      </c>
      <c r="C169" s="17">
        <v>0</v>
      </c>
    </row>
    <row r="170" spans="1:3">
      <c r="A170" s="11" t="s">
        <v>15</v>
      </c>
      <c r="B170" s="11">
        <v>2016</v>
      </c>
      <c r="C170" s="17">
        <v>38000</v>
      </c>
    </row>
    <row r="171" spans="1:3">
      <c r="A171" s="11" t="s">
        <v>15</v>
      </c>
      <c r="B171" s="11">
        <v>2017</v>
      </c>
      <c r="C171" s="17">
        <v>30082</v>
      </c>
    </row>
    <row r="172" spans="1:3">
      <c r="A172" s="11" t="s">
        <v>15</v>
      </c>
      <c r="B172" s="11">
        <v>2018</v>
      </c>
      <c r="C172" s="17">
        <v>35082</v>
      </c>
    </row>
    <row r="173" spans="1:3">
      <c r="A173" s="11" t="s">
        <v>15</v>
      </c>
      <c r="B173" s="11">
        <v>2019</v>
      </c>
      <c r="C173" s="17">
        <v>36000</v>
      </c>
    </row>
    <row r="174" spans="1:3">
      <c r="A174" s="11" t="s">
        <v>15</v>
      </c>
      <c r="B174" s="11">
        <v>2020</v>
      </c>
      <c r="C174" s="17">
        <v>31250</v>
      </c>
    </row>
    <row r="175" spans="1:3">
      <c r="A175" s="11" t="s">
        <v>15</v>
      </c>
      <c r="B175" s="11">
        <v>2021</v>
      </c>
      <c r="C175" s="17">
        <v>22100</v>
      </c>
    </row>
    <row r="176" spans="1:3">
      <c r="A176" s="11" t="s">
        <v>15</v>
      </c>
      <c r="B176" s="11">
        <v>2022</v>
      </c>
      <c r="C176" s="17">
        <v>24740</v>
      </c>
    </row>
    <row r="177" spans="1:3">
      <c r="A177" s="11" t="s">
        <v>15</v>
      </c>
      <c r="B177" s="11">
        <v>2023</v>
      </c>
      <c r="C177" s="17">
        <v>33727</v>
      </c>
    </row>
    <row r="178" spans="1:3">
      <c r="A178" s="11" t="s">
        <v>15</v>
      </c>
      <c r="B178" s="11">
        <v>2024</v>
      </c>
      <c r="C178" s="17">
        <v>33727</v>
      </c>
    </row>
    <row r="179" spans="1:3">
      <c r="A179" s="11" t="s">
        <v>17</v>
      </c>
      <c r="B179" s="11">
        <v>2015</v>
      </c>
      <c r="C179" s="17">
        <v>0</v>
      </c>
    </row>
    <row r="180" spans="1:3">
      <c r="A180" s="11" t="s">
        <v>17</v>
      </c>
      <c r="B180" s="11">
        <v>2016</v>
      </c>
      <c r="C180" s="17">
        <v>17000</v>
      </c>
    </row>
    <row r="181" spans="1:3">
      <c r="A181" s="11" t="s">
        <v>17</v>
      </c>
      <c r="B181" s="11">
        <v>2017</v>
      </c>
      <c r="C181" s="17">
        <v>18000</v>
      </c>
    </row>
    <row r="182" spans="1:3">
      <c r="A182" s="11" t="s">
        <v>17</v>
      </c>
      <c r="B182" s="11">
        <v>2018</v>
      </c>
      <c r="C182" s="17">
        <v>0</v>
      </c>
    </row>
    <row r="183" spans="1:3">
      <c r="A183" s="11" t="s">
        <v>17</v>
      </c>
      <c r="B183" s="11">
        <v>2019</v>
      </c>
      <c r="C183" s="17">
        <v>0</v>
      </c>
    </row>
    <row r="184" spans="1:3">
      <c r="A184" s="11" t="s">
        <v>17</v>
      </c>
      <c r="B184" s="11">
        <v>2020</v>
      </c>
      <c r="C184" s="17">
        <v>19000</v>
      </c>
    </row>
    <row r="185" spans="1:3">
      <c r="A185" s="11" t="s">
        <v>17</v>
      </c>
      <c r="B185" s="11">
        <v>2021</v>
      </c>
      <c r="C185" s="17">
        <v>21000</v>
      </c>
    </row>
    <row r="186" spans="1:3">
      <c r="A186" s="11" t="s">
        <v>17</v>
      </c>
      <c r="B186" s="11">
        <v>2022</v>
      </c>
      <c r="C186" s="17">
        <v>15500</v>
      </c>
    </row>
    <row r="187" spans="1:3">
      <c r="A187" s="11" t="s">
        <v>17</v>
      </c>
      <c r="B187" s="11">
        <v>2023</v>
      </c>
      <c r="C187" s="17">
        <v>23350</v>
      </c>
    </row>
    <row r="188" spans="1:3">
      <c r="A188" s="11" t="s">
        <v>17</v>
      </c>
      <c r="B188" s="11">
        <v>2024</v>
      </c>
      <c r="C188" s="17">
        <v>23350</v>
      </c>
    </row>
    <row r="189" spans="1:3">
      <c r="A189" s="11" t="s">
        <v>86</v>
      </c>
      <c r="B189" s="11">
        <v>2015</v>
      </c>
      <c r="C189" s="17">
        <v>0</v>
      </c>
    </row>
    <row r="190" spans="1:3">
      <c r="A190" s="11" t="s">
        <v>86</v>
      </c>
      <c r="B190" s="11">
        <v>2016</v>
      </c>
      <c r="C190" s="17">
        <v>2000</v>
      </c>
    </row>
    <row r="191" spans="1:3">
      <c r="A191" s="11" t="s">
        <v>86</v>
      </c>
      <c r="B191" s="11">
        <v>2017</v>
      </c>
      <c r="C191" s="17">
        <v>1000</v>
      </c>
    </row>
    <row r="192" spans="1:3">
      <c r="A192" s="11" t="s">
        <v>86</v>
      </c>
      <c r="B192" s="11">
        <v>2018</v>
      </c>
      <c r="C192" s="17">
        <v>0</v>
      </c>
    </row>
    <row r="193" spans="1:3">
      <c r="A193" s="11" t="s">
        <v>86</v>
      </c>
      <c r="B193" s="11">
        <v>2019</v>
      </c>
      <c r="C193" s="17">
        <v>0</v>
      </c>
    </row>
    <row r="194" spans="1:3">
      <c r="A194" s="11" t="s">
        <v>86</v>
      </c>
      <c r="B194" s="11">
        <v>2020</v>
      </c>
      <c r="C194" s="17">
        <v>0</v>
      </c>
    </row>
    <row r="195" spans="1:3">
      <c r="A195" s="11" t="s">
        <v>86</v>
      </c>
      <c r="B195" s="11">
        <v>2021</v>
      </c>
      <c r="C195" s="17">
        <v>0</v>
      </c>
    </row>
    <row r="196" spans="1:3">
      <c r="A196" s="11" t="s">
        <v>86</v>
      </c>
      <c r="B196" s="11">
        <v>2022</v>
      </c>
      <c r="C196" s="17">
        <v>0</v>
      </c>
    </row>
    <row r="197" spans="1:3">
      <c r="A197" s="11" t="s">
        <v>86</v>
      </c>
      <c r="B197" s="11">
        <v>2023</v>
      </c>
      <c r="C197" s="17">
        <v>0</v>
      </c>
    </row>
    <row r="198" spans="1:3">
      <c r="A198" s="11" t="s">
        <v>18</v>
      </c>
      <c r="B198" s="11">
        <v>2015</v>
      </c>
      <c r="C198" s="17">
        <v>0</v>
      </c>
    </row>
    <row r="199" spans="1:3">
      <c r="A199" s="11" t="s">
        <v>18</v>
      </c>
      <c r="B199" s="11">
        <v>2016</v>
      </c>
      <c r="C199" s="17">
        <v>10000</v>
      </c>
    </row>
    <row r="200" spans="1:3">
      <c r="A200" s="11" t="s">
        <v>18</v>
      </c>
      <c r="B200" s="11">
        <v>2017</v>
      </c>
      <c r="C200" s="17">
        <v>9000</v>
      </c>
    </row>
    <row r="201" spans="1:3">
      <c r="A201" s="11" t="s">
        <v>18</v>
      </c>
      <c r="B201" s="11">
        <v>2018</v>
      </c>
      <c r="C201" s="17">
        <v>11500</v>
      </c>
    </row>
    <row r="202" spans="1:3">
      <c r="A202" s="11" t="s">
        <v>18</v>
      </c>
      <c r="B202" s="11">
        <v>2019</v>
      </c>
      <c r="C202" s="17">
        <v>13000</v>
      </c>
    </row>
    <row r="203" spans="1:3">
      <c r="A203" s="11" t="s">
        <v>18</v>
      </c>
      <c r="B203" s="11">
        <v>2020</v>
      </c>
      <c r="C203" s="17">
        <v>13000</v>
      </c>
    </row>
    <row r="204" spans="1:3">
      <c r="A204" s="11" t="s">
        <v>18</v>
      </c>
      <c r="B204" s="11">
        <v>2021</v>
      </c>
      <c r="C204" s="17">
        <v>15450</v>
      </c>
    </row>
    <row r="205" spans="1:3">
      <c r="A205" s="11" t="s">
        <v>18</v>
      </c>
      <c r="B205" s="11">
        <v>2022</v>
      </c>
      <c r="C205" s="17">
        <v>10500</v>
      </c>
    </row>
    <row r="206" spans="1:3">
      <c r="A206" s="11" t="s">
        <v>18</v>
      </c>
      <c r="B206" s="11">
        <v>2023</v>
      </c>
      <c r="C206" s="17">
        <v>15450</v>
      </c>
    </row>
    <row r="207" spans="1:3">
      <c r="A207" s="11" t="s">
        <v>18</v>
      </c>
      <c r="B207" s="11">
        <v>2024</v>
      </c>
      <c r="C207" s="17">
        <v>15450</v>
      </c>
    </row>
    <row r="208" spans="1:3">
      <c r="A208" s="11" t="s">
        <v>19</v>
      </c>
      <c r="B208" s="11">
        <v>2015</v>
      </c>
      <c r="C208" s="17">
        <v>0</v>
      </c>
    </row>
    <row r="209" spans="1:3">
      <c r="A209" s="11" t="s">
        <v>19</v>
      </c>
      <c r="B209" s="11">
        <v>2016</v>
      </c>
      <c r="C209" s="17">
        <v>15000</v>
      </c>
    </row>
    <row r="210" spans="1:3">
      <c r="A210" s="11" t="s">
        <v>19</v>
      </c>
      <c r="B210" s="11">
        <v>2017</v>
      </c>
      <c r="C210" s="17">
        <v>18000</v>
      </c>
    </row>
    <row r="211" spans="1:3">
      <c r="A211" s="11" t="s">
        <v>19</v>
      </c>
      <c r="B211" s="11">
        <v>2018</v>
      </c>
      <c r="C211" s="17">
        <v>0</v>
      </c>
    </row>
    <row r="212" spans="1:3">
      <c r="A212" s="11" t="s">
        <v>19</v>
      </c>
      <c r="B212" s="11">
        <v>2019</v>
      </c>
      <c r="C212" s="17">
        <v>0</v>
      </c>
    </row>
    <row r="213" spans="1:3">
      <c r="A213" s="11" t="s">
        <v>19</v>
      </c>
      <c r="B213" s="11">
        <v>2020</v>
      </c>
      <c r="C213" s="17">
        <v>24400</v>
      </c>
    </row>
    <row r="214" spans="1:3">
      <c r="A214" s="11" t="s">
        <v>19</v>
      </c>
      <c r="B214" s="11">
        <v>2021</v>
      </c>
      <c r="C214" s="17">
        <v>20975</v>
      </c>
    </row>
    <row r="215" spans="1:3">
      <c r="A215" s="11" t="s">
        <v>19</v>
      </c>
      <c r="B215" s="11">
        <v>2022</v>
      </c>
      <c r="C215" s="17">
        <v>18000</v>
      </c>
    </row>
    <row r="216" spans="1:3">
      <c r="A216" s="11" t="s">
        <v>19</v>
      </c>
      <c r="B216" s="11">
        <v>2023</v>
      </c>
      <c r="C216" s="17">
        <v>27150</v>
      </c>
    </row>
    <row r="217" spans="1:3">
      <c r="A217" s="11" t="s">
        <v>19</v>
      </c>
      <c r="B217" s="11">
        <v>2024</v>
      </c>
      <c r="C217" s="17">
        <v>27150</v>
      </c>
    </row>
    <row r="218" spans="1:3">
      <c r="A218" s="11" t="s">
        <v>87</v>
      </c>
      <c r="B218" s="11">
        <v>2015</v>
      </c>
      <c r="C218" s="17">
        <v>0</v>
      </c>
    </row>
    <row r="219" spans="1:3">
      <c r="A219" s="11" t="s">
        <v>87</v>
      </c>
      <c r="B219" s="11">
        <v>2016</v>
      </c>
      <c r="C219" s="17">
        <v>3000</v>
      </c>
    </row>
    <row r="220" spans="1:3">
      <c r="A220" s="11" t="s">
        <v>87</v>
      </c>
      <c r="B220" s="11">
        <v>2017</v>
      </c>
      <c r="C220" s="17">
        <v>3000</v>
      </c>
    </row>
    <row r="221" spans="1:3">
      <c r="A221" s="11" t="s">
        <v>87</v>
      </c>
      <c r="B221" s="11">
        <v>2018</v>
      </c>
      <c r="C221" s="17">
        <v>0</v>
      </c>
    </row>
    <row r="222" spans="1:3">
      <c r="A222" s="11" t="s">
        <v>87</v>
      </c>
      <c r="B222" s="11">
        <v>2019</v>
      </c>
      <c r="C222" s="17">
        <v>0</v>
      </c>
    </row>
    <row r="223" spans="1:3">
      <c r="A223" s="11" t="s">
        <v>87</v>
      </c>
      <c r="B223" s="11">
        <v>2020</v>
      </c>
      <c r="C223" s="17">
        <v>0</v>
      </c>
    </row>
    <row r="224" spans="1:3">
      <c r="A224" s="11" t="s">
        <v>87</v>
      </c>
      <c r="B224" s="11">
        <v>2021</v>
      </c>
      <c r="C224" s="17">
        <v>400</v>
      </c>
    </row>
    <row r="225" spans="1:3">
      <c r="A225" s="11" t="s">
        <v>87</v>
      </c>
      <c r="B225" s="11">
        <v>2022</v>
      </c>
      <c r="C225" s="17">
        <v>0</v>
      </c>
    </row>
    <row r="226" spans="1:3">
      <c r="A226" s="11" t="s">
        <v>87</v>
      </c>
      <c r="B226" s="11">
        <v>2023</v>
      </c>
      <c r="C226" s="17">
        <v>0</v>
      </c>
    </row>
    <row r="227" spans="1:3">
      <c r="A227" s="11" t="s">
        <v>54</v>
      </c>
      <c r="B227" s="11">
        <v>2024</v>
      </c>
    </row>
    <row r="228" spans="1:3">
      <c r="A228" s="14" t="s">
        <v>53</v>
      </c>
      <c r="B228" s="11">
        <v>2024</v>
      </c>
      <c r="C228" s="17">
        <f>SUM(D206:D270)</f>
        <v>0</v>
      </c>
    </row>
    <row r="229" spans="1:3">
      <c r="A229" s="11" t="s">
        <v>88</v>
      </c>
      <c r="B229" s="11">
        <v>2015</v>
      </c>
      <c r="C229" s="17" t="s">
        <v>84</v>
      </c>
    </row>
    <row r="230" spans="1:3">
      <c r="A230" s="11" t="s">
        <v>88</v>
      </c>
      <c r="B230" s="11">
        <v>2016</v>
      </c>
      <c r="C230" s="17" t="s">
        <v>84</v>
      </c>
    </row>
    <row r="231" spans="1:3">
      <c r="A231" s="11" t="s">
        <v>88</v>
      </c>
      <c r="B231" s="11">
        <v>2017</v>
      </c>
      <c r="C231" s="17" t="s">
        <v>84</v>
      </c>
    </row>
    <row r="232" spans="1:3">
      <c r="A232" s="11" t="s">
        <v>88</v>
      </c>
      <c r="B232" s="11">
        <v>2018</v>
      </c>
      <c r="C232" s="17" t="s">
        <v>84</v>
      </c>
    </row>
    <row r="233" spans="1:3">
      <c r="A233" s="11" t="s">
        <v>88</v>
      </c>
      <c r="B233" s="11">
        <v>2019</v>
      </c>
      <c r="C233" s="17" t="s">
        <v>84</v>
      </c>
    </row>
    <row r="234" spans="1:3">
      <c r="A234" s="11" t="s">
        <v>88</v>
      </c>
      <c r="B234" s="11">
        <v>2020</v>
      </c>
      <c r="C234" s="17" t="s">
        <v>84</v>
      </c>
    </row>
    <row r="235" spans="1:3">
      <c r="A235" s="11" t="s">
        <v>88</v>
      </c>
      <c r="B235" s="11">
        <v>2021</v>
      </c>
      <c r="C235" s="17" t="s">
        <v>84</v>
      </c>
    </row>
    <row r="236" spans="1:3">
      <c r="A236" s="11" t="s">
        <v>88</v>
      </c>
      <c r="B236" s="11">
        <v>2022</v>
      </c>
      <c r="C236" s="17">
        <v>0</v>
      </c>
    </row>
    <row r="237" spans="1:3">
      <c r="A237" s="11" t="s">
        <v>88</v>
      </c>
      <c r="B237" s="11">
        <v>2023</v>
      </c>
      <c r="C237" s="17" t="s">
        <v>84</v>
      </c>
    </row>
    <row r="238" spans="1:3">
      <c r="A238" s="11" t="s">
        <v>55</v>
      </c>
      <c r="B238" s="11">
        <v>2024</v>
      </c>
    </row>
    <row r="239" spans="1:3">
      <c r="A239" s="11" t="s">
        <v>89</v>
      </c>
      <c r="B239" s="11">
        <v>2015</v>
      </c>
      <c r="C239" s="17" t="s">
        <v>84</v>
      </c>
    </row>
    <row r="240" spans="1:3">
      <c r="A240" s="11" t="s">
        <v>89</v>
      </c>
      <c r="B240" s="11">
        <v>2016</v>
      </c>
      <c r="C240" s="17" t="s">
        <v>84</v>
      </c>
    </row>
    <row r="241" spans="1:3">
      <c r="A241" s="11" t="s">
        <v>89</v>
      </c>
      <c r="B241" s="11">
        <v>2017</v>
      </c>
      <c r="C241" s="17" t="s">
        <v>84</v>
      </c>
    </row>
    <row r="242" spans="1:3">
      <c r="A242" s="11" t="s">
        <v>89</v>
      </c>
      <c r="B242" s="11">
        <v>2018</v>
      </c>
      <c r="C242" s="17" t="s">
        <v>84</v>
      </c>
    </row>
    <row r="243" spans="1:3">
      <c r="A243" s="11" t="s">
        <v>89</v>
      </c>
      <c r="B243" s="11">
        <v>2019</v>
      </c>
      <c r="C243" s="17" t="s">
        <v>84</v>
      </c>
    </row>
    <row r="244" spans="1:3">
      <c r="A244" s="11" t="s">
        <v>89</v>
      </c>
      <c r="B244" s="11">
        <v>2020</v>
      </c>
      <c r="C244" s="17" t="s">
        <v>84</v>
      </c>
    </row>
    <row r="245" spans="1:3">
      <c r="A245" s="11" t="s">
        <v>89</v>
      </c>
      <c r="B245" s="11">
        <v>2021</v>
      </c>
      <c r="C245" s="17" t="s">
        <v>84</v>
      </c>
    </row>
    <row r="246" spans="1:3">
      <c r="A246" s="11" t="s">
        <v>89</v>
      </c>
      <c r="B246" s="11">
        <v>2022</v>
      </c>
      <c r="C246" s="17" t="s">
        <v>84</v>
      </c>
    </row>
    <row r="247" spans="1:3">
      <c r="A247" s="11" t="s">
        <v>89</v>
      </c>
      <c r="B247" s="11">
        <v>2023</v>
      </c>
      <c r="C247" s="17" t="s">
        <v>84</v>
      </c>
    </row>
    <row r="248" spans="1:3">
      <c r="A248" s="11" t="s">
        <v>20</v>
      </c>
      <c r="B248" s="11">
        <v>2015</v>
      </c>
      <c r="C248" s="17">
        <v>0</v>
      </c>
    </row>
    <row r="249" spans="1:3">
      <c r="A249" s="11" t="s">
        <v>20</v>
      </c>
      <c r="B249" s="11">
        <v>2016</v>
      </c>
      <c r="C249" s="17">
        <v>38000</v>
      </c>
    </row>
    <row r="250" spans="1:3">
      <c r="A250" s="11" t="s">
        <v>20</v>
      </c>
      <c r="B250" s="11">
        <v>2017</v>
      </c>
      <c r="C250" s="17">
        <v>33079</v>
      </c>
    </row>
    <row r="251" spans="1:3">
      <c r="A251" s="11" t="s">
        <v>20</v>
      </c>
      <c r="B251" s="11">
        <v>2018</v>
      </c>
      <c r="C251" s="17">
        <v>48079</v>
      </c>
    </row>
    <row r="252" spans="1:3">
      <c r="A252" s="11" t="s">
        <v>20</v>
      </c>
      <c r="B252" s="11">
        <v>2019</v>
      </c>
      <c r="C252" s="17">
        <v>40300</v>
      </c>
    </row>
    <row r="253" spans="1:3">
      <c r="A253" s="11" t="s">
        <v>20</v>
      </c>
      <c r="B253" s="11">
        <v>2020</v>
      </c>
      <c r="C253" s="17">
        <v>33630</v>
      </c>
    </row>
    <row r="254" spans="1:3">
      <c r="A254" s="11" t="s">
        <v>20</v>
      </c>
      <c r="B254" s="11">
        <v>2021</v>
      </c>
      <c r="C254" s="17">
        <v>28350</v>
      </c>
    </row>
    <row r="255" spans="1:3">
      <c r="A255" s="11" t="s">
        <v>20</v>
      </c>
      <c r="B255" s="11">
        <v>2022</v>
      </c>
      <c r="C255" s="17">
        <v>25000</v>
      </c>
    </row>
    <row r="256" spans="1:3">
      <c r="A256" s="11" t="s">
        <v>20</v>
      </c>
      <c r="B256" s="11">
        <v>2023</v>
      </c>
      <c r="C256" s="17">
        <v>38982</v>
      </c>
    </row>
    <row r="257" spans="1:3">
      <c r="A257" s="11" t="s">
        <v>20</v>
      </c>
      <c r="B257" s="11">
        <v>2024</v>
      </c>
      <c r="C257" s="17">
        <v>38982</v>
      </c>
    </row>
    <row r="258" spans="1:3">
      <c r="A258" s="11" t="s">
        <v>90</v>
      </c>
      <c r="B258" s="11">
        <v>2015</v>
      </c>
      <c r="C258" s="17" t="s">
        <v>84</v>
      </c>
    </row>
    <row r="259" spans="1:3">
      <c r="A259" s="11" t="s">
        <v>90</v>
      </c>
      <c r="B259" s="11">
        <v>2016</v>
      </c>
      <c r="C259" s="17" t="s">
        <v>84</v>
      </c>
    </row>
    <row r="260" spans="1:3">
      <c r="A260" s="11" t="s">
        <v>90</v>
      </c>
      <c r="B260" s="11">
        <v>2017</v>
      </c>
      <c r="C260" s="17" t="s">
        <v>84</v>
      </c>
    </row>
    <row r="261" spans="1:3">
      <c r="A261" s="11" t="s">
        <v>90</v>
      </c>
      <c r="B261" s="11">
        <v>2018</v>
      </c>
      <c r="C261" s="17" t="s">
        <v>84</v>
      </c>
    </row>
    <row r="262" spans="1:3">
      <c r="A262" s="11" t="s">
        <v>90</v>
      </c>
      <c r="B262" s="11">
        <v>2019</v>
      </c>
      <c r="C262" s="17" t="s">
        <v>84</v>
      </c>
    </row>
    <row r="263" spans="1:3">
      <c r="A263" s="11" t="s">
        <v>90</v>
      </c>
      <c r="B263" s="11">
        <v>2020</v>
      </c>
      <c r="C263" s="17" t="s">
        <v>84</v>
      </c>
    </row>
    <row r="264" spans="1:3">
      <c r="A264" s="11" t="s">
        <v>90</v>
      </c>
      <c r="B264" s="11">
        <v>2021</v>
      </c>
      <c r="C264" s="17" t="s">
        <v>84</v>
      </c>
    </row>
    <row r="265" spans="1:3">
      <c r="A265" s="11" t="s">
        <v>90</v>
      </c>
      <c r="B265" s="11">
        <v>2022</v>
      </c>
      <c r="C265" s="17">
        <v>750</v>
      </c>
    </row>
    <row r="266" spans="1:3">
      <c r="A266" s="11" t="s">
        <v>90</v>
      </c>
      <c r="B266" s="11">
        <v>2023</v>
      </c>
      <c r="C266" s="17" t="s">
        <v>84</v>
      </c>
    </row>
    <row r="267" spans="1:3">
      <c r="A267" s="11" t="s">
        <v>75</v>
      </c>
      <c r="B267" s="11">
        <v>2024</v>
      </c>
      <c r="C267" s="17">
        <v>2000</v>
      </c>
    </row>
    <row r="268" spans="1:3">
      <c r="A268" s="11" t="s">
        <v>91</v>
      </c>
      <c r="B268" s="11">
        <v>2015</v>
      </c>
      <c r="C268" s="17" t="s">
        <v>84</v>
      </c>
    </row>
    <row r="269" spans="1:3">
      <c r="A269" s="11" t="s">
        <v>91</v>
      </c>
      <c r="B269" s="11">
        <v>2016</v>
      </c>
      <c r="C269" s="17" t="s">
        <v>84</v>
      </c>
    </row>
    <row r="270" spans="1:3">
      <c r="A270" s="11" t="s">
        <v>91</v>
      </c>
      <c r="B270" s="11">
        <v>2017</v>
      </c>
      <c r="C270" s="17" t="s">
        <v>84</v>
      </c>
    </row>
    <row r="271" spans="1:3">
      <c r="A271" s="11" t="s">
        <v>91</v>
      </c>
      <c r="B271" s="11">
        <v>2018</v>
      </c>
      <c r="C271" s="17" t="s">
        <v>84</v>
      </c>
    </row>
    <row r="272" spans="1:3">
      <c r="A272" s="11" t="s">
        <v>91</v>
      </c>
      <c r="B272" s="11">
        <v>2019</v>
      </c>
      <c r="C272" s="17" t="s">
        <v>84</v>
      </c>
    </row>
    <row r="273" spans="1:3">
      <c r="A273" s="11" t="s">
        <v>91</v>
      </c>
      <c r="B273" s="11">
        <v>2020</v>
      </c>
      <c r="C273" s="17" t="s">
        <v>84</v>
      </c>
    </row>
    <row r="274" spans="1:3">
      <c r="A274" s="11" t="s">
        <v>91</v>
      </c>
      <c r="B274" s="11">
        <v>2021</v>
      </c>
      <c r="C274" s="17" t="s">
        <v>84</v>
      </c>
    </row>
    <row r="275" spans="1:3">
      <c r="A275" s="11" t="s">
        <v>91</v>
      </c>
      <c r="B275" s="11">
        <v>2022</v>
      </c>
      <c r="C275" s="17">
        <v>0</v>
      </c>
    </row>
    <row r="276" spans="1:3">
      <c r="A276" s="11" t="s">
        <v>91</v>
      </c>
      <c r="B276" s="11">
        <v>2023</v>
      </c>
      <c r="C276" s="17" t="s">
        <v>84</v>
      </c>
    </row>
    <row r="277" spans="1:3">
      <c r="A277" s="11" t="s">
        <v>21</v>
      </c>
      <c r="B277" s="11">
        <v>2015</v>
      </c>
      <c r="C277" s="17">
        <v>0</v>
      </c>
    </row>
    <row r="278" spans="1:3">
      <c r="A278" s="11" t="s">
        <v>21</v>
      </c>
      <c r="B278" s="11">
        <v>2016</v>
      </c>
      <c r="C278" s="17">
        <v>6000</v>
      </c>
    </row>
    <row r="279" spans="1:3">
      <c r="A279" s="11" t="s">
        <v>21</v>
      </c>
      <c r="B279" s="11">
        <v>2017</v>
      </c>
      <c r="C279" s="17">
        <v>7000</v>
      </c>
    </row>
    <row r="280" spans="1:3">
      <c r="A280" s="11" t="s">
        <v>21</v>
      </c>
      <c r="B280" s="11">
        <v>2018</v>
      </c>
      <c r="C280" s="17">
        <v>7000</v>
      </c>
    </row>
    <row r="281" spans="1:3">
      <c r="A281" s="11" t="s">
        <v>21</v>
      </c>
      <c r="B281" s="11">
        <v>2019</v>
      </c>
      <c r="C281" s="17">
        <v>7000</v>
      </c>
    </row>
    <row r="282" spans="1:3">
      <c r="A282" s="11" t="s">
        <v>21</v>
      </c>
      <c r="B282" s="11">
        <v>2020</v>
      </c>
      <c r="C282" s="17">
        <v>7000</v>
      </c>
    </row>
    <row r="283" spans="1:3">
      <c r="A283" s="11" t="s">
        <v>21</v>
      </c>
      <c r="B283" s="11">
        <v>2021</v>
      </c>
      <c r="C283" s="17">
        <v>8000</v>
      </c>
    </row>
    <row r="284" spans="1:3">
      <c r="A284" s="11" t="s">
        <v>21</v>
      </c>
      <c r="B284" s="11">
        <v>2022</v>
      </c>
      <c r="C284" s="17">
        <v>11000</v>
      </c>
    </row>
    <row r="285" spans="1:3">
      <c r="A285" s="11" t="s">
        <v>21</v>
      </c>
      <c r="B285" s="11">
        <v>2023</v>
      </c>
      <c r="C285" s="17">
        <v>9000</v>
      </c>
    </row>
    <row r="286" spans="1:3">
      <c r="A286" s="11" t="s">
        <v>21</v>
      </c>
      <c r="B286" s="11">
        <v>2024</v>
      </c>
      <c r="C286" s="17">
        <v>14000</v>
      </c>
    </row>
    <row r="287" spans="1:3">
      <c r="A287" s="11" t="s">
        <v>22</v>
      </c>
      <c r="B287" s="11">
        <v>2015</v>
      </c>
      <c r="C287" s="17" t="s">
        <v>84</v>
      </c>
    </row>
    <row r="288" spans="1:3">
      <c r="A288" s="11" t="s">
        <v>22</v>
      </c>
      <c r="B288" s="11">
        <v>2016</v>
      </c>
      <c r="C288" s="17" t="s">
        <v>84</v>
      </c>
    </row>
    <row r="289" spans="1:3">
      <c r="A289" s="11" t="s">
        <v>22</v>
      </c>
      <c r="B289" s="11">
        <v>2017</v>
      </c>
      <c r="C289" s="17" t="s">
        <v>84</v>
      </c>
    </row>
    <row r="290" spans="1:3">
      <c r="A290" s="11" t="s">
        <v>22</v>
      </c>
      <c r="B290" s="11">
        <v>2018</v>
      </c>
      <c r="C290" s="17" t="s">
        <v>84</v>
      </c>
    </row>
    <row r="291" spans="1:3">
      <c r="A291" s="11" t="s">
        <v>22</v>
      </c>
      <c r="B291" s="11">
        <v>2019</v>
      </c>
      <c r="C291" s="17" t="s">
        <v>84</v>
      </c>
    </row>
    <row r="292" spans="1:3">
      <c r="A292" s="11" t="s">
        <v>22</v>
      </c>
      <c r="B292" s="11">
        <v>2020</v>
      </c>
      <c r="C292" s="17" t="s">
        <v>84</v>
      </c>
    </row>
    <row r="293" spans="1:3">
      <c r="A293" s="11" t="s">
        <v>22</v>
      </c>
      <c r="B293" s="11">
        <v>2021</v>
      </c>
      <c r="C293" s="17">
        <v>0</v>
      </c>
    </row>
    <row r="294" spans="1:3">
      <c r="A294" s="11" t="s">
        <v>22</v>
      </c>
      <c r="B294" s="11">
        <v>2022</v>
      </c>
      <c r="C294" s="17">
        <v>1500</v>
      </c>
    </row>
    <row r="295" spans="1:3">
      <c r="A295" s="11" t="s">
        <v>22</v>
      </c>
      <c r="B295" s="11">
        <v>2023</v>
      </c>
      <c r="C295" s="17">
        <v>2000</v>
      </c>
    </row>
    <row r="296" spans="1:3">
      <c r="A296" s="11" t="s">
        <v>22</v>
      </c>
      <c r="B296" s="11">
        <v>2024</v>
      </c>
      <c r="C296" s="17">
        <v>7000</v>
      </c>
    </row>
    <row r="297" spans="1:3">
      <c r="A297" s="11" t="s">
        <v>23</v>
      </c>
      <c r="B297" s="11">
        <v>2015</v>
      </c>
      <c r="C297" s="17">
        <v>0</v>
      </c>
    </row>
    <row r="298" spans="1:3">
      <c r="A298" s="11" t="s">
        <v>23</v>
      </c>
      <c r="B298" s="11">
        <v>2016</v>
      </c>
      <c r="C298" s="17">
        <v>16000</v>
      </c>
    </row>
    <row r="299" spans="1:3">
      <c r="A299" s="11" t="s">
        <v>23</v>
      </c>
      <c r="B299" s="11">
        <v>2017</v>
      </c>
      <c r="C299" s="17">
        <v>6000</v>
      </c>
    </row>
    <row r="300" spans="1:3">
      <c r="A300" s="11" t="s">
        <v>23</v>
      </c>
      <c r="B300" s="11">
        <v>2018</v>
      </c>
      <c r="C300" s="17">
        <v>16000</v>
      </c>
    </row>
    <row r="301" spans="1:3">
      <c r="A301" s="11" t="s">
        <v>23</v>
      </c>
      <c r="B301" s="11">
        <v>2019</v>
      </c>
      <c r="C301" s="17">
        <v>16000</v>
      </c>
    </row>
    <row r="302" spans="1:3">
      <c r="A302" s="11" t="s">
        <v>23</v>
      </c>
      <c r="B302" s="11">
        <v>2020</v>
      </c>
      <c r="C302" s="17">
        <v>16000</v>
      </c>
    </row>
    <row r="303" spans="1:3">
      <c r="A303" s="11" t="s">
        <v>23</v>
      </c>
      <c r="B303" s="11">
        <v>2021</v>
      </c>
      <c r="C303" s="17">
        <v>13750</v>
      </c>
    </row>
    <row r="304" spans="1:3">
      <c r="A304" s="11" t="s">
        <v>23</v>
      </c>
      <c r="B304" s="11">
        <v>2022</v>
      </c>
      <c r="C304" s="17">
        <v>17800</v>
      </c>
    </row>
    <row r="305" spans="1:3">
      <c r="A305" s="11" t="s">
        <v>23</v>
      </c>
      <c r="B305" s="11">
        <v>2023</v>
      </c>
      <c r="C305" s="17">
        <v>19000</v>
      </c>
    </row>
    <row r="306" spans="1:3">
      <c r="A306" s="11" t="s">
        <v>23</v>
      </c>
      <c r="B306" s="11">
        <v>2024</v>
      </c>
      <c r="C306" s="17">
        <v>21560</v>
      </c>
    </row>
    <row r="307" spans="1:3">
      <c r="A307" s="11" t="s">
        <v>56</v>
      </c>
      <c r="B307" s="11">
        <v>2015</v>
      </c>
      <c r="C307" s="17">
        <v>0</v>
      </c>
    </row>
    <row r="308" spans="1:3">
      <c r="A308" s="11" t="s">
        <v>56</v>
      </c>
      <c r="B308" s="11">
        <v>2016</v>
      </c>
      <c r="C308" s="17">
        <v>22500</v>
      </c>
    </row>
    <row r="309" spans="1:3">
      <c r="A309" s="11" t="s">
        <v>56</v>
      </c>
      <c r="B309" s="11">
        <v>2017</v>
      </c>
      <c r="C309" s="17">
        <v>24500</v>
      </c>
    </row>
    <row r="310" spans="1:3">
      <c r="A310" s="11" t="s">
        <v>56</v>
      </c>
      <c r="B310" s="11">
        <v>2018</v>
      </c>
      <c r="C310" s="17">
        <v>24500</v>
      </c>
    </row>
    <row r="311" spans="1:3">
      <c r="A311" s="11" t="s">
        <v>56</v>
      </c>
      <c r="B311" s="11">
        <v>2019</v>
      </c>
      <c r="C311" s="17">
        <v>23000</v>
      </c>
    </row>
    <row r="312" spans="1:3">
      <c r="A312" s="11" t="s">
        <v>56</v>
      </c>
      <c r="B312" s="11">
        <v>2020</v>
      </c>
      <c r="C312" s="17">
        <v>21560</v>
      </c>
    </row>
    <row r="313" spans="1:3">
      <c r="A313" s="11" t="s">
        <v>56</v>
      </c>
      <c r="B313" s="11">
        <v>2021</v>
      </c>
      <c r="C313" s="17">
        <v>20000</v>
      </c>
    </row>
    <row r="314" spans="1:3">
      <c r="A314" s="11" t="s">
        <v>56</v>
      </c>
      <c r="B314" s="11">
        <v>2022</v>
      </c>
      <c r="C314" s="17">
        <v>21560</v>
      </c>
    </row>
    <row r="315" spans="1:3">
      <c r="A315" s="11" t="s">
        <v>56</v>
      </c>
      <c r="B315" s="11">
        <v>2023</v>
      </c>
      <c r="C315" s="17">
        <v>21560</v>
      </c>
    </row>
    <row r="316" spans="1:3">
      <c r="A316" s="11" t="s">
        <v>56</v>
      </c>
      <c r="B316" s="11">
        <v>2024</v>
      </c>
      <c r="C316" s="17">
        <v>20000</v>
      </c>
    </row>
    <row r="317" spans="1:3">
      <c r="A317" s="11" t="s">
        <v>77</v>
      </c>
      <c r="B317" s="11">
        <v>2024</v>
      </c>
      <c r="C317" s="17">
        <v>777</v>
      </c>
    </row>
    <row r="318" spans="1:3">
      <c r="A318" s="11" t="s">
        <v>57</v>
      </c>
      <c r="B318" s="11">
        <v>2015</v>
      </c>
      <c r="C318" s="17">
        <v>0</v>
      </c>
    </row>
    <row r="319" spans="1:3">
      <c r="A319" s="11" t="s">
        <v>57</v>
      </c>
      <c r="B319" s="11">
        <v>2016</v>
      </c>
      <c r="C319" s="17" t="s">
        <v>84</v>
      </c>
    </row>
    <row r="320" spans="1:3">
      <c r="A320" s="11" t="s">
        <v>57</v>
      </c>
      <c r="B320" s="11">
        <v>2017</v>
      </c>
      <c r="C320" s="17" t="s">
        <v>84</v>
      </c>
    </row>
    <row r="321" spans="1:3">
      <c r="A321" s="11" t="s">
        <v>57</v>
      </c>
      <c r="B321" s="11">
        <v>2018</v>
      </c>
      <c r="C321" s="17" t="s">
        <v>84</v>
      </c>
    </row>
    <row r="322" spans="1:3">
      <c r="A322" s="11" t="s">
        <v>57</v>
      </c>
      <c r="B322" s="11">
        <v>2019</v>
      </c>
      <c r="C322" s="17" t="s">
        <v>84</v>
      </c>
    </row>
    <row r="323" spans="1:3">
      <c r="A323" s="11" t="s">
        <v>57</v>
      </c>
      <c r="B323" s="11">
        <v>2020</v>
      </c>
      <c r="C323" s="17">
        <v>6000</v>
      </c>
    </row>
    <row r="324" spans="1:3">
      <c r="A324" s="11" t="s">
        <v>57</v>
      </c>
      <c r="B324" s="11">
        <v>2021</v>
      </c>
      <c r="C324" s="17">
        <v>6000</v>
      </c>
    </row>
    <row r="325" spans="1:3">
      <c r="A325" s="11" t="s">
        <v>57</v>
      </c>
      <c r="B325" s="11">
        <v>2022</v>
      </c>
      <c r="C325" s="17">
        <v>6000</v>
      </c>
    </row>
    <row r="326" spans="1:3">
      <c r="A326" s="11" t="s">
        <v>57</v>
      </c>
      <c r="B326" s="11">
        <v>2023</v>
      </c>
      <c r="C326" s="17">
        <v>3000</v>
      </c>
    </row>
    <row r="327" spans="1:3">
      <c r="A327" s="11" t="s">
        <v>57</v>
      </c>
      <c r="B327" s="11">
        <v>2024</v>
      </c>
      <c r="C327" s="17">
        <v>3000</v>
      </c>
    </row>
    <row r="328" spans="1:3">
      <c r="A328" s="11" t="s">
        <v>92</v>
      </c>
      <c r="B328" s="11">
        <v>2015</v>
      </c>
      <c r="C328" s="17" t="s">
        <v>84</v>
      </c>
    </row>
    <row r="329" spans="1:3">
      <c r="A329" s="11" t="s">
        <v>92</v>
      </c>
      <c r="B329" s="11">
        <v>2016</v>
      </c>
      <c r="C329" s="17" t="s">
        <v>84</v>
      </c>
    </row>
    <row r="330" spans="1:3">
      <c r="A330" s="11" t="s">
        <v>92</v>
      </c>
      <c r="B330" s="11">
        <v>2017</v>
      </c>
      <c r="C330" s="17" t="s">
        <v>84</v>
      </c>
    </row>
    <row r="331" spans="1:3">
      <c r="A331" s="11" t="s">
        <v>92</v>
      </c>
      <c r="B331" s="11">
        <v>2018</v>
      </c>
      <c r="C331" s="17" t="s">
        <v>84</v>
      </c>
    </row>
    <row r="332" spans="1:3">
      <c r="A332" s="11" t="s">
        <v>92</v>
      </c>
      <c r="B332" s="11">
        <v>2019</v>
      </c>
      <c r="C332" s="17" t="s">
        <v>84</v>
      </c>
    </row>
    <row r="333" spans="1:3">
      <c r="A333" s="11" t="s">
        <v>92</v>
      </c>
      <c r="B333" s="11">
        <v>2020</v>
      </c>
      <c r="C333" s="17" t="s">
        <v>84</v>
      </c>
    </row>
    <row r="334" spans="1:3">
      <c r="A334" s="11" t="s">
        <v>92</v>
      </c>
      <c r="B334" s="11">
        <v>2021</v>
      </c>
      <c r="C334" s="17" t="s">
        <v>84</v>
      </c>
    </row>
    <row r="335" spans="1:3">
      <c r="A335" s="11" t="s">
        <v>92</v>
      </c>
      <c r="B335" s="11">
        <v>2022</v>
      </c>
      <c r="C335" s="17">
        <v>0</v>
      </c>
    </row>
    <row r="336" spans="1:3">
      <c r="A336" s="11" t="s">
        <v>92</v>
      </c>
      <c r="B336" s="11">
        <v>2023</v>
      </c>
      <c r="C336" s="17" t="s">
        <v>84</v>
      </c>
    </row>
    <row r="337" spans="1:3">
      <c r="A337" s="11" t="s">
        <v>93</v>
      </c>
      <c r="B337" s="11">
        <v>2015</v>
      </c>
      <c r="C337" s="17" t="s">
        <v>84</v>
      </c>
    </row>
    <row r="338" spans="1:3">
      <c r="A338" s="11" t="s">
        <v>93</v>
      </c>
      <c r="B338" s="11">
        <v>2016</v>
      </c>
      <c r="C338" s="17" t="s">
        <v>84</v>
      </c>
    </row>
    <row r="339" spans="1:3">
      <c r="A339" s="11" t="s">
        <v>93</v>
      </c>
      <c r="B339" s="11">
        <v>2017</v>
      </c>
      <c r="C339" s="17" t="s">
        <v>84</v>
      </c>
    </row>
    <row r="340" spans="1:3">
      <c r="A340" s="11" t="s">
        <v>93</v>
      </c>
      <c r="B340" s="11">
        <v>2018</v>
      </c>
      <c r="C340" s="17" t="s">
        <v>84</v>
      </c>
    </row>
    <row r="341" spans="1:3">
      <c r="A341" s="11" t="s">
        <v>93</v>
      </c>
      <c r="B341" s="11">
        <v>2019</v>
      </c>
      <c r="C341" s="17" t="s">
        <v>84</v>
      </c>
    </row>
    <row r="342" spans="1:3">
      <c r="A342" s="11" t="s">
        <v>93</v>
      </c>
      <c r="B342" s="11">
        <v>2020</v>
      </c>
      <c r="C342" s="17" t="s">
        <v>84</v>
      </c>
    </row>
    <row r="343" spans="1:3">
      <c r="A343" s="11" t="s">
        <v>93</v>
      </c>
      <c r="B343" s="11">
        <v>2021</v>
      </c>
      <c r="C343" s="17" t="s">
        <v>84</v>
      </c>
    </row>
    <row r="344" spans="1:3">
      <c r="A344" s="11" t="s">
        <v>93</v>
      </c>
      <c r="B344" s="11">
        <v>2022</v>
      </c>
      <c r="C344" s="17">
        <v>0</v>
      </c>
    </row>
    <row r="345" spans="1:3">
      <c r="A345" s="11" t="s">
        <v>93</v>
      </c>
      <c r="B345" s="11">
        <v>2023</v>
      </c>
      <c r="C345" s="17" t="s">
        <v>84</v>
      </c>
    </row>
    <row r="346" spans="1:3">
      <c r="A346" s="11" t="s">
        <v>24</v>
      </c>
      <c r="B346" s="11">
        <v>2015</v>
      </c>
      <c r="C346" s="17">
        <v>0</v>
      </c>
    </row>
    <row r="347" spans="1:3">
      <c r="A347" s="11" t="s">
        <v>24</v>
      </c>
      <c r="B347" s="11">
        <v>2016</v>
      </c>
      <c r="C347" s="17">
        <v>16000</v>
      </c>
    </row>
    <row r="348" spans="1:3">
      <c r="A348" s="11" t="s">
        <v>24</v>
      </c>
      <c r="B348" s="11">
        <v>2017</v>
      </c>
      <c r="C348" s="17">
        <v>6800</v>
      </c>
    </row>
    <row r="349" spans="1:3">
      <c r="A349" s="11" t="s">
        <v>24</v>
      </c>
      <c r="B349" s="11">
        <v>2018</v>
      </c>
      <c r="C349" s="17">
        <v>6800</v>
      </c>
    </row>
    <row r="350" spans="1:3">
      <c r="A350" s="11" t="s">
        <v>24</v>
      </c>
      <c r="B350" s="11">
        <v>2019</v>
      </c>
      <c r="C350" s="17">
        <v>15566</v>
      </c>
    </row>
    <row r="351" spans="1:3">
      <c r="A351" s="11" t="s">
        <v>24</v>
      </c>
      <c r="B351" s="11">
        <v>2020</v>
      </c>
      <c r="C351" s="17">
        <v>16500</v>
      </c>
    </row>
    <row r="352" spans="1:3">
      <c r="A352" s="11" t="s">
        <v>24</v>
      </c>
      <c r="B352" s="11">
        <v>2021</v>
      </c>
      <c r="C352" s="17">
        <v>16338</v>
      </c>
    </row>
    <row r="353" spans="1:3">
      <c r="A353" s="11" t="s">
        <v>24</v>
      </c>
      <c r="B353" s="11">
        <v>2022</v>
      </c>
      <c r="C353" s="17">
        <v>16000</v>
      </c>
    </row>
    <row r="354" spans="1:3">
      <c r="A354" s="11" t="s">
        <v>24</v>
      </c>
      <c r="B354" s="11">
        <v>2023</v>
      </c>
      <c r="C354" s="17">
        <v>17500</v>
      </c>
    </row>
    <row r="355" spans="1:3">
      <c r="A355" s="11" t="s">
        <v>24</v>
      </c>
      <c r="B355" s="11">
        <v>2024</v>
      </c>
      <c r="C355" s="17">
        <v>22500</v>
      </c>
    </row>
    <row r="356" spans="1:3">
      <c r="A356" s="11" t="s">
        <v>25</v>
      </c>
      <c r="B356" s="11">
        <v>2015</v>
      </c>
      <c r="C356" s="17">
        <v>0</v>
      </c>
    </row>
    <row r="357" spans="1:3">
      <c r="A357" s="11" t="s">
        <v>25</v>
      </c>
      <c r="B357" s="11">
        <v>2016</v>
      </c>
      <c r="C357" s="17">
        <v>8000</v>
      </c>
    </row>
    <row r="358" spans="1:3">
      <c r="A358" s="11" t="s">
        <v>25</v>
      </c>
      <c r="B358" s="11">
        <v>2017</v>
      </c>
      <c r="C358" s="17">
        <v>11000</v>
      </c>
    </row>
    <row r="359" spans="1:3">
      <c r="A359" s="11" t="s">
        <v>25</v>
      </c>
      <c r="B359" s="11">
        <v>2018</v>
      </c>
      <c r="C359" s="17">
        <v>15000</v>
      </c>
    </row>
    <row r="360" spans="1:3">
      <c r="A360" s="11" t="s">
        <v>25</v>
      </c>
      <c r="B360" s="11">
        <v>2019</v>
      </c>
      <c r="C360" s="17">
        <v>20000</v>
      </c>
    </row>
    <row r="361" spans="1:3">
      <c r="A361" s="11" t="s">
        <v>25</v>
      </c>
      <c r="B361" s="11">
        <v>2020</v>
      </c>
      <c r="C361" s="17">
        <v>19000</v>
      </c>
    </row>
    <row r="362" spans="1:3">
      <c r="A362" s="11" t="s">
        <v>25</v>
      </c>
      <c r="B362" s="11">
        <v>2021</v>
      </c>
      <c r="C362" s="17">
        <v>26800</v>
      </c>
    </row>
    <row r="363" spans="1:3">
      <c r="A363" s="11" t="s">
        <v>25</v>
      </c>
      <c r="B363" s="11">
        <v>2022</v>
      </c>
      <c r="C363" s="17">
        <v>25100</v>
      </c>
    </row>
    <row r="364" spans="1:3">
      <c r="A364" s="11" t="s">
        <v>25</v>
      </c>
      <c r="B364" s="11">
        <v>2023</v>
      </c>
      <c r="C364" s="17">
        <v>24000</v>
      </c>
    </row>
    <row r="365" spans="1:3">
      <c r="A365" s="11" t="s">
        <v>25</v>
      </c>
      <c r="B365" s="11">
        <v>2024</v>
      </c>
      <c r="C365" s="17">
        <v>24000</v>
      </c>
    </row>
    <row r="366" spans="1:3">
      <c r="A366" s="11" t="s">
        <v>26</v>
      </c>
      <c r="B366" s="11">
        <v>2015</v>
      </c>
      <c r="C366" s="17">
        <v>0</v>
      </c>
    </row>
    <row r="367" spans="1:3">
      <c r="A367" s="11" t="s">
        <v>26</v>
      </c>
      <c r="B367" s="11">
        <v>2016</v>
      </c>
      <c r="C367" s="17">
        <v>0</v>
      </c>
    </row>
    <row r="368" spans="1:3">
      <c r="A368" s="11" t="s">
        <v>26</v>
      </c>
      <c r="B368" s="11">
        <v>2017</v>
      </c>
      <c r="C368" s="17">
        <v>0</v>
      </c>
    </row>
    <row r="369" spans="1:3">
      <c r="A369" s="11" t="s">
        <v>26</v>
      </c>
      <c r="B369" s="11">
        <v>2018</v>
      </c>
      <c r="C369" s="17">
        <v>18085</v>
      </c>
    </row>
    <row r="370" spans="1:3">
      <c r="A370" s="11" t="s">
        <v>26</v>
      </c>
      <c r="B370" s="11">
        <v>2019</v>
      </c>
      <c r="C370" s="17">
        <v>20000</v>
      </c>
    </row>
    <row r="371" spans="1:3">
      <c r="A371" s="11" t="s">
        <v>26</v>
      </c>
      <c r="B371" s="11">
        <v>2020</v>
      </c>
      <c r="C371" s="17">
        <v>19500</v>
      </c>
    </row>
    <row r="372" spans="1:3">
      <c r="A372" s="11" t="s">
        <v>26</v>
      </c>
      <c r="B372" s="11">
        <v>2021</v>
      </c>
      <c r="C372" s="17">
        <v>17500</v>
      </c>
    </row>
    <row r="373" spans="1:3">
      <c r="A373" s="11" t="s">
        <v>26</v>
      </c>
      <c r="B373" s="11">
        <v>2022</v>
      </c>
      <c r="C373" s="17">
        <v>25250</v>
      </c>
    </row>
    <row r="374" spans="1:3">
      <c r="A374" s="11" t="s">
        <v>26</v>
      </c>
      <c r="B374" s="11">
        <v>2023</v>
      </c>
      <c r="C374" s="17">
        <v>22737</v>
      </c>
    </row>
    <row r="375" spans="1:3">
      <c r="A375" s="11" t="s">
        <v>26</v>
      </c>
      <c r="B375" s="11">
        <v>2024</v>
      </c>
      <c r="C375" s="17">
        <v>22737</v>
      </c>
    </row>
    <row r="376" spans="1:3">
      <c r="A376" s="11" t="s">
        <v>27</v>
      </c>
      <c r="B376" s="11">
        <v>2015</v>
      </c>
      <c r="C376" s="17">
        <v>0</v>
      </c>
    </row>
    <row r="377" spans="1:3">
      <c r="A377" s="11" t="s">
        <v>27</v>
      </c>
      <c r="B377" s="11">
        <v>2016</v>
      </c>
      <c r="C377" s="17">
        <v>22000</v>
      </c>
    </row>
    <row r="378" spans="1:3">
      <c r="A378" s="11" t="s">
        <v>27</v>
      </c>
      <c r="B378" s="11">
        <v>2017</v>
      </c>
      <c r="C378" s="17">
        <v>21000</v>
      </c>
    </row>
    <row r="379" spans="1:3">
      <c r="A379" s="11" t="s">
        <v>27</v>
      </c>
      <c r="B379" s="11">
        <v>2018</v>
      </c>
      <c r="C379" s="17">
        <v>26000</v>
      </c>
    </row>
    <row r="380" spans="1:3">
      <c r="A380" s="11" t="s">
        <v>27</v>
      </c>
      <c r="B380" s="11">
        <v>2019</v>
      </c>
      <c r="C380" s="17">
        <v>24249</v>
      </c>
    </row>
    <row r="381" spans="1:3">
      <c r="A381" s="11" t="s">
        <v>27</v>
      </c>
      <c r="B381" s="11">
        <v>2020</v>
      </c>
      <c r="C381" s="17">
        <v>19249</v>
      </c>
    </row>
    <row r="382" spans="1:3">
      <c r="A382" s="11" t="s">
        <v>27</v>
      </c>
      <c r="B382" s="11">
        <v>2021</v>
      </c>
      <c r="C382" s="17">
        <v>19200</v>
      </c>
    </row>
    <row r="383" spans="1:3">
      <c r="A383" s="11" t="s">
        <v>27</v>
      </c>
      <c r="B383" s="11">
        <v>2022</v>
      </c>
      <c r="C383" s="17">
        <v>21400</v>
      </c>
    </row>
    <row r="384" spans="1:3">
      <c r="A384" s="11" t="s">
        <v>27</v>
      </c>
      <c r="B384" s="11">
        <v>2023</v>
      </c>
      <c r="C384" s="17">
        <v>24601</v>
      </c>
    </row>
    <row r="385" spans="1:3">
      <c r="A385" s="11" t="s">
        <v>27</v>
      </c>
      <c r="B385" s="11">
        <v>2024</v>
      </c>
      <c r="C385" s="17">
        <v>24601</v>
      </c>
    </row>
    <row r="386" spans="1:3">
      <c r="A386" s="11" t="s">
        <v>28</v>
      </c>
      <c r="B386" s="11">
        <v>2015</v>
      </c>
      <c r="C386" s="17">
        <v>0</v>
      </c>
    </row>
    <row r="387" spans="1:3">
      <c r="A387" s="11" t="s">
        <v>28</v>
      </c>
      <c r="B387" s="11">
        <v>2016</v>
      </c>
      <c r="C387" s="17">
        <v>25000</v>
      </c>
    </row>
    <row r="388" spans="1:3">
      <c r="A388" s="11" t="s">
        <v>28</v>
      </c>
      <c r="B388" s="11">
        <v>2017</v>
      </c>
      <c r="C388" s="17">
        <v>26100</v>
      </c>
    </row>
    <row r="389" spans="1:3">
      <c r="A389" s="11" t="s">
        <v>28</v>
      </c>
      <c r="B389" s="11">
        <v>2018</v>
      </c>
      <c r="C389" s="17">
        <v>0</v>
      </c>
    </row>
    <row r="390" spans="1:3">
      <c r="A390" s="11" t="s">
        <v>28</v>
      </c>
      <c r="B390" s="11">
        <v>2019</v>
      </c>
      <c r="C390" s="17">
        <v>5000</v>
      </c>
    </row>
    <row r="391" spans="1:3">
      <c r="A391" s="11" t="s">
        <v>28</v>
      </c>
      <c r="B391" s="11">
        <v>2020</v>
      </c>
      <c r="C391" s="17">
        <v>5000</v>
      </c>
    </row>
    <row r="392" spans="1:3">
      <c r="A392" s="11" t="s">
        <v>28</v>
      </c>
      <c r="B392" s="11">
        <v>2021</v>
      </c>
      <c r="C392" s="17">
        <v>5750</v>
      </c>
    </row>
    <row r="393" spans="1:3">
      <c r="A393" s="11" t="s">
        <v>28</v>
      </c>
      <c r="B393" s="11">
        <v>2022</v>
      </c>
      <c r="C393" s="17">
        <v>2000</v>
      </c>
    </row>
    <row r="394" spans="1:3">
      <c r="A394" s="11" t="s">
        <v>28</v>
      </c>
      <c r="B394" s="11">
        <v>2023</v>
      </c>
      <c r="C394" s="17">
        <v>5000</v>
      </c>
    </row>
    <row r="395" spans="1:3">
      <c r="A395" s="11" t="s">
        <v>28</v>
      </c>
      <c r="B395" s="11">
        <v>2024</v>
      </c>
      <c r="C395" s="17">
        <v>5000</v>
      </c>
    </row>
    <row r="396" spans="1:3">
      <c r="A396" s="11" t="s">
        <v>58</v>
      </c>
      <c r="B396" s="11">
        <v>2024</v>
      </c>
    </row>
    <row r="397" spans="1:3">
      <c r="A397" s="11" t="s">
        <v>59</v>
      </c>
      <c r="B397" s="11">
        <v>2015</v>
      </c>
      <c r="C397" s="17" t="s">
        <v>84</v>
      </c>
    </row>
    <row r="398" spans="1:3">
      <c r="A398" s="11" t="s">
        <v>59</v>
      </c>
      <c r="B398" s="11">
        <v>2016</v>
      </c>
      <c r="C398" s="17" t="s">
        <v>84</v>
      </c>
    </row>
    <row r="399" spans="1:3">
      <c r="A399" s="11" t="s">
        <v>59</v>
      </c>
      <c r="B399" s="11">
        <v>2017</v>
      </c>
      <c r="C399" s="17" t="s">
        <v>84</v>
      </c>
    </row>
    <row r="400" spans="1:3">
      <c r="A400" s="11" t="s">
        <v>59</v>
      </c>
      <c r="B400" s="11">
        <v>2018</v>
      </c>
      <c r="C400" s="17" t="s">
        <v>84</v>
      </c>
    </row>
    <row r="401" spans="1:3">
      <c r="A401" s="11" t="s">
        <v>59</v>
      </c>
      <c r="B401" s="11">
        <v>2019</v>
      </c>
      <c r="C401" s="17" t="s">
        <v>84</v>
      </c>
    </row>
    <row r="402" spans="1:3">
      <c r="A402" s="11" t="s">
        <v>59</v>
      </c>
      <c r="B402" s="11">
        <v>2020</v>
      </c>
      <c r="C402" s="17" t="s">
        <v>84</v>
      </c>
    </row>
    <row r="403" spans="1:3">
      <c r="A403" s="11" t="s">
        <v>59</v>
      </c>
      <c r="B403" s="11">
        <v>2021</v>
      </c>
      <c r="C403" s="17">
        <v>5500</v>
      </c>
    </row>
    <row r="404" spans="1:3">
      <c r="A404" s="11" t="s">
        <v>59</v>
      </c>
      <c r="B404" s="11">
        <v>2022</v>
      </c>
      <c r="C404" s="17">
        <v>5500</v>
      </c>
    </row>
    <row r="405" spans="1:3">
      <c r="A405" s="11" t="s">
        <v>59</v>
      </c>
      <c r="B405" s="11">
        <v>2023</v>
      </c>
      <c r="C405" s="17">
        <v>4000</v>
      </c>
    </row>
    <row r="406" spans="1:3">
      <c r="A406" s="11" t="s">
        <v>59</v>
      </c>
      <c r="B406" s="11">
        <v>2024</v>
      </c>
      <c r="C406" s="17">
        <v>3000</v>
      </c>
    </row>
    <row r="407" spans="1:3">
      <c r="A407" s="11" t="s">
        <v>60</v>
      </c>
      <c r="B407" s="11">
        <v>2024</v>
      </c>
    </row>
    <row r="408" spans="1:3">
      <c r="A408" s="14" t="s">
        <v>29</v>
      </c>
      <c r="B408" s="11">
        <v>2024</v>
      </c>
      <c r="C408" s="17">
        <v>16700</v>
      </c>
    </row>
    <row r="409" spans="1:3">
      <c r="A409" s="11" t="s">
        <v>30</v>
      </c>
      <c r="B409" s="11">
        <v>2015</v>
      </c>
      <c r="C409" s="17">
        <v>0</v>
      </c>
    </row>
    <row r="410" spans="1:3">
      <c r="A410" s="11" t="s">
        <v>30</v>
      </c>
      <c r="B410" s="11">
        <v>2016</v>
      </c>
      <c r="C410" s="17">
        <v>26000</v>
      </c>
    </row>
    <row r="411" spans="1:3">
      <c r="A411" s="11" t="s">
        <v>30</v>
      </c>
      <c r="B411" s="11">
        <v>2017</v>
      </c>
      <c r="C411" s="17">
        <v>22000</v>
      </c>
    </row>
    <row r="412" spans="1:3">
      <c r="A412" s="11" t="s">
        <v>30</v>
      </c>
      <c r="B412" s="11">
        <v>2018</v>
      </c>
      <c r="C412" s="17">
        <v>22000</v>
      </c>
    </row>
    <row r="413" spans="1:3">
      <c r="A413" s="11" t="s">
        <v>30</v>
      </c>
      <c r="B413" s="11">
        <v>2019</v>
      </c>
      <c r="C413" s="17">
        <v>22001</v>
      </c>
    </row>
    <row r="414" spans="1:3">
      <c r="A414" s="11" t="s">
        <v>30</v>
      </c>
      <c r="B414" s="11">
        <v>2020</v>
      </c>
      <c r="C414" s="17">
        <v>18500</v>
      </c>
    </row>
    <row r="415" spans="1:3">
      <c r="A415" s="11" t="s">
        <v>30</v>
      </c>
      <c r="B415" s="11">
        <v>2021</v>
      </c>
      <c r="C415" s="17">
        <v>15765</v>
      </c>
    </row>
    <row r="416" spans="1:3">
      <c r="A416" s="11" t="s">
        <v>30</v>
      </c>
      <c r="B416" s="11">
        <v>2022</v>
      </c>
      <c r="C416" s="17">
        <v>16450</v>
      </c>
    </row>
    <row r="417" spans="1:3">
      <c r="A417" s="11" t="s">
        <v>30</v>
      </c>
      <c r="B417" s="11">
        <v>2023</v>
      </c>
      <c r="C417" s="17">
        <v>18500</v>
      </c>
    </row>
    <row r="418" spans="1:3">
      <c r="A418" s="11" t="s">
        <v>30</v>
      </c>
      <c r="B418" s="11">
        <v>2024</v>
      </c>
      <c r="C418" s="17">
        <v>23500</v>
      </c>
    </row>
    <row r="419" spans="1:3">
      <c r="A419" s="15" t="s">
        <v>31</v>
      </c>
      <c r="B419" s="11">
        <v>2024</v>
      </c>
      <c r="C419" s="17">
        <v>15121</v>
      </c>
    </row>
    <row r="420" spans="1:3">
      <c r="A420" s="11" t="s">
        <v>32</v>
      </c>
      <c r="B420" s="11">
        <v>2015</v>
      </c>
      <c r="C420" s="17">
        <v>0</v>
      </c>
    </row>
    <row r="421" spans="1:3">
      <c r="A421" s="11" t="s">
        <v>32</v>
      </c>
      <c r="B421" s="11">
        <v>2016</v>
      </c>
      <c r="C421" s="17">
        <v>25000</v>
      </c>
    </row>
    <row r="422" spans="1:3">
      <c r="A422" s="11" t="s">
        <v>32</v>
      </c>
      <c r="B422" s="11">
        <v>2017</v>
      </c>
      <c r="C422" s="17">
        <v>20000</v>
      </c>
    </row>
    <row r="423" spans="1:3">
      <c r="A423" s="11" t="s">
        <v>32</v>
      </c>
      <c r="B423" s="11">
        <v>2018</v>
      </c>
      <c r="C423" s="17">
        <v>25000</v>
      </c>
    </row>
    <row r="424" spans="1:3">
      <c r="A424" s="11" t="s">
        <v>32</v>
      </c>
      <c r="B424" s="11">
        <v>2019</v>
      </c>
      <c r="C424" s="17">
        <v>24000</v>
      </c>
    </row>
    <row r="425" spans="1:3">
      <c r="A425" s="11" t="s">
        <v>32</v>
      </c>
      <c r="B425" s="11">
        <v>2020</v>
      </c>
      <c r="C425" s="17">
        <v>24000</v>
      </c>
    </row>
    <row r="426" spans="1:3">
      <c r="A426" s="11" t="s">
        <v>32</v>
      </c>
      <c r="B426" s="11">
        <v>2021</v>
      </c>
      <c r="C426" s="17">
        <v>21400</v>
      </c>
    </row>
    <row r="427" spans="1:3">
      <c r="A427" s="11" t="s">
        <v>32</v>
      </c>
      <c r="B427" s="11">
        <v>2022</v>
      </c>
      <c r="C427" s="17">
        <v>23500</v>
      </c>
    </row>
    <row r="428" spans="1:3">
      <c r="A428" s="11" t="s">
        <v>32</v>
      </c>
      <c r="B428" s="11">
        <v>2023</v>
      </c>
      <c r="C428" s="17">
        <v>26477</v>
      </c>
    </row>
    <row r="429" spans="1:3">
      <c r="A429" s="11" t="s">
        <v>32</v>
      </c>
      <c r="B429" s="11">
        <v>2024</v>
      </c>
      <c r="C429" s="17">
        <v>26477</v>
      </c>
    </row>
    <row r="430" spans="1:3">
      <c r="A430" s="11" t="s">
        <v>94</v>
      </c>
      <c r="B430" s="11">
        <v>2015</v>
      </c>
      <c r="C430" s="17">
        <v>0</v>
      </c>
    </row>
    <row r="431" spans="1:3">
      <c r="A431" s="11" t="s">
        <v>94</v>
      </c>
      <c r="B431" s="11">
        <v>2016</v>
      </c>
      <c r="C431" s="17">
        <v>2000</v>
      </c>
    </row>
    <row r="432" spans="1:3">
      <c r="A432" s="11" t="s">
        <v>94</v>
      </c>
      <c r="B432" s="11">
        <v>2017</v>
      </c>
      <c r="C432" s="17">
        <v>1000</v>
      </c>
    </row>
    <row r="433" spans="1:3">
      <c r="A433" s="11" t="s">
        <v>94</v>
      </c>
      <c r="B433" s="11">
        <v>2018</v>
      </c>
      <c r="C433" s="17">
        <v>0</v>
      </c>
    </row>
    <row r="434" spans="1:3">
      <c r="A434" s="11" t="s">
        <v>94</v>
      </c>
      <c r="B434" s="11">
        <v>2019</v>
      </c>
      <c r="C434" s="17">
        <v>0</v>
      </c>
    </row>
    <row r="435" spans="1:3">
      <c r="A435" s="11" t="s">
        <v>94</v>
      </c>
      <c r="B435" s="11">
        <v>2020</v>
      </c>
      <c r="C435" s="17">
        <v>0</v>
      </c>
    </row>
    <row r="436" spans="1:3">
      <c r="A436" s="11" t="s">
        <v>94</v>
      </c>
      <c r="B436" s="11">
        <v>2021</v>
      </c>
      <c r="C436" s="17">
        <v>0</v>
      </c>
    </row>
    <row r="437" spans="1:3">
      <c r="A437" s="11" t="s">
        <v>94</v>
      </c>
      <c r="B437" s="11">
        <v>2022</v>
      </c>
      <c r="C437" s="17">
        <v>0</v>
      </c>
    </row>
    <row r="438" spans="1:3">
      <c r="A438" s="11" t="s">
        <v>94</v>
      </c>
      <c r="B438" s="11">
        <v>2023</v>
      </c>
      <c r="C438" s="17">
        <v>0</v>
      </c>
    </row>
    <row r="439" spans="1:3">
      <c r="A439" s="11" t="s">
        <v>62</v>
      </c>
      <c r="B439" s="11">
        <v>2015</v>
      </c>
      <c r="C439" s="17">
        <v>0</v>
      </c>
    </row>
    <row r="440" spans="1:3">
      <c r="A440" s="11" t="s">
        <v>62</v>
      </c>
      <c r="B440" s="11">
        <v>2016</v>
      </c>
      <c r="C440" s="17">
        <v>0</v>
      </c>
    </row>
    <row r="441" spans="1:3">
      <c r="A441" s="11" t="s">
        <v>62</v>
      </c>
      <c r="B441" s="11">
        <v>2017</v>
      </c>
      <c r="C441" s="17">
        <v>0</v>
      </c>
    </row>
    <row r="442" spans="1:3">
      <c r="A442" s="11" t="s">
        <v>62</v>
      </c>
      <c r="B442" s="11">
        <v>2018</v>
      </c>
      <c r="C442" s="17">
        <v>16200</v>
      </c>
    </row>
    <row r="443" spans="1:3">
      <c r="A443" s="11" t="s">
        <v>62</v>
      </c>
      <c r="B443" s="11">
        <v>2019</v>
      </c>
      <c r="C443" s="17">
        <v>16000</v>
      </c>
    </row>
    <row r="444" spans="1:3">
      <c r="A444" s="11" t="s">
        <v>62</v>
      </c>
      <c r="B444" s="11">
        <v>2020</v>
      </c>
      <c r="C444" s="17">
        <v>16000</v>
      </c>
    </row>
    <row r="445" spans="1:3">
      <c r="A445" s="11" t="s">
        <v>62</v>
      </c>
      <c r="B445" s="11">
        <v>2021</v>
      </c>
      <c r="C445" s="17">
        <v>18000</v>
      </c>
    </row>
    <row r="446" spans="1:3">
      <c r="A446" s="11" t="s">
        <v>62</v>
      </c>
      <c r="B446" s="11">
        <v>2022</v>
      </c>
      <c r="C446" s="17">
        <v>20000</v>
      </c>
    </row>
    <row r="447" spans="1:3">
      <c r="A447" s="11" t="s">
        <v>62</v>
      </c>
      <c r="B447" s="11">
        <v>2023</v>
      </c>
      <c r="C447" s="17">
        <v>18000</v>
      </c>
    </row>
    <row r="448" spans="1:3">
      <c r="A448" s="11" t="s">
        <v>62</v>
      </c>
      <c r="B448" s="11">
        <v>2024</v>
      </c>
      <c r="C448" s="17">
        <v>20000</v>
      </c>
    </row>
    <row r="449" spans="1:3">
      <c r="A449" s="11" t="s">
        <v>95</v>
      </c>
      <c r="B449" s="11">
        <v>2015</v>
      </c>
      <c r="C449" s="17">
        <v>0</v>
      </c>
    </row>
    <row r="450" spans="1:3">
      <c r="A450" s="11" t="s">
        <v>95</v>
      </c>
      <c r="B450" s="11">
        <v>2016</v>
      </c>
      <c r="C450" s="17">
        <v>1000</v>
      </c>
    </row>
    <row r="451" spans="1:3">
      <c r="A451" s="11" t="s">
        <v>95</v>
      </c>
      <c r="B451" s="11">
        <v>2017</v>
      </c>
      <c r="C451" s="17">
        <v>0</v>
      </c>
    </row>
    <row r="452" spans="1:3">
      <c r="A452" s="11" t="s">
        <v>95</v>
      </c>
      <c r="B452" s="11">
        <v>2018</v>
      </c>
      <c r="C452" s="17">
        <v>0</v>
      </c>
    </row>
    <row r="453" spans="1:3">
      <c r="A453" s="11" t="s">
        <v>95</v>
      </c>
      <c r="B453" s="11">
        <v>2019</v>
      </c>
      <c r="C453" s="17">
        <v>0</v>
      </c>
    </row>
    <row r="454" spans="1:3">
      <c r="A454" s="11" t="s">
        <v>95</v>
      </c>
      <c r="B454" s="11">
        <v>2020</v>
      </c>
      <c r="C454" s="17">
        <v>0</v>
      </c>
    </row>
    <row r="455" spans="1:3">
      <c r="A455" s="11" t="s">
        <v>95</v>
      </c>
      <c r="B455" s="11">
        <v>2021</v>
      </c>
      <c r="C455" s="17">
        <v>0</v>
      </c>
    </row>
    <row r="456" spans="1:3">
      <c r="A456" s="11" t="s">
        <v>95</v>
      </c>
      <c r="B456" s="11">
        <v>2022</v>
      </c>
      <c r="C456" s="17">
        <v>0</v>
      </c>
    </row>
    <row r="457" spans="1:3">
      <c r="A457" s="11" t="s">
        <v>95</v>
      </c>
      <c r="B457" s="11">
        <v>2023</v>
      </c>
      <c r="C457" s="17">
        <v>0</v>
      </c>
    </row>
    <row r="458" spans="1:3">
      <c r="A458" s="11" t="s">
        <v>33</v>
      </c>
      <c r="B458" s="11">
        <v>2015</v>
      </c>
      <c r="C458" s="17">
        <v>0</v>
      </c>
    </row>
    <row r="459" spans="1:3">
      <c r="A459" s="11" t="s">
        <v>33</v>
      </c>
      <c r="B459" s="11">
        <v>2016</v>
      </c>
      <c r="C459" s="17">
        <v>1000</v>
      </c>
    </row>
    <row r="460" spans="1:3">
      <c r="A460" s="11" t="s">
        <v>33</v>
      </c>
      <c r="B460" s="11">
        <v>2017</v>
      </c>
      <c r="C460" s="17">
        <v>8000</v>
      </c>
    </row>
    <row r="461" spans="1:3">
      <c r="A461" s="11" t="s">
        <v>33</v>
      </c>
      <c r="B461" s="11">
        <v>2018</v>
      </c>
      <c r="C461" s="17">
        <v>6000</v>
      </c>
    </row>
    <row r="462" spans="1:3">
      <c r="A462" s="11" t="s">
        <v>33</v>
      </c>
      <c r="B462" s="11">
        <v>2019</v>
      </c>
      <c r="C462" s="17">
        <v>6000</v>
      </c>
    </row>
    <row r="463" spans="1:3">
      <c r="A463" s="11" t="s">
        <v>33</v>
      </c>
      <c r="B463" s="11">
        <v>2020</v>
      </c>
      <c r="C463" s="17">
        <v>8519</v>
      </c>
    </row>
    <row r="464" spans="1:3">
      <c r="A464" s="11" t="s">
        <v>33</v>
      </c>
      <c r="B464" s="11">
        <v>2021</v>
      </c>
      <c r="C464" s="17">
        <v>5500</v>
      </c>
    </row>
    <row r="465" spans="1:3">
      <c r="A465" s="11" t="s">
        <v>33</v>
      </c>
      <c r="B465" s="11">
        <v>2022</v>
      </c>
      <c r="C465" s="17">
        <v>6500</v>
      </c>
    </row>
    <row r="466" spans="1:3">
      <c r="A466" s="11" t="s">
        <v>33</v>
      </c>
      <c r="B466" s="11">
        <v>2023</v>
      </c>
      <c r="C466" s="17">
        <v>10519</v>
      </c>
    </row>
    <row r="467" spans="1:3">
      <c r="A467" s="11" t="s">
        <v>33</v>
      </c>
      <c r="B467" s="11">
        <v>2024</v>
      </c>
      <c r="C467" s="17">
        <v>10519</v>
      </c>
    </row>
    <row r="468" spans="1:3">
      <c r="A468" s="15" t="s">
        <v>34</v>
      </c>
      <c r="B468" s="11">
        <v>2024</v>
      </c>
      <c r="C468" s="17">
        <v>10000</v>
      </c>
    </row>
    <row r="469" spans="1:3">
      <c r="A469" s="11" t="s">
        <v>35</v>
      </c>
      <c r="B469" s="11">
        <v>2015</v>
      </c>
      <c r="C469" s="17" t="s">
        <v>84</v>
      </c>
    </row>
    <row r="470" spans="1:3">
      <c r="A470" s="11" t="s">
        <v>35</v>
      </c>
      <c r="B470" s="11">
        <v>2016</v>
      </c>
      <c r="C470" s="17" t="s">
        <v>84</v>
      </c>
    </row>
    <row r="471" spans="1:3">
      <c r="A471" s="11" t="s">
        <v>35</v>
      </c>
      <c r="B471" s="11">
        <v>2017</v>
      </c>
      <c r="C471" s="17" t="s">
        <v>84</v>
      </c>
    </row>
    <row r="472" spans="1:3">
      <c r="A472" s="11" t="s">
        <v>35</v>
      </c>
      <c r="B472" s="11">
        <v>2018</v>
      </c>
      <c r="C472" s="17" t="s">
        <v>84</v>
      </c>
    </row>
    <row r="473" spans="1:3">
      <c r="A473" s="11" t="s">
        <v>35</v>
      </c>
      <c r="B473" s="11">
        <v>2019</v>
      </c>
      <c r="C473" s="17" t="s">
        <v>84</v>
      </c>
    </row>
    <row r="474" spans="1:3">
      <c r="A474" s="11" t="s">
        <v>35</v>
      </c>
      <c r="B474" s="11">
        <v>2020</v>
      </c>
      <c r="C474" s="17" t="s">
        <v>84</v>
      </c>
    </row>
    <row r="475" spans="1:3">
      <c r="A475" s="11" t="s">
        <v>35</v>
      </c>
      <c r="B475" s="11">
        <v>2021</v>
      </c>
      <c r="C475" s="17" t="s">
        <v>84</v>
      </c>
    </row>
    <row r="476" spans="1:3">
      <c r="A476" s="11" t="s">
        <v>35</v>
      </c>
      <c r="B476" s="11">
        <v>2022</v>
      </c>
      <c r="C476" s="17">
        <v>0</v>
      </c>
    </row>
    <row r="477" spans="1:3">
      <c r="A477" s="11" t="s">
        <v>35</v>
      </c>
      <c r="B477" s="11">
        <v>2023</v>
      </c>
      <c r="C477" s="17" t="s">
        <v>84</v>
      </c>
    </row>
    <row r="478" spans="1:3">
      <c r="A478" s="11" t="s">
        <v>35</v>
      </c>
      <c r="B478" s="11">
        <v>2024</v>
      </c>
      <c r="C478" s="17">
        <v>10000</v>
      </c>
    </row>
    <row r="479" spans="1:3">
      <c r="A479" s="11" t="s">
        <v>64</v>
      </c>
      <c r="B479" s="11">
        <v>2015</v>
      </c>
      <c r="C479" s="17" t="s">
        <v>84</v>
      </c>
    </row>
    <row r="480" spans="1:3">
      <c r="A480" s="11" t="s">
        <v>64</v>
      </c>
      <c r="B480" s="11">
        <v>2016</v>
      </c>
      <c r="C480" s="17" t="s">
        <v>84</v>
      </c>
    </row>
    <row r="481" spans="1:3">
      <c r="A481" s="11" t="s">
        <v>64</v>
      </c>
      <c r="B481" s="11">
        <v>2017</v>
      </c>
      <c r="C481" s="17" t="s">
        <v>84</v>
      </c>
    </row>
    <row r="482" spans="1:3">
      <c r="A482" s="11" t="s">
        <v>64</v>
      </c>
      <c r="B482" s="11">
        <v>2018</v>
      </c>
      <c r="C482" s="17" t="s">
        <v>84</v>
      </c>
    </row>
    <row r="483" spans="1:3">
      <c r="A483" s="11" t="s">
        <v>64</v>
      </c>
      <c r="B483" s="11">
        <v>2019</v>
      </c>
      <c r="C483" s="17" t="s">
        <v>84</v>
      </c>
    </row>
    <row r="484" spans="1:3">
      <c r="A484" s="11" t="s">
        <v>64</v>
      </c>
      <c r="B484" s="11">
        <v>2020</v>
      </c>
      <c r="C484" s="17" t="s">
        <v>84</v>
      </c>
    </row>
    <row r="485" spans="1:3">
      <c r="A485" s="11" t="s">
        <v>64</v>
      </c>
      <c r="B485" s="11">
        <v>2021</v>
      </c>
      <c r="C485" s="17">
        <v>0</v>
      </c>
    </row>
    <row r="486" spans="1:3">
      <c r="A486" s="11" t="s">
        <v>64</v>
      </c>
      <c r="B486" s="11">
        <v>2022</v>
      </c>
      <c r="C486" s="17">
        <v>0</v>
      </c>
    </row>
    <row r="487" spans="1:3">
      <c r="A487" s="11" t="s">
        <v>64</v>
      </c>
      <c r="B487" s="11">
        <v>2023</v>
      </c>
      <c r="C487" s="17" t="s">
        <v>84</v>
      </c>
    </row>
    <row r="488" spans="1:3">
      <c r="A488" s="11" t="s">
        <v>64</v>
      </c>
      <c r="B488" s="11">
        <v>2024</v>
      </c>
      <c r="C488" s="17">
        <v>4000</v>
      </c>
    </row>
    <row r="489" spans="1:3">
      <c r="A489" s="11" t="s">
        <v>65</v>
      </c>
      <c r="B489" s="11">
        <v>2015</v>
      </c>
      <c r="C489" s="17" t="s">
        <v>84</v>
      </c>
    </row>
    <row r="490" spans="1:3">
      <c r="A490" s="11" t="s">
        <v>65</v>
      </c>
      <c r="B490" s="11">
        <v>2016</v>
      </c>
      <c r="C490" s="17" t="s">
        <v>84</v>
      </c>
    </row>
    <row r="491" spans="1:3">
      <c r="A491" s="11" t="s">
        <v>65</v>
      </c>
      <c r="B491" s="11">
        <v>2017</v>
      </c>
      <c r="C491" s="17" t="s">
        <v>84</v>
      </c>
    </row>
    <row r="492" spans="1:3">
      <c r="A492" s="11" t="s">
        <v>65</v>
      </c>
      <c r="B492" s="11">
        <v>2018</v>
      </c>
      <c r="C492" s="17" t="s">
        <v>84</v>
      </c>
    </row>
    <row r="493" spans="1:3">
      <c r="A493" s="11" t="s">
        <v>65</v>
      </c>
      <c r="B493" s="11">
        <v>2019</v>
      </c>
      <c r="C493" s="17" t="s">
        <v>84</v>
      </c>
    </row>
    <row r="494" spans="1:3">
      <c r="A494" s="11" t="s">
        <v>65</v>
      </c>
      <c r="B494" s="11">
        <v>2020</v>
      </c>
      <c r="C494" s="17" t="s">
        <v>84</v>
      </c>
    </row>
    <row r="495" spans="1:3">
      <c r="A495" s="11" t="s">
        <v>65</v>
      </c>
      <c r="B495" s="11">
        <v>2021</v>
      </c>
      <c r="C495" s="17" t="s">
        <v>84</v>
      </c>
    </row>
    <row r="496" spans="1:3">
      <c r="A496" s="11" t="s">
        <v>65</v>
      </c>
      <c r="B496" s="11">
        <v>2022</v>
      </c>
      <c r="C496" s="17" t="s">
        <v>84</v>
      </c>
    </row>
    <row r="497" spans="1:3">
      <c r="A497" s="11" t="s">
        <v>65</v>
      </c>
      <c r="B497" s="11">
        <v>2023</v>
      </c>
      <c r="C497" s="17" t="s">
        <v>84</v>
      </c>
    </row>
    <row r="498" spans="1:3">
      <c r="A498" s="11" t="s">
        <v>65</v>
      </c>
      <c r="B498" s="11">
        <v>2024</v>
      </c>
      <c r="C498" s="17">
        <v>75000</v>
      </c>
    </row>
    <row r="499" spans="1:3">
      <c r="A499" s="11" t="s">
        <v>66</v>
      </c>
      <c r="B499" s="11">
        <v>2015</v>
      </c>
      <c r="C499" s="17">
        <v>0</v>
      </c>
    </row>
    <row r="500" spans="1:3">
      <c r="A500" s="11" t="s">
        <v>66</v>
      </c>
      <c r="B500" s="11">
        <v>2016</v>
      </c>
      <c r="C500" s="17" t="s">
        <v>84</v>
      </c>
    </row>
    <row r="501" spans="1:3">
      <c r="A501" s="11" t="s">
        <v>66</v>
      </c>
      <c r="B501" s="11">
        <v>2017</v>
      </c>
      <c r="C501" s="17" t="s">
        <v>84</v>
      </c>
    </row>
    <row r="502" spans="1:3">
      <c r="A502" s="11" t="s">
        <v>66</v>
      </c>
      <c r="B502" s="11">
        <v>2018</v>
      </c>
      <c r="C502" s="17" t="s">
        <v>84</v>
      </c>
    </row>
    <row r="503" spans="1:3">
      <c r="A503" s="11" t="s">
        <v>66</v>
      </c>
      <c r="B503" s="11">
        <v>2019</v>
      </c>
      <c r="C503" s="17" t="s">
        <v>84</v>
      </c>
    </row>
    <row r="504" spans="1:3">
      <c r="A504" s="11" t="s">
        <v>66</v>
      </c>
      <c r="B504" s="11">
        <v>2020</v>
      </c>
      <c r="C504" s="17">
        <v>1500</v>
      </c>
    </row>
    <row r="505" spans="1:3">
      <c r="A505" s="11" t="s">
        <v>66</v>
      </c>
      <c r="B505" s="11">
        <v>2021</v>
      </c>
      <c r="C505" s="17">
        <v>5362</v>
      </c>
    </row>
    <row r="506" spans="1:3">
      <c r="A506" s="11" t="s">
        <v>66</v>
      </c>
      <c r="B506" s="11">
        <v>2022</v>
      </c>
      <c r="C506" s="17">
        <v>16300</v>
      </c>
    </row>
    <row r="507" spans="1:3">
      <c r="A507" s="11" t="s">
        <v>66</v>
      </c>
      <c r="B507" s="11">
        <v>2023</v>
      </c>
      <c r="C507" s="17">
        <v>0</v>
      </c>
    </row>
    <row r="508" spans="1:3">
      <c r="A508" s="11" t="s">
        <v>66</v>
      </c>
      <c r="B508" s="11">
        <v>2024</v>
      </c>
      <c r="C508" s="17">
        <v>8000</v>
      </c>
    </row>
    <row r="509" spans="1:3">
      <c r="A509" s="11" t="s">
        <v>67</v>
      </c>
      <c r="B509" s="11">
        <v>2015</v>
      </c>
      <c r="C509" s="17" t="s">
        <v>84</v>
      </c>
    </row>
    <row r="510" spans="1:3">
      <c r="A510" s="11" t="s">
        <v>67</v>
      </c>
      <c r="B510" s="11">
        <v>2016</v>
      </c>
      <c r="C510" s="17" t="s">
        <v>84</v>
      </c>
    </row>
    <row r="511" spans="1:3">
      <c r="A511" s="11" t="s">
        <v>67</v>
      </c>
      <c r="B511" s="11">
        <v>2017</v>
      </c>
      <c r="C511" s="17" t="s">
        <v>84</v>
      </c>
    </row>
    <row r="512" spans="1:3">
      <c r="A512" s="11" t="s">
        <v>67</v>
      </c>
      <c r="B512" s="11">
        <v>2018</v>
      </c>
      <c r="C512" s="17" t="s">
        <v>84</v>
      </c>
    </row>
    <row r="513" spans="1:3">
      <c r="A513" s="11" t="s">
        <v>67</v>
      </c>
      <c r="B513" s="11">
        <v>2019</v>
      </c>
      <c r="C513" s="17" t="s">
        <v>84</v>
      </c>
    </row>
    <row r="514" spans="1:3">
      <c r="A514" s="11" t="s">
        <v>67</v>
      </c>
      <c r="B514" s="11">
        <v>2020</v>
      </c>
      <c r="C514" s="17" t="s">
        <v>84</v>
      </c>
    </row>
    <row r="515" spans="1:3">
      <c r="A515" s="11" t="s">
        <v>67</v>
      </c>
      <c r="B515" s="11">
        <v>2021</v>
      </c>
      <c r="C515" s="17">
        <v>0</v>
      </c>
    </row>
    <row r="516" spans="1:3">
      <c r="A516" s="11" t="s">
        <v>67</v>
      </c>
      <c r="B516" s="11">
        <v>2022</v>
      </c>
      <c r="C516" s="17">
        <v>8000</v>
      </c>
    </row>
    <row r="517" spans="1:3">
      <c r="A517" s="11" t="s">
        <v>67</v>
      </c>
      <c r="B517" s="11">
        <v>2023</v>
      </c>
      <c r="C517" s="17" t="s">
        <v>84</v>
      </c>
    </row>
    <row r="518" spans="1:3">
      <c r="A518" s="11" t="s">
        <v>67</v>
      </c>
      <c r="B518" s="11">
        <v>2024</v>
      </c>
      <c r="C518" s="17">
        <v>8000</v>
      </c>
    </row>
    <row r="519" spans="1:3">
      <c r="A519" s="11" t="s">
        <v>36</v>
      </c>
      <c r="B519" s="11">
        <v>2015</v>
      </c>
      <c r="C519" s="17">
        <v>0</v>
      </c>
    </row>
    <row r="520" spans="1:3">
      <c r="A520" s="11" t="s">
        <v>36</v>
      </c>
      <c r="B520" s="11">
        <v>2016</v>
      </c>
      <c r="C520" s="17">
        <v>8000</v>
      </c>
    </row>
    <row r="521" spans="1:3">
      <c r="A521" s="11" t="s">
        <v>36</v>
      </c>
      <c r="B521" s="11">
        <v>2017</v>
      </c>
      <c r="C521" s="17">
        <v>8000</v>
      </c>
    </row>
    <row r="522" spans="1:3">
      <c r="A522" s="11" t="s">
        <v>36</v>
      </c>
      <c r="B522" s="11">
        <v>2018</v>
      </c>
      <c r="C522" s="17">
        <v>8000</v>
      </c>
    </row>
    <row r="523" spans="1:3">
      <c r="A523" s="11" t="s">
        <v>36</v>
      </c>
      <c r="B523" s="11">
        <v>2019</v>
      </c>
      <c r="C523" s="17">
        <v>10000</v>
      </c>
    </row>
    <row r="524" spans="1:3">
      <c r="A524" s="11" t="s">
        <v>36</v>
      </c>
      <c r="B524" s="11">
        <v>2020</v>
      </c>
      <c r="C524" s="17">
        <v>10620</v>
      </c>
    </row>
    <row r="525" spans="1:3">
      <c r="A525" s="11" t="s">
        <v>36</v>
      </c>
      <c r="B525" s="11">
        <v>2021</v>
      </c>
      <c r="C525" s="17">
        <v>12620</v>
      </c>
    </row>
    <row r="526" spans="1:3">
      <c r="A526" s="11" t="s">
        <v>36</v>
      </c>
      <c r="B526" s="11">
        <v>2022</v>
      </c>
      <c r="C526" s="17">
        <v>12000</v>
      </c>
    </row>
    <row r="527" spans="1:3">
      <c r="A527" s="11" t="s">
        <v>36</v>
      </c>
      <c r="B527" s="11">
        <v>2023</v>
      </c>
      <c r="C527" s="17">
        <v>10000</v>
      </c>
    </row>
    <row r="528" spans="1:3">
      <c r="A528" s="11" t="s">
        <v>36</v>
      </c>
      <c r="B528" s="11">
        <v>2024</v>
      </c>
      <c r="C528" s="17">
        <v>10000</v>
      </c>
    </row>
    <row r="529" spans="1:3">
      <c r="A529" s="11" t="s">
        <v>37</v>
      </c>
      <c r="B529" s="11">
        <v>2015</v>
      </c>
      <c r="C529" s="17">
        <v>0</v>
      </c>
    </row>
    <row r="530" spans="1:3">
      <c r="A530" s="11" t="s">
        <v>37</v>
      </c>
      <c r="B530" s="11">
        <v>2016</v>
      </c>
      <c r="C530" s="17">
        <v>52000</v>
      </c>
    </row>
    <row r="531" spans="1:3">
      <c r="A531" s="11" t="s">
        <v>37</v>
      </c>
      <c r="B531" s="11">
        <v>2017</v>
      </c>
      <c r="C531" s="17">
        <v>25329</v>
      </c>
    </row>
    <row r="532" spans="1:3">
      <c r="A532" s="11" t="s">
        <v>37</v>
      </c>
      <c r="B532" s="11">
        <v>2018</v>
      </c>
      <c r="C532" s="17">
        <v>25329</v>
      </c>
    </row>
    <row r="533" spans="1:3">
      <c r="A533" s="11" t="s">
        <v>37</v>
      </c>
      <c r="B533" s="11">
        <v>2019</v>
      </c>
      <c r="C533" s="17">
        <v>5000</v>
      </c>
    </row>
    <row r="534" spans="1:3">
      <c r="A534" s="11" t="s">
        <v>37</v>
      </c>
      <c r="B534" s="11">
        <v>2020</v>
      </c>
      <c r="C534" s="17">
        <v>5000</v>
      </c>
    </row>
    <row r="535" spans="1:3">
      <c r="A535" s="11" t="s">
        <v>37</v>
      </c>
      <c r="B535" s="11">
        <v>2021</v>
      </c>
      <c r="C535" s="17">
        <v>4000</v>
      </c>
    </row>
    <row r="536" spans="1:3">
      <c r="A536" s="11" t="s">
        <v>37</v>
      </c>
      <c r="B536" s="11">
        <v>2022</v>
      </c>
      <c r="C536" s="17">
        <v>4000</v>
      </c>
    </row>
    <row r="537" spans="1:3">
      <c r="A537" s="11" t="s">
        <v>37</v>
      </c>
      <c r="B537" s="11">
        <v>2023</v>
      </c>
      <c r="C537" s="17">
        <v>8000</v>
      </c>
    </row>
    <row r="538" spans="1:3">
      <c r="A538" s="11" t="s">
        <v>37</v>
      </c>
      <c r="B538" s="11">
        <v>2024</v>
      </c>
      <c r="C538" s="17">
        <v>19100</v>
      </c>
    </row>
    <row r="539" spans="1:3">
      <c r="A539" s="11" t="s">
        <v>68</v>
      </c>
      <c r="B539" s="11">
        <v>2024</v>
      </c>
    </row>
    <row r="540" spans="1:3">
      <c r="A540" s="11" t="s">
        <v>69</v>
      </c>
      <c r="B540" s="11">
        <v>2015</v>
      </c>
      <c r="C540" s="17">
        <v>0</v>
      </c>
    </row>
    <row r="541" spans="1:3">
      <c r="A541" s="11" t="s">
        <v>69</v>
      </c>
      <c r="B541" s="11">
        <v>2016</v>
      </c>
      <c r="C541" s="17">
        <v>0</v>
      </c>
    </row>
    <row r="542" spans="1:3">
      <c r="A542" s="11" t="s">
        <v>69</v>
      </c>
      <c r="B542" s="11">
        <v>2017</v>
      </c>
      <c r="C542" s="17">
        <v>5427</v>
      </c>
    </row>
    <row r="543" spans="1:3">
      <c r="A543" s="11" t="s">
        <v>69</v>
      </c>
      <c r="B543" s="11">
        <v>2018</v>
      </c>
      <c r="C543" s="17">
        <v>0</v>
      </c>
    </row>
    <row r="544" spans="1:3">
      <c r="A544" s="11" t="s">
        <v>69</v>
      </c>
      <c r="B544" s="11">
        <v>2019</v>
      </c>
      <c r="C544" s="17">
        <v>4000</v>
      </c>
    </row>
    <row r="545" spans="1:3">
      <c r="A545" s="11" t="s">
        <v>69</v>
      </c>
      <c r="B545" s="11">
        <v>2020</v>
      </c>
      <c r="C545" s="17">
        <v>4500</v>
      </c>
    </row>
    <row r="546" spans="1:3">
      <c r="A546" s="11" t="s">
        <v>69</v>
      </c>
      <c r="B546" s="11">
        <v>2021</v>
      </c>
      <c r="C546" s="17">
        <v>4800</v>
      </c>
    </row>
    <row r="547" spans="1:3">
      <c r="A547" s="11" t="s">
        <v>69</v>
      </c>
      <c r="B547" s="11">
        <v>2022</v>
      </c>
      <c r="C547" s="17">
        <v>4800</v>
      </c>
    </row>
    <row r="548" spans="1:3">
      <c r="A548" s="11" t="s">
        <v>69</v>
      </c>
      <c r="B548" s="11">
        <v>2023</v>
      </c>
      <c r="C548" s="17">
        <v>4500</v>
      </c>
    </row>
    <row r="549" spans="1:3">
      <c r="A549" s="11" t="s">
        <v>69</v>
      </c>
      <c r="B549" s="11">
        <v>2024</v>
      </c>
      <c r="C549" s="17">
        <v>4500</v>
      </c>
    </row>
    <row r="550" spans="1:3">
      <c r="A550" s="11" t="s">
        <v>38</v>
      </c>
      <c r="B550" s="11">
        <v>2015</v>
      </c>
      <c r="C550" s="17">
        <v>0</v>
      </c>
    </row>
    <row r="551" spans="1:3">
      <c r="A551" s="11" t="s">
        <v>38</v>
      </c>
      <c r="B551" s="11">
        <v>2016</v>
      </c>
      <c r="C551" s="17">
        <v>29000</v>
      </c>
    </row>
    <row r="552" spans="1:3">
      <c r="A552" s="11" t="s">
        <v>38</v>
      </c>
      <c r="B552" s="11">
        <v>2017</v>
      </c>
      <c r="C552" s="17">
        <v>20440</v>
      </c>
    </row>
    <row r="553" spans="1:3">
      <c r="A553" s="11" t="s">
        <v>38</v>
      </c>
      <c r="B553" s="11">
        <v>2018</v>
      </c>
      <c r="C553" s="17">
        <v>30440</v>
      </c>
    </row>
    <row r="554" spans="1:3">
      <c r="A554" s="11" t="s">
        <v>38</v>
      </c>
      <c r="B554" s="11">
        <v>2019</v>
      </c>
      <c r="C554" s="17">
        <v>33757</v>
      </c>
    </row>
    <row r="555" spans="1:3">
      <c r="A555" s="11" t="s">
        <v>38</v>
      </c>
      <c r="B555" s="11">
        <v>2020</v>
      </c>
      <c r="C555" s="17">
        <v>33757</v>
      </c>
    </row>
    <row r="556" spans="1:3">
      <c r="A556" s="11" t="s">
        <v>38</v>
      </c>
      <c r="B556" s="11">
        <v>2021</v>
      </c>
      <c r="C556" s="17">
        <v>24500</v>
      </c>
    </row>
    <row r="557" spans="1:3">
      <c r="A557" s="11" t="s">
        <v>38</v>
      </c>
      <c r="B557" s="11">
        <v>2022</v>
      </c>
      <c r="C557" s="17">
        <v>26200</v>
      </c>
    </row>
    <row r="558" spans="1:3">
      <c r="A558" s="11" t="s">
        <v>38</v>
      </c>
      <c r="B558" s="11">
        <v>2023</v>
      </c>
      <c r="C558" s="17">
        <v>35349</v>
      </c>
    </row>
    <row r="559" spans="1:3">
      <c r="A559" s="11" t="s">
        <v>38</v>
      </c>
      <c r="B559" s="11">
        <v>2024</v>
      </c>
      <c r="C559" s="17">
        <v>30349</v>
      </c>
    </row>
    <row r="560" spans="1:3">
      <c r="A560" s="11" t="s">
        <v>70</v>
      </c>
      <c r="B560" s="11">
        <v>2015</v>
      </c>
      <c r="C560" s="17">
        <v>0</v>
      </c>
    </row>
    <row r="561" spans="1:3">
      <c r="A561" s="11" t="s">
        <v>70</v>
      </c>
      <c r="B561" s="11">
        <v>2016</v>
      </c>
      <c r="C561" s="17">
        <v>0</v>
      </c>
    </row>
    <row r="562" spans="1:3">
      <c r="A562" s="11" t="s">
        <v>70</v>
      </c>
      <c r="B562" s="11">
        <v>2017</v>
      </c>
      <c r="C562" s="17">
        <v>0</v>
      </c>
    </row>
    <row r="563" spans="1:3">
      <c r="A563" s="11" t="s">
        <v>70</v>
      </c>
      <c r="B563" s="11">
        <v>2018</v>
      </c>
      <c r="C563" s="17">
        <v>0</v>
      </c>
    </row>
    <row r="564" spans="1:3">
      <c r="A564" s="11" t="s">
        <v>70</v>
      </c>
      <c r="B564" s="11">
        <v>2019</v>
      </c>
      <c r="C564" s="17">
        <v>0</v>
      </c>
    </row>
    <row r="565" spans="1:3">
      <c r="A565" s="11" t="s">
        <v>70</v>
      </c>
      <c r="B565" s="11">
        <v>2020</v>
      </c>
      <c r="C565" s="17">
        <v>3500</v>
      </c>
    </row>
    <row r="566" spans="1:3">
      <c r="A566" s="11" t="s">
        <v>70</v>
      </c>
      <c r="B566" s="11">
        <v>2021</v>
      </c>
      <c r="C566" s="17">
        <v>7672</v>
      </c>
    </row>
    <row r="567" spans="1:3">
      <c r="A567" s="11" t="s">
        <v>70</v>
      </c>
      <c r="B567" s="11">
        <v>2022</v>
      </c>
      <c r="C567" s="17">
        <v>0</v>
      </c>
    </row>
    <row r="568" spans="1:3">
      <c r="A568" s="11" t="s">
        <v>70</v>
      </c>
      <c r="B568" s="11">
        <v>2023</v>
      </c>
      <c r="C568" s="17">
        <v>2620</v>
      </c>
    </row>
    <row r="569" spans="1:3">
      <c r="A569" s="11" t="s">
        <v>70</v>
      </c>
      <c r="B569" s="11">
        <v>2024</v>
      </c>
      <c r="C569" s="17">
        <v>2620</v>
      </c>
    </row>
    <row r="570" spans="1:3">
      <c r="A570" s="11" t="s">
        <v>71</v>
      </c>
      <c r="B570" s="11">
        <v>2015</v>
      </c>
      <c r="C570" s="17">
        <v>0</v>
      </c>
    </row>
    <row r="571" spans="1:3">
      <c r="A571" s="11" t="s">
        <v>71</v>
      </c>
      <c r="B571" s="11">
        <v>2016</v>
      </c>
      <c r="C571" s="17">
        <v>2000</v>
      </c>
    </row>
    <row r="572" spans="1:3">
      <c r="A572" s="11" t="s">
        <v>71</v>
      </c>
      <c r="B572" s="11">
        <v>2017</v>
      </c>
      <c r="C572" s="17">
        <v>2000</v>
      </c>
    </row>
    <row r="573" spans="1:3">
      <c r="A573" s="11" t="s">
        <v>71</v>
      </c>
      <c r="B573" s="11">
        <v>2018</v>
      </c>
      <c r="C573" s="17">
        <v>2000</v>
      </c>
    </row>
    <row r="574" spans="1:3">
      <c r="A574" s="11" t="s">
        <v>71</v>
      </c>
      <c r="B574" s="11">
        <v>2019</v>
      </c>
      <c r="C574" s="17">
        <v>2000</v>
      </c>
    </row>
    <row r="575" spans="1:3">
      <c r="A575" s="11" t="s">
        <v>71</v>
      </c>
      <c r="B575" s="11">
        <v>2020</v>
      </c>
      <c r="C575" s="17">
        <v>2000</v>
      </c>
    </row>
    <row r="576" spans="1:3">
      <c r="A576" s="11" t="s">
        <v>71</v>
      </c>
      <c r="B576" s="11">
        <v>2021</v>
      </c>
      <c r="C576" s="17">
        <v>2000</v>
      </c>
    </row>
    <row r="577" spans="1:3">
      <c r="A577" s="11" t="s">
        <v>71</v>
      </c>
      <c r="B577" s="11">
        <v>2022</v>
      </c>
      <c r="C577" s="17">
        <v>2000</v>
      </c>
    </row>
    <row r="578" spans="1:3">
      <c r="A578" s="11" t="s">
        <v>71</v>
      </c>
      <c r="B578" s="11">
        <v>2023</v>
      </c>
      <c r="C578" s="17">
        <v>3000</v>
      </c>
    </row>
    <row r="579" spans="1:3">
      <c r="A579" s="11" t="s">
        <v>71</v>
      </c>
      <c r="B579" s="11">
        <v>2024</v>
      </c>
      <c r="C579" s="17">
        <v>8000</v>
      </c>
    </row>
    <row r="580" spans="1:3">
      <c r="A580" s="11" t="s">
        <v>72</v>
      </c>
      <c r="B580" s="11">
        <v>2015</v>
      </c>
      <c r="C580" s="17">
        <v>0</v>
      </c>
    </row>
    <row r="581" spans="1:3">
      <c r="A581" s="11" t="s">
        <v>72</v>
      </c>
      <c r="B581" s="11">
        <v>2016</v>
      </c>
      <c r="C581" s="17">
        <v>900</v>
      </c>
    </row>
    <row r="582" spans="1:3">
      <c r="A582" s="11" t="s">
        <v>72</v>
      </c>
      <c r="B582" s="11">
        <v>2017</v>
      </c>
      <c r="C582" s="17">
        <v>900</v>
      </c>
    </row>
    <row r="583" spans="1:3">
      <c r="A583" s="11" t="s">
        <v>72</v>
      </c>
      <c r="B583" s="11">
        <v>2018</v>
      </c>
      <c r="C583" s="17">
        <v>900</v>
      </c>
    </row>
    <row r="584" spans="1:3">
      <c r="A584" s="11" t="s">
        <v>72</v>
      </c>
      <c r="B584" s="11">
        <v>2019</v>
      </c>
      <c r="C584" s="17">
        <v>2000</v>
      </c>
    </row>
    <row r="585" spans="1:3">
      <c r="A585" s="11" t="s">
        <v>72</v>
      </c>
      <c r="B585" s="11">
        <v>2020</v>
      </c>
      <c r="C585" s="17">
        <v>650</v>
      </c>
    </row>
    <row r="586" spans="1:3">
      <c r="A586" s="11" t="s">
        <v>72</v>
      </c>
      <c r="B586" s="11">
        <v>2021</v>
      </c>
      <c r="C586" s="17">
        <v>1950</v>
      </c>
    </row>
    <row r="587" spans="1:3">
      <c r="A587" s="11" t="s">
        <v>72</v>
      </c>
      <c r="B587" s="11">
        <v>2022</v>
      </c>
      <c r="C587" s="17">
        <v>2000</v>
      </c>
    </row>
    <row r="588" spans="1:3">
      <c r="A588" s="11" t="s">
        <v>72</v>
      </c>
      <c r="B588" s="11">
        <v>2023</v>
      </c>
      <c r="C588" s="17">
        <v>1950</v>
      </c>
    </row>
    <row r="589" spans="1:3">
      <c r="A589" s="11" t="s">
        <v>72</v>
      </c>
      <c r="B589" s="11">
        <v>2024</v>
      </c>
      <c r="C589" s="17">
        <v>1950</v>
      </c>
    </row>
    <row r="590" spans="1:3">
      <c r="A590" s="11" t="s">
        <v>99</v>
      </c>
      <c r="B590" s="11">
        <v>2015</v>
      </c>
      <c r="C590" s="17" t="s">
        <v>84</v>
      </c>
    </row>
    <row r="591" spans="1:3">
      <c r="A591" s="11" t="s">
        <v>99</v>
      </c>
      <c r="B591" s="11">
        <v>2016</v>
      </c>
      <c r="C591" s="17" t="s">
        <v>84</v>
      </c>
    </row>
    <row r="592" spans="1:3">
      <c r="A592" s="11" t="s">
        <v>99</v>
      </c>
      <c r="B592" s="11">
        <v>2017</v>
      </c>
      <c r="C592" s="17" t="s">
        <v>84</v>
      </c>
    </row>
    <row r="593" spans="1:3">
      <c r="A593" s="11" t="s">
        <v>99</v>
      </c>
      <c r="B593" s="11">
        <v>2018</v>
      </c>
      <c r="C593" s="17" t="s">
        <v>84</v>
      </c>
    </row>
    <row r="594" spans="1:3">
      <c r="A594" s="11" t="s">
        <v>99</v>
      </c>
      <c r="B594" s="11">
        <v>2019</v>
      </c>
      <c r="C594" s="17" t="s">
        <v>84</v>
      </c>
    </row>
    <row r="595" spans="1:3">
      <c r="A595" s="11" t="s">
        <v>99</v>
      </c>
      <c r="B595" s="11">
        <v>2020</v>
      </c>
      <c r="C595" s="17" t="s">
        <v>84</v>
      </c>
    </row>
    <row r="596" spans="1:3">
      <c r="A596" s="11" t="s">
        <v>99</v>
      </c>
      <c r="B596" s="11">
        <v>2021</v>
      </c>
      <c r="C596" s="17" t="s">
        <v>84</v>
      </c>
    </row>
    <row r="597" spans="1:3">
      <c r="A597" s="11" t="s">
        <v>99</v>
      </c>
      <c r="B597" s="11">
        <v>2022</v>
      </c>
      <c r="C597" s="17">
        <v>0</v>
      </c>
    </row>
    <row r="598" spans="1:3">
      <c r="A598" s="11" t="s">
        <v>99</v>
      </c>
      <c r="B598" s="11">
        <v>2023</v>
      </c>
      <c r="C598" s="17" t="s">
        <v>84</v>
      </c>
    </row>
    <row r="599" spans="1:3">
      <c r="A599" s="11" t="s">
        <v>98</v>
      </c>
      <c r="B599" s="11">
        <v>2015</v>
      </c>
      <c r="C599" s="17">
        <v>0</v>
      </c>
    </row>
    <row r="600" spans="1:3">
      <c r="A600" s="11" t="s">
        <v>98</v>
      </c>
      <c r="B600" s="11">
        <v>2016</v>
      </c>
      <c r="C600" s="17">
        <v>310960</v>
      </c>
    </row>
    <row r="601" spans="1:3">
      <c r="A601" s="11" t="s">
        <v>98</v>
      </c>
      <c r="B601" s="11">
        <v>2017</v>
      </c>
      <c r="C601" s="17">
        <v>290000</v>
      </c>
    </row>
    <row r="602" spans="1:3">
      <c r="A602" s="11" t="s">
        <v>98</v>
      </c>
      <c r="B602" s="11">
        <v>2018</v>
      </c>
      <c r="C602" s="17">
        <v>315960</v>
      </c>
    </row>
    <row r="603" spans="1:3">
      <c r="A603" s="11" t="s">
        <v>98</v>
      </c>
      <c r="B603" s="11">
        <v>2019</v>
      </c>
      <c r="C603" s="17">
        <v>315960</v>
      </c>
    </row>
    <row r="604" spans="1:3">
      <c r="A604" s="11" t="s">
        <v>98</v>
      </c>
      <c r="B604" s="11">
        <v>2020</v>
      </c>
      <c r="C604" s="17">
        <v>0</v>
      </c>
    </row>
    <row r="605" spans="1:3">
      <c r="A605" s="11" t="s">
        <v>98</v>
      </c>
      <c r="B605" s="11">
        <v>2021</v>
      </c>
      <c r="C605" s="17">
        <v>0</v>
      </c>
    </row>
    <row r="606" spans="1:3">
      <c r="A606" s="11" t="s">
        <v>98</v>
      </c>
      <c r="B606" s="11">
        <v>2022</v>
      </c>
      <c r="C606" s="17">
        <v>0</v>
      </c>
    </row>
    <row r="607" spans="1:3">
      <c r="A607" s="11" t="s">
        <v>98</v>
      </c>
      <c r="B607" s="11">
        <v>2023</v>
      </c>
      <c r="C607" s="17" t="s">
        <v>84</v>
      </c>
    </row>
    <row r="608" spans="1:3">
      <c r="A608" s="11" t="s">
        <v>43</v>
      </c>
      <c r="B608" s="11">
        <v>2015</v>
      </c>
      <c r="C608" s="17">
        <v>0</v>
      </c>
    </row>
    <row r="609" spans="1:3">
      <c r="A609" s="11" t="s">
        <v>43</v>
      </c>
      <c r="B609" s="11">
        <v>2016</v>
      </c>
      <c r="C609" s="17">
        <v>0</v>
      </c>
    </row>
    <row r="610" spans="1:3">
      <c r="A610" s="11" t="s">
        <v>43</v>
      </c>
      <c r="B610" s="11">
        <v>2017</v>
      </c>
      <c r="C610" s="17">
        <v>0</v>
      </c>
    </row>
    <row r="611" spans="1:3">
      <c r="A611" s="11" t="s">
        <v>43</v>
      </c>
      <c r="B611" s="11">
        <v>2018</v>
      </c>
      <c r="C611" s="17">
        <v>0</v>
      </c>
    </row>
    <row r="612" spans="1:3">
      <c r="A612" s="11" t="s">
        <v>43</v>
      </c>
      <c r="B612" s="11">
        <v>2019</v>
      </c>
      <c r="C612" s="17">
        <v>0</v>
      </c>
    </row>
    <row r="613" spans="1:3">
      <c r="A613" s="11" t="s">
        <v>43</v>
      </c>
      <c r="B613" s="11">
        <v>2020</v>
      </c>
      <c r="C613" s="17">
        <v>0</v>
      </c>
    </row>
    <row r="614" spans="1:3">
      <c r="A614" s="11" t="s">
        <v>43</v>
      </c>
      <c r="B614" s="11">
        <v>2021</v>
      </c>
      <c r="C614" s="17">
        <v>315960</v>
      </c>
    </row>
    <row r="615" spans="1:3">
      <c r="A615" s="11" t="s">
        <v>43</v>
      </c>
      <c r="B615" s="11">
        <v>2022</v>
      </c>
      <c r="C615" s="17">
        <v>316000</v>
      </c>
    </row>
    <row r="616" spans="1:3">
      <c r="A616" s="11" t="s">
        <v>43</v>
      </c>
      <c r="B616" s="11">
        <v>2023</v>
      </c>
      <c r="C616" s="17">
        <v>315960</v>
      </c>
    </row>
    <row r="617" spans="1:3">
      <c r="A617" s="11" t="s">
        <v>100</v>
      </c>
      <c r="B617" s="11">
        <v>2015</v>
      </c>
      <c r="C617" s="17">
        <v>0</v>
      </c>
    </row>
    <row r="618" spans="1:3">
      <c r="A618" s="11" t="s">
        <v>100</v>
      </c>
      <c r="B618" s="11">
        <v>2016</v>
      </c>
      <c r="C618" s="17">
        <v>1000</v>
      </c>
    </row>
    <row r="619" spans="1:3">
      <c r="A619" s="11" t="s">
        <v>100</v>
      </c>
      <c r="B619" s="11">
        <v>2017</v>
      </c>
      <c r="C619" s="17">
        <v>1500</v>
      </c>
    </row>
    <row r="620" spans="1:3">
      <c r="A620" s="11" t="s">
        <v>100</v>
      </c>
      <c r="B620" s="11">
        <v>2018</v>
      </c>
      <c r="C620" s="17">
        <v>0</v>
      </c>
    </row>
    <row r="621" spans="1:3">
      <c r="A621" s="11" t="s">
        <v>100</v>
      </c>
      <c r="B621" s="11">
        <v>2019</v>
      </c>
      <c r="C621" s="17">
        <v>34600</v>
      </c>
    </row>
    <row r="622" spans="1:3">
      <c r="A622" s="11" t="s">
        <v>100</v>
      </c>
      <c r="B622" s="11">
        <v>2020</v>
      </c>
      <c r="C622" s="17">
        <v>0</v>
      </c>
    </row>
    <row r="623" spans="1:3">
      <c r="A623" s="11" t="s">
        <v>100</v>
      </c>
      <c r="B623" s="11">
        <v>2021</v>
      </c>
      <c r="C623" s="17">
        <v>0</v>
      </c>
    </row>
    <row r="624" spans="1:3">
      <c r="A624" s="11" t="s">
        <v>100</v>
      </c>
      <c r="B624" s="11">
        <v>2022</v>
      </c>
      <c r="C624" s="17">
        <v>0</v>
      </c>
    </row>
    <row r="625" spans="1:3">
      <c r="A625" s="11" t="s">
        <v>100</v>
      </c>
      <c r="B625" s="11">
        <v>2023</v>
      </c>
      <c r="C625" s="17">
        <v>0</v>
      </c>
    </row>
    <row r="626" spans="1:3">
      <c r="A626" s="11" t="s">
        <v>74</v>
      </c>
      <c r="B626" s="11">
        <v>2015</v>
      </c>
      <c r="C626" s="17">
        <v>0</v>
      </c>
    </row>
    <row r="627" spans="1:3">
      <c r="A627" s="11" t="s">
        <v>74</v>
      </c>
      <c r="B627" s="11">
        <v>2016</v>
      </c>
      <c r="C627" s="17">
        <v>18840</v>
      </c>
    </row>
    <row r="628" spans="1:3">
      <c r="A628" s="11" t="s">
        <v>74</v>
      </c>
      <c r="B628" s="11">
        <v>2017</v>
      </c>
      <c r="C628" s="17">
        <v>20000</v>
      </c>
    </row>
    <row r="629" spans="1:3">
      <c r="A629" s="11" t="s">
        <v>74</v>
      </c>
      <c r="B629" s="11">
        <v>2018</v>
      </c>
      <c r="C629" s="17">
        <v>20000</v>
      </c>
    </row>
    <row r="630" spans="1:3">
      <c r="A630" s="11" t="s">
        <v>74</v>
      </c>
      <c r="B630" s="11">
        <v>2019</v>
      </c>
      <c r="C630" s="17">
        <v>19800</v>
      </c>
    </row>
    <row r="631" spans="1:3">
      <c r="A631" s="11" t="s">
        <v>74</v>
      </c>
      <c r="B631" s="11">
        <v>2020</v>
      </c>
      <c r="C631" s="17">
        <v>19800</v>
      </c>
    </row>
    <row r="632" spans="1:3">
      <c r="A632" s="11" t="s">
        <v>74</v>
      </c>
      <c r="B632" s="11">
        <v>2021</v>
      </c>
      <c r="C632" s="17">
        <v>16133</v>
      </c>
    </row>
    <row r="633" spans="1:3">
      <c r="A633" s="11" t="s">
        <v>74</v>
      </c>
      <c r="B633" s="11">
        <v>2022</v>
      </c>
      <c r="C633" s="17">
        <v>17200</v>
      </c>
    </row>
    <row r="634" spans="1:3">
      <c r="A634" s="11" t="s">
        <v>74</v>
      </c>
      <c r="B634" s="11">
        <v>2023</v>
      </c>
      <c r="C634" s="17">
        <v>19800</v>
      </c>
    </row>
    <row r="635" spans="1:3">
      <c r="A635" s="11" t="s">
        <v>105</v>
      </c>
      <c r="B635" s="11">
        <v>2015</v>
      </c>
      <c r="C635" s="17">
        <v>0</v>
      </c>
    </row>
    <row r="636" spans="1:3">
      <c r="A636" s="11" t="s">
        <v>105</v>
      </c>
      <c r="B636" s="11">
        <v>2016</v>
      </c>
      <c r="C636" s="17">
        <v>0</v>
      </c>
    </row>
    <row r="637" spans="1:3">
      <c r="A637" s="11" t="s">
        <v>105</v>
      </c>
      <c r="B637" s="11">
        <v>2017</v>
      </c>
      <c r="C637" s="17">
        <v>0</v>
      </c>
    </row>
    <row r="638" spans="1:3">
      <c r="A638" s="11" t="s">
        <v>105</v>
      </c>
      <c r="B638" s="11">
        <v>2018</v>
      </c>
      <c r="C638" s="17">
        <v>1500</v>
      </c>
    </row>
    <row r="639" spans="1:3">
      <c r="A639" s="11" t="s">
        <v>105</v>
      </c>
      <c r="B639" s="11">
        <v>2019</v>
      </c>
      <c r="C639" s="17">
        <v>17035</v>
      </c>
    </row>
    <row r="640" spans="1:3">
      <c r="A640" s="11" t="s">
        <v>105</v>
      </c>
      <c r="B640" s="11">
        <v>2020</v>
      </c>
      <c r="C640" s="17">
        <v>16500</v>
      </c>
    </row>
    <row r="641" spans="1:3">
      <c r="A641" s="11" t="s">
        <v>105</v>
      </c>
      <c r="B641" s="11">
        <v>2021</v>
      </c>
      <c r="C641" s="17">
        <v>0</v>
      </c>
    </row>
    <row r="642" spans="1:3">
      <c r="A642" s="11" t="s">
        <v>105</v>
      </c>
      <c r="B642" s="11">
        <v>2022</v>
      </c>
      <c r="C642" s="17">
        <v>0</v>
      </c>
    </row>
    <row r="643" spans="1:3">
      <c r="A643" s="11" t="s">
        <v>105</v>
      </c>
      <c r="B643" s="11">
        <v>2023</v>
      </c>
      <c r="C643" s="17">
        <v>0</v>
      </c>
    </row>
    <row r="644" spans="1:3">
      <c r="A644" s="11" t="s">
        <v>101</v>
      </c>
      <c r="B644" s="11">
        <v>2015</v>
      </c>
      <c r="C644" s="17" t="s">
        <v>84</v>
      </c>
    </row>
    <row r="645" spans="1:3">
      <c r="A645" s="11" t="s">
        <v>101</v>
      </c>
      <c r="B645" s="11">
        <v>2016</v>
      </c>
      <c r="C645" s="17" t="s">
        <v>84</v>
      </c>
    </row>
    <row r="646" spans="1:3">
      <c r="A646" s="11" t="s">
        <v>101</v>
      </c>
      <c r="B646" s="11">
        <v>2017</v>
      </c>
      <c r="C646" s="17" t="s">
        <v>84</v>
      </c>
    </row>
    <row r="647" spans="1:3">
      <c r="A647" s="11" t="s">
        <v>101</v>
      </c>
      <c r="B647" s="11">
        <v>2018</v>
      </c>
      <c r="C647" s="17" t="s">
        <v>84</v>
      </c>
    </row>
    <row r="648" spans="1:3">
      <c r="A648" s="11" t="s">
        <v>101</v>
      </c>
      <c r="B648" s="11">
        <v>2019</v>
      </c>
      <c r="C648" s="17" t="s">
        <v>84</v>
      </c>
    </row>
    <row r="649" spans="1:3">
      <c r="A649" s="11" t="s">
        <v>101</v>
      </c>
      <c r="B649" s="11">
        <v>2020</v>
      </c>
      <c r="C649" s="17" t="s">
        <v>84</v>
      </c>
    </row>
    <row r="650" spans="1:3">
      <c r="A650" s="11" t="s">
        <v>101</v>
      </c>
      <c r="B650" s="11">
        <v>2021</v>
      </c>
      <c r="C650" s="17" t="s">
        <v>84</v>
      </c>
    </row>
    <row r="651" spans="1:3">
      <c r="A651" s="11" t="s">
        <v>101</v>
      </c>
      <c r="B651" s="11">
        <v>2022</v>
      </c>
      <c r="C651" s="17">
        <v>5350</v>
      </c>
    </row>
    <row r="652" spans="1:3">
      <c r="A652" s="11" t="s">
        <v>101</v>
      </c>
      <c r="B652" s="11">
        <v>2023</v>
      </c>
      <c r="C652" s="17" t="s">
        <v>84</v>
      </c>
    </row>
    <row r="653" spans="1:3">
      <c r="A653" s="11" t="s">
        <v>76</v>
      </c>
      <c r="B653" s="11">
        <v>2015</v>
      </c>
      <c r="C653" s="17">
        <v>0</v>
      </c>
    </row>
    <row r="654" spans="1:3">
      <c r="A654" s="11" t="s">
        <v>76</v>
      </c>
      <c r="B654" s="11">
        <v>2016</v>
      </c>
      <c r="C654" s="17">
        <v>1000</v>
      </c>
    </row>
    <row r="655" spans="1:3">
      <c r="A655" s="11" t="s">
        <v>76</v>
      </c>
      <c r="B655" s="11">
        <v>2017</v>
      </c>
      <c r="C655" s="17">
        <v>1000</v>
      </c>
    </row>
    <row r="656" spans="1:3">
      <c r="A656" s="11" t="s">
        <v>76</v>
      </c>
      <c r="B656" s="11">
        <v>2018</v>
      </c>
      <c r="C656" s="17">
        <v>1000</v>
      </c>
    </row>
    <row r="657" spans="1:3">
      <c r="A657" s="11" t="s">
        <v>76</v>
      </c>
      <c r="B657" s="11">
        <v>2019</v>
      </c>
      <c r="C657" s="17">
        <v>1000</v>
      </c>
    </row>
    <row r="658" spans="1:3">
      <c r="A658" s="11" t="s">
        <v>76</v>
      </c>
      <c r="B658" s="11">
        <v>2020</v>
      </c>
      <c r="C658" s="17">
        <v>1000</v>
      </c>
    </row>
    <row r="659" spans="1:3">
      <c r="A659" s="11" t="s">
        <v>76</v>
      </c>
      <c r="B659" s="11">
        <v>2021</v>
      </c>
      <c r="C659" s="17">
        <v>2000</v>
      </c>
    </row>
    <row r="660" spans="1:3">
      <c r="A660" s="11" t="s">
        <v>76</v>
      </c>
      <c r="B660" s="11">
        <v>2022</v>
      </c>
      <c r="C660" s="17">
        <v>1000</v>
      </c>
    </row>
    <row r="661" spans="1:3">
      <c r="A661" s="11" t="s">
        <v>76</v>
      </c>
      <c r="B661" s="11">
        <v>2023</v>
      </c>
      <c r="C661" s="17">
        <v>2000</v>
      </c>
    </row>
    <row r="662" spans="1:3">
      <c r="A662" s="11" t="s">
        <v>78</v>
      </c>
      <c r="B662" s="11">
        <v>2015</v>
      </c>
      <c r="C662" s="17">
        <v>0</v>
      </c>
    </row>
    <row r="663" spans="1:3">
      <c r="A663" s="11" t="s">
        <v>78</v>
      </c>
      <c r="B663" s="11">
        <v>2016</v>
      </c>
      <c r="C663" s="17">
        <v>400</v>
      </c>
    </row>
    <row r="664" spans="1:3">
      <c r="A664" s="11" t="s">
        <v>78</v>
      </c>
      <c r="B664" s="11">
        <v>2017</v>
      </c>
      <c r="C664" s="17">
        <v>400</v>
      </c>
    </row>
    <row r="665" spans="1:3">
      <c r="A665" s="11" t="s">
        <v>78</v>
      </c>
      <c r="B665" s="11">
        <v>2018</v>
      </c>
      <c r="C665" s="17">
        <v>400</v>
      </c>
    </row>
    <row r="666" spans="1:3">
      <c r="A666" s="11" t="s">
        <v>78</v>
      </c>
      <c r="B666" s="11">
        <v>2019</v>
      </c>
      <c r="C666" s="17">
        <v>1000</v>
      </c>
    </row>
    <row r="667" spans="1:3">
      <c r="A667" s="11" t="s">
        <v>78</v>
      </c>
      <c r="B667" s="11">
        <v>2020</v>
      </c>
      <c r="C667" s="17">
        <v>0</v>
      </c>
    </row>
    <row r="668" spans="1:3">
      <c r="A668" s="11" t="s">
        <v>78</v>
      </c>
      <c r="B668" s="11">
        <v>2021</v>
      </c>
      <c r="C668" s="17">
        <v>2000</v>
      </c>
    </row>
    <row r="669" spans="1:3">
      <c r="A669" s="11" t="s">
        <v>78</v>
      </c>
      <c r="B669" s="11">
        <v>2022</v>
      </c>
      <c r="C669" s="17">
        <v>1000</v>
      </c>
    </row>
    <row r="670" spans="1:3">
      <c r="A670" s="11" t="s">
        <v>78</v>
      </c>
      <c r="B670" s="11">
        <v>2023</v>
      </c>
      <c r="C670" s="17">
        <v>777</v>
      </c>
    </row>
    <row r="671" spans="1:3">
      <c r="A671" s="11" t="s">
        <v>102</v>
      </c>
      <c r="B671" s="11">
        <v>2015</v>
      </c>
      <c r="C671" s="17">
        <v>0</v>
      </c>
    </row>
    <row r="672" spans="1:3">
      <c r="A672" s="11" t="s">
        <v>102</v>
      </c>
      <c r="B672" s="11">
        <v>2016</v>
      </c>
      <c r="C672" s="17">
        <v>2700</v>
      </c>
    </row>
    <row r="673" spans="1:3">
      <c r="A673" s="11" t="s">
        <v>102</v>
      </c>
      <c r="B673" s="11">
        <v>2017</v>
      </c>
      <c r="C673" s="17">
        <v>0</v>
      </c>
    </row>
    <row r="674" spans="1:3">
      <c r="A674" s="11" t="s">
        <v>102</v>
      </c>
      <c r="B674" s="11">
        <v>2018</v>
      </c>
      <c r="C674" s="17">
        <v>0</v>
      </c>
    </row>
    <row r="675" spans="1:3">
      <c r="A675" s="11" t="s">
        <v>102</v>
      </c>
      <c r="B675" s="11">
        <v>2019</v>
      </c>
      <c r="C675" s="17">
        <v>0</v>
      </c>
    </row>
    <row r="676" spans="1:3">
      <c r="A676" s="11" t="s">
        <v>102</v>
      </c>
      <c r="B676" s="11">
        <v>2020</v>
      </c>
      <c r="C676" s="17">
        <v>0</v>
      </c>
    </row>
    <row r="677" spans="1:3">
      <c r="A677" s="11" t="s">
        <v>102</v>
      </c>
      <c r="B677" s="11">
        <v>2021</v>
      </c>
      <c r="C677" s="17">
        <v>0</v>
      </c>
    </row>
    <row r="678" spans="1:3">
      <c r="A678" s="11" t="s">
        <v>102</v>
      </c>
      <c r="B678" s="11">
        <v>2022</v>
      </c>
      <c r="C678" s="17">
        <v>0</v>
      </c>
    </row>
    <row r="679" spans="1:3">
      <c r="A679" s="11" t="s">
        <v>102</v>
      </c>
      <c r="B679" s="11">
        <v>2023</v>
      </c>
      <c r="C679" s="17">
        <v>0</v>
      </c>
    </row>
    <row r="680" spans="1:3">
      <c r="A680" s="11" t="s">
        <v>61</v>
      </c>
      <c r="B680" s="11">
        <v>2015</v>
      </c>
      <c r="C680" s="17">
        <v>0</v>
      </c>
    </row>
    <row r="681" spans="1:3">
      <c r="A681" s="11" t="s">
        <v>61</v>
      </c>
      <c r="B681" s="11">
        <v>2016</v>
      </c>
      <c r="C681" s="17">
        <v>10000</v>
      </c>
    </row>
    <row r="682" spans="1:3">
      <c r="A682" s="11" t="s">
        <v>61</v>
      </c>
      <c r="B682" s="11">
        <v>2017</v>
      </c>
      <c r="C682" s="17">
        <v>12500</v>
      </c>
    </row>
    <row r="683" spans="1:3">
      <c r="A683" s="11" t="s">
        <v>61</v>
      </c>
      <c r="B683" s="11">
        <v>2018</v>
      </c>
      <c r="C683" s="17">
        <v>7100</v>
      </c>
    </row>
    <row r="684" spans="1:3">
      <c r="A684" s="11" t="s">
        <v>61</v>
      </c>
      <c r="B684" s="11">
        <v>2019</v>
      </c>
      <c r="C684" s="17">
        <v>8008</v>
      </c>
    </row>
    <row r="685" spans="1:3">
      <c r="A685" s="11" t="s">
        <v>61</v>
      </c>
      <c r="B685" s="11">
        <v>2020</v>
      </c>
      <c r="C685" s="17">
        <v>10681</v>
      </c>
    </row>
    <row r="686" spans="1:3">
      <c r="A686" s="11" t="s">
        <v>61</v>
      </c>
      <c r="B686" s="11">
        <v>2021</v>
      </c>
      <c r="C686" s="17">
        <v>9000</v>
      </c>
    </row>
    <row r="687" spans="1:3">
      <c r="A687" s="11" t="s">
        <v>61</v>
      </c>
      <c r="B687" s="11">
        <v>2022</v>
      </c>
      <c r="C687" s="17">
        <v>10000</v>
      </c>
    </row>
    <row r="688" spans="1:3">
      <c r="A688" s="11" t="s">
        <v>61</v>
      </c>
      <c r="B688" s="11">
        <v>2023</v>
      </c>
      <c r="C688" s="17">
        <v>16681</v>
      </c>
    </row>
    <row r="689" spans="1:3">
      <c r="A689" s="11" t="s">
        <v>63</v>
      </c>
      <c r="B689" s="11">
        <v>2015</v>
      </c>
      <c r="C689" s="17">
        <v>0</v>
      </c>
    </row>
    <row r="690" spans="1:3">
      <c r="A690" s="11" t="s">
        <v>63</v>
      </c>
      <c r="B690" s="11">
        <v>2016</v>
      </c>
      <c r="C690" s="17">
        <v>7000</v>
      </c>
    </row>
    <row r="691" spans="1:3">
      <c r="A691" s="11" t="s">
        <v>63</v>
      </c>
      <c r="B691" s="11">
        <v>2017</v>
      </c>
      <c r="C691" s="17">
        <v>8000</v>
      </c>
    </row>
    <row r="692" spans="1:3">
      <c r="A692" s="11" t="s">
        <v>63</v>
      </c>
      <c r="B692" s="11">
        <v>2018</v>
      </c>
      <c r="C692" s="17">
        <v>8000</v>
      </c>
    </row>
    <row r="693" spans="1:3">
      <c r="A693" s="11" t="s">
        <v>63</v>
      </c>
      <c r="B693" s="11">
        <v>2019</v>
      </c>
      <c r="C693" s="17">
        <v>10000</v>
      </c>
    </row>
    <row r="694" spans="1:3">
      <c r="A694" s="11" t="s">
        <v>63</v>
      </c>
      <c r="B694" s="11">
        <v>2020</v>
      </c>
      <c r="C694" s="17">
        <v>10000</v>
      </c>
    </row>
    <row r="695" spans="1:3">
      <c r="A695" s="11" t="s">
        <v>63</v>
      </c>
      <c r="B695" s="11">
        <v>2021</v>
      </c>
      <c r="C695" s="17">
        <v>9104</v>
      </c>
    </row>
    <row r="696" spans="1:3">
      <c r="A696" s="11" t="s">
        <v>63</v>
      </c>
      <c r="B696" s="11">
        <v>2022</v>
      </c>
      <c r="C696" s="17">
        <v>8000</v>
      </c>
    </row>
    <row r="697" spans="1:3">
      <c r="A697" s="11" t="s">
        <v>63</v>
      </c>
      <c r="B697" s="11">
        <v>2023</v>
      </c>
      <c r="C697" s="17">
        <v>10000</v>
      </c>
    </row>
    <row r="698" spans="1:3">
      <c r="A698" s="11" t="s">
        <v>79</v>
      </c>
      <c r="B698" s="11">
        <v>2015</v>
      </c>
      <c r="C698" s="17">
        <v>0</v>
      </c>
    </row>
    <row r="699" spans="1:3">
      <c r="A699" s="11" t="s">
        <v>79</v>
      </c>
      <c r="B699" s="11">
        <v>2016</v>
      </c>
      <c r="C699" s="17">
        <v>18000</v>
      </c>
    </row>
    <row r="700" spans="1:3">
      <c r="A700" s="11" t="s">
        <v>79</v>
      </c>
      <c r="B700" s="11">
        <v>2017</v>
      </c>
      <c r="C700" s="17">
        <v>15700</v>
      </c>
    </row>
    <row r="701" spans="1:3">
      <c r="A701" s="11" t="s">
        <v>79</v>
      </c>
      <c r="B701" s="11">
        <v>2018</v>
      </c>
      <c r="C701" s="17">
        <v>15700</v>
      </c>
    </row>
    <row r="702" spans="1:3">
      <c r="A702" s="11" t="s">
        <v>79</v>
      </c>
      <c r="B702" s="11">
        <v>2019</v>
      </c>
      <c r="C702" s="17">
        <v>16000</v>
      </c>
    </row>
    <row r="703" spans="1:3">
      <c r="A703" s="11" t="s">
        <v>79</v>
      </c>
      <c r="B703" s="11">
        <v>2020</v>
      </c>
      <c r="C703" s="17">
        <v>16000</v>
      </c>
    </row>
    <row r="704" spans="1:3">
      <c r="A704" s="11" t="s">
        <v>79</v>
      </c>
      <c r="B704" s="11">
        <v>2021</v>
      </c>
      <c r="C704" s="17">
        <v>16000</v>
      </c>
    </row>
    <row r="705" spans="1:3">
      <c r="A705" s="11" t="s">
        <v>79</v>
      </c>
      <c r="B705" s="11">
        <v>2022</v>
      </c>
      <c r="C705" s="17">
        <v>15000</v>
      </c>
    </row>
    <row r="706" spans="1:3">
      <c r="A706" s="11" t="s">
        <v>79</v>
      </c>
      <c r="B706" s="11">
        <v>2023</v>
      </c>
      <c r="C706" s="17">
        <v>16000</v>
      </c>
    </row>
    <row r="707" spans="1:3">
      <c r="A707" s="11" t="s">
        <v>96</v>
      </c>
      <c r="B707" s="11">
        <v>2015</v>
      </c>
      <c r="C707" s="17">
        <v>0</v>
      </c>
    </row>
    <row r="708" spans="1:3">
      <c r="A708" s="11" t="s">
        <v>96</v>
      </c>
      <c r="B708" s="11">
        <v>2016</v>
      </c>
      <c r="C708" s="17">
        <v>0</v>
      </c>
    </row>
    <row r="709" spans="1:3">
      <c r="A709" s="11" t="s">
        <v>96</v>
      </c>
      <c r="B709" s="11">
        <v>2017</v>
      </c>
      <c r="C709" s="17">
        <v>100</v>
      </c>
    </row>
    <row r="710" spans="1:3">
      <c r="A710" s="11" t="s">
        <v>96</v>
      </c>
      <c r="B710" s="11">
        <v>2018</v>
      </c>
      <c r="C710" s="17">
        <v>100</v>
      </c>
    </row>
    <row r="711" spans="1:3">
      <c r="A711" s="11" t="s">
        <v>96</v>
      </c>
      <c r="B711" s="11">
        <v>2019</v>
      </c>
      <c r="C711" s="17">
        <v>100</v>
      </c>
    </row>
    <row r="712" spans="1:3">
      <c r="A712" s="11" t="s">
        <v>96</v>
      </c>
      <c r="B712" s="11">
        <v>2020</v>
      </c>
      <c r="C712" s="17">
        <v>0</v>
      </c>
    </row>
    <row r="713" spans="1:3">
      <c r="A713" s="11" t="s">
        <v>96</v>
      </c>
      <c r="B713" s="11">
        <v>2021</v>
      </c>
      <c r="C713" s="17">
        <v>0</v>
      </c>
    </row>
    <row r="714" spans="1:3">
      <c r="A714" s="11" t="s">
        <v>96</v>
      </c>
      <c r="B714" s="11">
        <v>2022</v>
      </c>
      <c r="C714" s="17">
        <v>0</v>
      </c>
    </row>
    <row r="715" spans="1:3">
      <c r="A715" s="11" t="s">
        <v>96</v>
      </c>
      <c r="B715" s="11">
        <v>2023</v>
      </c>
      <c r="C715" s="17">
        <v>0</v>
      </c>
    </row>
    <row r="716" spans="1:3">
      <c r="A716" s="11" t="s">
        <v>73</v>
      </c>
      <c r="B716" s="11">
        <v>2015</v>
      </c>
      <c r="C716" s="17">
        <v>0</v>
      </c>
    </row>
    <row r="717" spans="1:3">
      <c r="A717" s="11" t="s">
        <v>73</v>
      </c>
      <c r="B717" s="11">
        <v>2016</v>
      </c>
      <c r="C717" s="17">
        <v>0</v>
      </c>
    </row>
    <row r="718" spans="1:3">
      <c r="A718" s="11" t="s">
        <v>73</v>
      </c>
      <c r="B718" s="11">
        <v>2017</v>
      </c>
      <c r="C718" s="17">
        <v>0</v>
      </c>
    </row>
    <row r="719" spans="1:3">
      <c r="A719" s="11" t="s">
        <v>73</v>
      </c>
      <c r="B719" s="11">
        <v>2018</v>
      </c>
      <c r="C719" s="17">
        <v>0</v>
      </c>
    </row>
    <row r="720" spans="1:3">
      <c r="A720" s="11" t="s">
        <v>73</v>
      </c>
      <c r="B720" s="11">
        <v>2019</v>
      </c>
      <c r="C720" s="17">
        <v>0</v>
      </c>
    </row>
    <row r="721" spans="1:3">
      <c r="A721" s="11" t="s">
        <v>73</v>
      </c>
      <c r="B721" s="11">
        <v>2020</v>
      </c>
      <c r="C721" s="17">
        <v>0</v>
      </c>
    </row>
    <row r="722" spans="1:3">
      <c r="A722" s="11" t="s">
        <v>73</v>
      </c>
      <c r="B722" s="11">
        <v>2021</v>
      </c>
      <c r="C722" s="17">
        <v>0</v>
      </c>
    </row>
    <row r="723" spans="1:3">
      <c r="A723" s="11" t="s">
        <v>73</v>
      </c>
      <c r="B723" s="11">
        <v>2022</v>
      </c>
      <c r="C723" s="17">
        <v>0</v>
      </c>
    </row>
    <row r="724" spans="1:3">
      <c r="A724" s="11" t="s">
        <v>73</v>
      </c>
      <c r="B724" s="11">
        <v>2023</v>
      </c>
      <c r="C724" s="17">
        <v>0</v>
      </c>
    </row>
    <row r="725" spans="1:3">
      <c r="A725" s="14" t="s">
        <v>73</v>
      </c>
      <c r="B725" s="11">
        <v>2024</v>
      </c>
    </row>
    <row r="726" spans="1:3">
      <c r="A726" s="15" t="s">
        <v>39</v>
      </c>
      <c r="B726" s="11">
        <v>2024</v>
      </c>
      <c r="C726" s="17">
        <v>16000</v>
      </c>
    </row>
    <row r="727" spans="1:3">
      <c r="A727" s="11" t="s">
        <v>97</v>
      </c>
      <c r="B727" s="11">
        <v>2015</v>
      </c>
      <c r="C727" s="17">
        <v>0</v>
      </c>
    </row>
    <row r="728" spans="1:3">
      <c r="A728" s="11" t="s">
        <v>97</v>
      </c>
      <c r="B728" s="11">
        <v>2016</v>
      </c>
      <c r="C728" s="17">
        <v>4300</v>
      </c>
    </row>
    <row r="729" spans="1:3">
      <c r="A729" s="11" t="s">
        <v>97</v>
      </c>
      <c r="B729" s="11">
        <v>2017</v>
      </c>
      <c r="C729" s="17">
        <v>0</v>
      </c>
    </row>
    <row r="730" spans="1:3">
      <c r="A730" s="11" t="s">
        <v>97</v>
      </c>
      <c r="B730" s="11">
        <v>2018</v>
      </c>
      <c r="C730" s="17">
        <v>1500</v>
      </c>
    </row>
    <row r="731" spans="1:3">
      <c r="A731" s="11" t="s">
        <v>97</v>
      </c>
      <c r="B731" s="11">
        <v>2019</v>
      </c>
      <c r="C731" s="17">
        <v>0</v>
      </c>
    </row>
    <row r="732" spans="1:3">
      <c r="A732" s="11" t="s">
        <v>97</v>
      </c>
      <c r="B732" s="11">
        <v>2020</v>
      </c>
      <c r="C732" s="17">
        <v>0</v>
      </c>
    </row>
    <row r="733" spans="1:3">
      <c r="A733" s="11" t="s">
        <v>97</v>
      </c>
      <c r="B733" s="11">
        <v>2021</v>
      </c>
      <c r="C733" s="17">
        <v>0</v>
      </c>
    </row>
    <row r="734" spans="1:3">
      <c r="A734" s="11" t="s">
        <v>97</v>
      </c>
      <c r="B734" s="11">
        <v>2022</v>
      </c>
      <c r="C734" s="17">
        <v>0</v>
      </c>
    </row>
    <row r="735" spans="1:3">
      <c r="A735" s="11" t="s">
        <v>97</v>
      </c>
      <c r="B735" s="11">
        <v>2023</v>
      </c>
      <c r="C735" s="17">
        <v>0</v>
      </c>
    </row>
    <row r="736" spans="1:3">
      <c r="A736" s="11" t="s">
        <v>40</v>
      </c>
      <c r="B736" s="11">
        <v>2015</v>
      </c>
      <c r="C736" s="17">
        <v>0</v>
      </c>
    </row>
    <row r="737" spans="1:3">
      <c r="A737" s="11" t="s">
        <v>40</v>
      </c>
      <c r="B737" s="11">
        <v>2016</v>
      </c>
      <c r="C737" s="17">
        <v>10000</v>
      </c>
    </row>
    <row r="738" spans="1:3">
      <c r="A738" s="11" t="s">
        <v>40</v>
      </c>
      <c r="B738" s="11">
        <v>2017</v>
      </c>
      <c r="C738" s="17">
        <v>12000</v>
      </c>
    </row>
    <row r="739" spans="1:3">
      <c r="A739" s="11" t="s">
        <v>40</v>
      </c>
      <c r="B739" s="11">
        <v>2018</v>
      </c>
      <c r="C739" s="17">
        <v>12000</v>
      </c>
    </row>
    <row r="740" spans="1:3">
      <c r="A740" s="11" t="s">
        <v>40</v>
      </c>
      <c r="B740" s="11">
        <v>2019</v>
      </c>
      <c r="C740" s="17">
        <v>12500</v>
      </c>
    </row>
    <row r="741" spans="1:3">
      <c r="A741" s="11" t="s">
        <v>40</v>
      </c>
      <c r="B741" s="11">
        <v>2020</v>
      </c>
      <c r="C741" s="17">
        <v>9741</v>
      </c>
    </row>
    <row r="742" spans="1:3">
      <c r="A742" s="11" t="s">
        <v>40</v>
      </c>
      <c r="B742" s="11">
        <v>2021</v>
      </c>
      <c r="C742" s="17">
        <v>5000</v>
      </c>
    </row>
    <row r="743" spans="1:3">
      <c r="A743" s="11" t="s">
        <v>40</v>
      </c>
      <c r="B743" s="11">
        <v>2022</v>
      </c>
      <c r="C743" s="17">
        <v>8250</v>
      </c>
    </row>
    <row r="744" spans="1:3">
      <c r="A744" s="11" t="s">
        <v>40</v>
      </c>
      <c r="B744" s="11">
        <v>2023</v>
      </c>
      <c r="C744" s="17">
        <v>11241</v>
      </c>
    </row>
    <row r="745" spans="1:3">
      <c r="A745" s="11" t="s">
        <v>40</v>
      </c>
      <c r="B745" s="11">
        <v>2024</v>
      </c>
      <c r="C745" s="17">
        <v>16241</v>
      </c>
    </row>
    <row r="746" spans="1:3">
      <c r="A746" s="11" t="s">
        <v>41</v>
      </c>
      <c r="B746" s="11">
        <v>2015</v>
      </c>
      <c r="C746" s="17">
        <v>0</v>
      </c>
    </row>
    <row r="747" spans="1:3">
      <c r="A747" s="11" t="s">
        <v>41</v>
      </c>
      <c r="B747" s="11">
        <v>2016</v>
      </c>
      <c r="C747" s="17">
        <v>4000</v>
      </c>
    </row>
    <row r="748" spans="1:3">
      <c r="A748" s="11" t="s">
        <v>41</v>
      </c>
      <c r="B748" s="11">
        <v>2017</v>
      </c>
      <c r="C748" s="17">
        <v>3000</v>
      </c>
    </row>
    <row r="749" spans="1:3">
      <c r="A749" s="11" t="s">
        <v>41</v>
      </c>
      <c r="B749" s="11">
        <v>2018</v>
      </c>
      <c r="C749" s="17">
        <v>4500</v>
      </c>
    </row>
    <row r="750" spans="1:3">
      <c r="A750" s="11" t="s">
        <v>41</v>
      </c>
      <c r="B750" s="11">
        <v>2019</v>
      </c>
      <c r="C750" s="17">
        <v>7000</v>
      </c>
    </row>
    <row r="751" spans="1:3">
      <c r="A751" s="11" t="s">
        <v>41</v>
      </c>
      <c r="B751" s="11">
        <v>2020</v>
      </c>
      <c r="C751" s="17">
        <v>8000</v>
      </c>
    </row>
    <row r="752" spans="1:3">
      <c r="A752" s="11" t="s">
        <v>41</v>
      </c>
      <c r="B752" s="11">
        <v>2021</v>
      </c>
      <c r="C752" s="17">
        <v>8000</v>
      </c>
    </row>
    <row r="753" spans="1:3">
      <c r="A753" s="11" t="s">
        <v>41</v>
      </c>
      <c r="B753" s="11">
        <v>2022</v>
      </c>
      <c r="C753" s="17">
        <v>8000</v>
      </c>
    </row>
    <row r="754" spans="1:3">
      <c r="A754" s="11" t="s">
        <v>41</v>
      </c>
      <c r="B754" s="11">
        <v>2023</v>
      </c>
      <c r="C754" s="17">
        <v>8000</v>
      </c>
    </row>
    <row r="755" spans="1:3">
      <c r="A755" s="11" t="s">
        <v>41</v>
      </c>
      <c r="B755" s="11">
        <v>2024</v>
      </c>
      <c r="C755" s="17">
        <v>8000</v>
      </c>
    </row>
  </sheetData>
  <autoFilter ref="A2:C755" xr:uid="{8833F5A9-FEEB-4DA1-8143-9BC7A8C264ED}">
    <sortState xmlns:xlrd2="http://schemas.microsoft.com/office/spreadsheetml/2017/richdata2" ref="A3:C755">
      <sortCondition ref="A3:A755"/>
      <sortCondition ref="B3:B755"/>
    </sortState>
  </autoFilter>
  <conditionalFormatting sqref="A5 A65:A66">
    <cfRule type="expression" dxfId="0" priority="1">
      <formula>$C5="Not Included"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0C48-C9B6-4C15-B9CB-60B77DE213A7}">
  <dimension ref="A1:DB96"/>
  <sheetViews>
    <sheetView workbookViewId="0">
      <pane xSplit="1" ySplit="3" topLeftCell="B9" activePane="bottomRight" state="frozen"/>
      <selection pane="topRight" activeCell="B1" sqref="B1"/>
      <selection pane="bottomLeft" activeCell="A4" sqref="A4"/>
      <selection pane="bottomRight" activeCell="CV3" sqref="CV3"/>
    </sheetView>
  </sheetViews>
  <sheetFormatPr defaultRowHeight="14.5"/>
  <sheetData>
    <row r="1" spans="1:106" ht="15" thickBot="1">
      <c r="A1" s="35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45"/>
      <c r="AT1" s="146"/>
      <c r="AU1" s="146"/>
      <c r="AV1" s="146"/>
      <c r="AW1" s="147"/>
      <c r="AX1" s="148"/>
      <c r="AY1" s="146"/>
      <c r="AZ1" s="146"/>
      <c r="BA1" s="146"/>
      <c r="BB1" s="146"/>
      <c r="BC1" s="146"/>
      <c r="BD1" s="149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117"/>
      <c r="BR1" s="117"/>
      <c r="BS1" s="117"/>
      <c r="BT1" s="117"/>
      <c r="BU1" s="117"/>
      <c r="BV1" s="117"/>
      <c r="BW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117"/>
      <c r="CS1" s="117"/>
      <c r="CT1" s="117"/>
      <c r="CU1" s="117"/>
      <c r="CV1" s="117"/>
      <c r="CW1" s="117"/>
      <c r="CX1" s="117"/>
      <c r="CY1" s="117"/>
      <c r="CZ1" s="117"/>
      <c r="DA1" s="117"/>
      <c r="DB1" s="117"/>
    </row>
    <row r="2" spans="1:106" ht="28" customHeight="1" thickBot="1">
      <c r="A2" s="35"/>
      <c r="B2" s="153" t="s">
        <v>156</v>
      </c>
      <c r="C2" s="154"/>
      <c r="D2" s="155"/>
      <c r="E2" s="156" t="s">
        <v>157</v>
      </c>
      <c r="F2" s="157"/>
      <c r="G2" s="157"/>
      <c r="H2" s="157"/>
      <c r="I2" s="157"/>
      <c r="J2" s="158"/>
      <c r="K2" s="159" t="s">
        <v>158</v>
      </c>
      <c r="L2" s="160"/>
      <c r="M2" s="160"/>
      <c r="N2" s="160"/>
      <c r="O2" s="160"/>
      <c r="P2" s="160"/>
      <c r="Q2" s="161"/>
      <c r="R2" s="162" t="s">
        <v>159</v>
      </c>
      <c r="S2" s="163"/>
      <c r="T2" s="163"/>
      <c r="U2" s="163"/>
      <c r="V2" s="163"/>
      <c r="W2" s="164"/>
      <c r="X2" s="165" t="s">
        <v>160</v>
      </c>
      <c r="Y2" s="166"/>
      <c r="Z2" s="166"/>
      <c r="AA2" s="166"/>
      <c r="AB2" s="166"/>
      <c r="AC2" s="167"/>
      <c r="AD2" s="168" t="s">
        <v>161</v>
      </c>
      <c r="AE2" s="169"/>
      <c r="AF2" s="169"/>
      <c r="AG2" s="169"/>
      <c r="AH2" s="169"/>
      <c r="AI2" s="170"/>
      <c r="AJ2" s="171" t="s">
        <v>162</v>
      </c>
      <c r="AK2" s="172"/>
      <c r="AL2" s="173" t="s">
        <v>163</v>
      </c>
      <c r="AM2" s="174"/>
      <c r="AN2" s="174"/>
      <c r="AO2" s="174"/>
      <c r="AP2" s="175"/>
      <c r="AQ2" s="176" t="s">
        <v>164</v>
      </c>
      <c r="AR2" s="177"/>
      <c r="AS2" s="150" t="s">
        <v>165</v>
      </c>
      <c r="AT2" s="151"/>
      <c r="AU2" s="151"/>
      <c r="AV2" s="151"/>
      <c r="AW2" s="152"/>
      <c r="AX2" s="150" t="s">
        <v>166</v>
      </c>
      <c r="AY2" s="151"/>
      <c r="AZ2" s="151"/>
      <c r="BA2" s="151"/>
      <c r="BB2" s="151"/>
      <c r="BC2" s="151"/>
      <c r="BD2" s="152"/>
      <c r="BE2" s="150" t="s">
        <v>167</v>
      </c>
      <c r="BF2" s="151"/>
      <c r="BG2" s="151"/>
      <c r="BH2" s="151"/>
      <c r="BI2" s="151"/>
      <c r="BJ2" s="151"/>
      <c r="BK2" s="152"/>
      <c r="BL2" s="139" t="s">
        <v>168</v>
      </c>
      <c r="BM2" s="140"/>
      <c r="BN2" s="128" t="s">
        <v>169</v>
      </c>
      <c r="BO2" s="141"/>
      <c r="BP2" s="141"/>
      <c r="BQ2" s="141"/>
      <c r="BR2" s="129"/>
      <c r="BS2" s="128" t="s">
        <v>170</v>
      </c>
      <c r="BT2" s="141"/>
      <c r="BU2" s="141"/>
      <c r="BV2" s="141"/>
      <c r="BW2" s="129"/>
      <c r="BX2" s="128" t="s">
        <v>171</v>
      </c>
      <c r="BY2" s="141"/>
      <c r="BZ2" s="141"/>
      <c r="CA2" s="141"/>
      <c r="CB2" s="129"/>
      <c r="CC2" s="142" t="s">
        <v>172</v>
      </c>
      <c r="CD2" s="143"/>
      <c r="CE2" s="143"/>
      <c r="CF2" s="143"/>
      <c r="CG2" s="143"/>
      <c r="CH2" s="143"/>
      <c r="CI2" s="144"/>
      <c r="CJ2" s="128" t="s">
        <v>173</v>
      </c>
      <c r="CK2" s="129"/>
      <c r="CL2" s="128" t="s">
        <v>174</v>
      </c>
      <c r="CM2" s="129"/>
      <c r="CN2" s="130" t="s">
        <v>175</v>
      </c>
      <c r="CO2" s="131"/>
      <c r="CP2" s="131"/>
      <c r="CQ2" s="131"/>
      <c r="CR2" s="132"/>
      <c r="CS2" s="133" t="s">
        <v>176</v>
      </c>
      <c r="CT2" s="134"/>
      <c r="CU2" s="134"/>
      <c r="CV2" s="134"/>
      <c r="CW2" s="135"/>
      <c r="CX2" s="136" t="s">
        <v>177</v>
      </c>
      <c r="CY2" s="137"/>
      <c r="CZ2" s="137"/>
      <c r="DA2" s="137"/>
      <c r="DB2" s="138"/>
    </row>
    <row r="3" spans="1:106" ht="43.5" thickBot="1">
      <c r="A3" s="36" t="s">
        <v>178</v>
      </c>
      <c r="B3" s="37" t="s">
        <v>179</v>
      </c>
      <c r="C3" s="37" t="s">
        <v>180</v>
      </c>
      <c r="D3" s="37" t="s">
        <v>181</v>
      </c>
      <c r="E3" s="37" t="s">
        <v>182</v>
      </c>
      <c r="F3" s="37" t="s">
        <v>179</v>
      </c>
      <c r="G3" s="37" t="s">
        <v>180</v>
      </c>
      <c r="H3" s="37" t="s">
        <v>183</v>
      </c>
      <c r="I3" s="37" t="s">
        <v>181</v>
      </c>
      <c r="J3" s="38" t="s">
        <v>184</v>
      </c>
      <c r="K3" s="37" t="s">
        <v>182</v>
      </c>
      <c r="L3" s="37" t="s">
        <v>185</v>
      </c>
      <c r="M3" s="37" t="s">
        <v>179</v>
      </c>
      <c r="N3" s="37" t="s">
        <v>180</v>
      </c>
      <c r="O3" s="37" t="s">
        <v>183</v>
      </c>
      <c r="P3" s="37" t="s">
        <v>181</v>
      </c>
      <c r="Q3" s="38" t="s">
        <v>186</v>
      </c>
      <c r="R3" s="37" t="s">
        <v>182</v>
      </c>
      <c r="S3" s="37" t="s">
        <v>179</v>
      </c>
      <c r="T3" s="37" t="s">
        <v>180</v>
      </c>
      <c r="U3" s="37" t="s">
        <v>183</v>
      </c>
      <c r="V3" s="37" t="s">
        <v>181</v>
      </c>
      <c r="W3" s="38" t="s">
        <v>186</v>
      </c>
      <c r="X3" s="37" t="s">
        <v>182</v>
      </c>
      <c r="Y3" s="37" t="s">
        <v>179</v>
      </c>
      <c r="Z3" s="37" t="s">
        <v>180</v>
      </c>
      <c r="AA3" s="37" t="s">
        <v>183</v>
      </c>
      <c r="AB3" s="37" t="s">
        <v>181</v>
      </c>
      <c r="AC3" s="38" t="s">
        <v>186</v>
      </c>
      <c r="AD3" s="37" t="s">
        <v>182</v>
      </c>
      <c r="AE3" s="37" t="s">
        <v>179</v>
      </c>
      <c r="AF3" s="37" t="s">
        <v>180</v>
      </c>
      <c r="AG3" s="37" t="s">
        <v>183</v>
      </c>
      <c r="AH3" s="37" t="s">
        <v>181</v>
      </c>
      <c r="AI3" s="38" t="s">
        <v>186</v>
      </c>
      <c r="AJ3" s="37" t="s">
        <v>187</v>
      </c>
      <c r="AK3" s="38" t="s">
        <v>186</v>
      </c>
      <c r="AL3" s="37" t="s">
        <v>182</v>
      </c>
      <c r="AM3" s="37" t="s">
        <v>179</v>
      </c>
      <c r="AN3" s="37" t="s">
        <v>180</v>
      </c>
      <c r="AO3" s="37" t="s">
        <v>181</v>
      </c>
      <c r="AP3" s="38" t="s">
        <v>188</v>
      </c>
      <c r="AQ3" s="37" t="s">
        <v>187</v>
      </c>
      <c r="AR3" s="38" t="s">
        <v>186</v>
      </c>
      <c r="AS3" s="37" t="s">
        <v>182</v>
      </c>
      <c r="AT3" s="37" t="s">
        <v>179</v>
      </c>
      <c r="AU3" s="37" t="s">
        <v>180</v>
      </c>
      <c r="AV3" s="37" t="s">
        <v>181</v>
      </c>
      <c r="AW3" s="38" t="s">
        <v>188</v>
      </c>
      <c r="AX3" s="37" t="s">
        <v>182</v>
      </c>
      <c r="AY3" s="37" t="s">
        <v>179</v>
      </c>
      <c r="AZ3" s="37" t="s">
        <v>180</v>
      </c>
      <c r="BA3" s="37" t="s">
        <v>181</v>
      </c>
      <c r="BB3" s="39" t="s">
        <v>189</v>
      </c>
      <c r="BC3" s="39" t="s">
        <v>190</v>
      </c>
      <c r="BD3" s="38" t="s">
        <v>188</v>
      </c>
      <c r="BE3" s="37" t="s">
        <v>182</v>
      </c>
      <c r="BF3" s="37" t="s">
        <v>179</v>
      </c>
      <c r="BG3" s="37" t="s">
        <v>180</v>
      </c>
      <c r="BH3" s="37" t="s">
        <v>181</v>
      </c>
      <c r="BI3" s="39" t="s">
        <v>191</v>
      </c>
      <c r="BJ3" s="39" t="s">
        <v>190</v>
      </c>
      <c r="BK3" s="38" t="s">
        <v>188</v>
      </c>
      <c r="BL3" s="37" t="s">
        <v>187</v>
      </c>
      <c r="BM3" s="38" t="s">
        <v>192</v>
      </c>
      <c r="BN3" s="37" t="s">
        <v>182</v>
      </c>
      <c r="BO3" s="37" t="s">
        <v>179</v>
      </c>
      <c r="BP3" s="37" t="s">
        <v>180</v>
      </c>
      <c r="BQ3" s="37" t="s">
        <v>181</v>
      </c>
      <c r="BR3" s="38" t="s">
        <v>192</v>
      </c>
      <c r="BS3" s="37" t="s">
        <v>182</v>
      </c>
      <c r="BT3" s="37" t="s">
        <v>179</v>
      </c>
      <c r="BU3" s="37" t="s">
        <v>180</v>
      </c>
      <c r="BV3" s="37" t="s">
        <v>181</v>
      </c>
      <c r="BW3" s="38" t="s">
        <v>188</v>
      </c>
      <c r="BX3" s="40" t="s">
        <v>182</v>
      </c>
      <c r="BY3" s="37" t="s">
        <v>179</v>
      </c>
      <c r="BZ3" s="37" t="s">
        <v>180</v>
      </c>
      <c r="CA3" s="37" t="s">
        <v>181</v>
      </c>
      <c r="CB3" s="38" t="s">
        <v>188</v>
      </c>
      <c r="CC3" s="37" t="s">
        <v>182</v>
      </c>
      <c r="CD3" s="37" t="s">
        <v>179</v>
      </c>
      <c r="CE3" s="37" t="s">
        <v>180</v>
      </c>
      <c r="CF3" s="38" t="s">
        <v>181</v>
      </c>
      <c r="CG3" s="37" t="s">
        <v>193</v>
      </c>
      <c r="CH3" s="39" t="s">
        <v>190</v>
      </c>
      <c r="CI3" s="38" t="s">
        <v>188</v>
      </c>
      <c r="CJ3" s="38" t="s">
        <v>194</v>
      </c>
      <c r="CK3" s="38" t="s">
        <v>195</v>
      </c>
      <c r="CL3" s="38" t="s">
        <v>194</v>
      </c>
      <c r="CM3" s="38" t="s">
        <v>195</v>
      </c>
      <c r="CN3" s="38" t="s">
        <v>182</v>
      </c>
      <c r="CO3" s="38" t="s">
        <v>179</v>
      </c>
      <c r="CP3" s="38" t="s">
        <v>180</v>
      </c>
      <c r="CQ3" s="37" t="s">
        <v>181</v>
      </c>
      <c r="CR3" s="38" t="s">
        <v>192</v>
      </c>
      <c r="CS3" s="38" t="s">
        <v>182</v>
      </c>
      <c r="CT3" s="38" t="s">
        <v>179</v>
      </c>
      <c r="CU3" s="38" t="s">
        <v>180</v>
      </c>
      <c r="CV3" s="38" t="s">
        <v>181</v>
      </c>
      <c r="CW3" s="41"/>
      <c r="CX3" s="38" t="s">
        <v>182</v>
      </c>
      <c r="CY3" s="38" t="s">
        <v>179</v>
      </c>
      <c r="CZ3" s="38" t="s">
        <v>180</v>
      </c>
      <c r="DA3" s="37" t="s">
        <v>181</v>
      </c>
      <c r="DB3" s="38" t="s">
        <v>192</v>
      </c>
    </row>
    <row r="4" spans="1:106" ht="15" thickBot="1">
      <c r="A4" s="42" t="s">
        <v>181</v>
      </c>
      <c r="B4" s="43">
        <v>900260</v>
      </c>
      <c r="C4" s="43">
        <v>163250</v>
      </c>
      <c r="D4" s="43">
        <v>1063510</v>
      </c>
      <c r="E4" s="43">
        <v>11000</v>
      </c>
      <c r="F4" s="43">
        <v>823855</v>
      </c>
      <c r="G4" s="43">
        <v>19445</v>
      </c>
      <c r="H4" s="43">
        <v>83786</v>
      </c>
      <c r="I4" s="43">
        <v>938086</v>
      </c>
      <c r="J4" s="44">
        <v>121932</v>
      </c>
      <c r="K4" s="43">
        <v>8100</v>
      </c>
      <c r="L4" s="43">
        <v>4400</v>
      </c>
      <c r="M4" s="43">
        <v>726139</v>
      </c>
      <c r="N4" s="43">
        <v>52000</v>
      </c>
      <c r="O4" s="43">
        <v>111588</v>
      </c>
      <c r="P4" s="43">
        <v>902227</v>
      </c>
      <c r="Q4" s="44">
        <v>138739</v>
      </c>
      <c r="R4" s="43">
        <v>12500</v>
      </c>
      <c r="S4" s="43">
        <v>841400</v>
      </c>
      <c r="T4" s="43">
        <v>34000</v>
      </c>
      <c r="U4" s="43">
        <v>112700</v>
      </c>
      <c r="V4" s="43">
        <v>1000600</v>
      </c>
      <c r="W4" s="44">
        <v>264860</v>
      </c>
      <c r="X4" s="43">
        <v>12500</v>
      </c>
      <c r="Y4" s="43">
        <v>841400</v>
      </c>
      <c r="Z4" s="43">
        <v>34000</v>
      </c>
      <c r="AA4" s="43">
        <v>112700</v>
      </c>
      <c r="AB4" s="43">
        <v>1000600</v>
      </c>
      <c r="AC4" s="44">
        <v>263735</v>
      </c>
      <c r="AD4" s="43">
        <v>15100</v>
      </c>
      <c r="AE4" s="43">
        <v>810416</v>
      </c>
      <c r="AF4" s="43">
        <v>111282</v>
      </c>
      <c r="AG4" s="43">
        <v>63802</v>
      </c>
      <c r="AH4" s="43">
        <v>1000600</v>
      </c>
      <c r="AI4" s="44">
        <v>298905</v>
      </c>
      <c r="AJ4" s="43">
        <v>517997</v>
      </c>
      <c r="AK4" s="44">
        <v>130000</v>
      </c>
      <c r="AL4" s="43">
        <v>30620</v>
      </c>
      <c r="AM4" s="43">
        <v>863773</v>
      </c>
      <c r="AN4" s="43">
        <v>111207</v>
      </c>
      <c r="AO4" s="43">
        <v>1005600</v>
      </c>
      <c r="AP4" s="44">
        <v>294147</v>
      </c>
      <c r="AQ4" s="43">
        <v>492000</v>
      </c>
      <c r="AR4" s="44">
        <v>128000</v>
      </c>
      <c r="AS4" s="43">
        <v>36267</v>
      </c>
      <c r="AT4" s="43">
        <v>855687</v>
      </c>
      <c r="AU4" s="43">
        <v>118646</v>
      </c>
      <c r="AV4" s="43">
        <v>1010600</v>
      </c>
      <c r="AW4" s="44">
        <v>279954</v>
      </c>
      <c r="AX4" s="43">
        <v>36267</v>
      </c>
      <c r="AY4" s="43">
        <v>846687</v>
      </c>
      <c r="AZ4" s="43">
        <v>127646</v>
      </c>
      <c r="BA4" s="43">
        <v>1010600</v>
      </c>
      <c r="BB4" s="45" t="s">
        <v>196</v>
      </c>
      <c r="BC4" s="45" t="s">
        <v>196</v>
      </c>
      <c r="BD4" s="43">
        <v>264251</v>
      </c>
      <c r="BE4" s="43">
        <v>35667</v>
      </c>
      <c r="BF4" s="43">
        <v>865625</v>
      </c>
      <c r="BG4" s="43">
        <v>109308</v>
      </c>
      <c r="BH4" s="43">
        <v>1010600</v>
      </c>
      <c r="BI4" s="46" t="s">
        <v>196</v>
      </c>
      <c r="BJ4" s="47">
        <v>0</v>
      </c>
      <c r="BK4" s="43">
        <v>277154</v>
      </c>
      <c r="BL4" s="43">
        <v>506144</v>
      </c>
      <c r="BM4" s="44">
        <v>143421</v>
      </c>
      <c r="BN4" s="48">
        <v>20920</v>
      </c>
      <c r="BO4" s="48">
        <v>902810</v>
      </c>
      <c r="BP4" s="48">
        <v>126700</v>
      </c>
      <c r="BQ4" s="48">
        <v>1050430</v>
      </c>
      <c r="BR4" s="44">
        <v>300539</v>
      </c>
      <c r="BS4" s="43">
        <v>36267</v>
      </c>
      <c r="BT4" s="43">
        <v>855687</v>
      </c>
      <c r="BU4" s="43">
        <v>118646</v>
      </c>
      <c r="BV4" s="43">
        <v>1010600</v>
      </c>
      <c r="BW4" s="44">
        <v>279954</v>
      </c>
      <c r="BX4" s="49">
        <v>37150</v>
      </c>
      <c r="BY4" s="49">
        <v>866250</v>
      </c>
      <c r="BZ4" s="49">
        <v>107200</v>
      </c>
      <c r="CA4" s="44">
        <v>1010600</v>
      </c>
      <c r="CB4" s="44">
        <v>296870</v>
      </c>
      <c r="CC4" s="43">
        <v>37150</v>
      </c>
      <c r="CD4" s="43">
        <v>863500</v>
      </c>
      <c r="CE4" s="43">
        <v>109950</v>
      </c>
      <c r="CF4" s="44">
        <v>1010600</v>
      </c>
      <c r="CG4" s="46" t="s">
        <v>196</v>
      </c>
      <c r="CH4" s="47">
        <v>0</v>
      </c>
      <c r="CI4" s="44">
        <v>297823</v>
      </c>
      <c r="CJ4" s="44">
        <v>618050</v>
      </c>
      <c r="CK4" s="44">
        <v>36950</v>
      </c>
      <c r="CL4" s="44">
        <v>243500</v>
      </c>
      <c r="CM4" s="44">
        <v>16500</v>
      </c>
      <c r="CN4" s="48">
        <v>18920</v>
      </c>
      <c r="CO4" s="48">
        <v>934587</v>
      </c>
      <c r="CP4" s="48">
        <v>101700</v>
      </c>
      <c r="CQ4" s="48">
        <v>1055207</v>
      </c>
      <c r="CR4" s="44">
        <v>308288</v>
      </c>
      <c r="CS4" s="44">
        <v>37450</v>
      </c>
      <c r="CT4" s="44">
        <v>884925</v>
      </c>
      <c r="CU4" s="44">
        <v>88225</v>
      </c>
      <c r="CV4" s="44">
        <v>1010600</v>
      </c>
      <c r="CW4" s="50"/>
      <c r="CX4" s="48">
        <v>18920</v>
      </c>
      <c r="CY4" s="48">
        <v>1023262</v>
      </c>
      <c r="CZ4" s="48">
        <v>146131</v>
      </c>
      <c r="DA4" s="48">
        <v>1188313</v>
      </c>
      <c r="DB4" s="44">
        <v>319719</v>
      </c>
    </row>
    <row r="5" spans="1:106" ht="22.5" thickBot="1">
      <c r="A5" s="42" t="s">
        <v>197</v>
      </c>
      <c r="B5" s="50"/>
      <c r="C5" s="50"/>
      <c r="D5" s="51"/>
      <c r="E5" s="50"/>
      <c r="F5" s="50"/>
      <c r="G5" s="50"/>
      <c r="H5" s="50"/>
      <c r="I5" s="50"/>
      <c r="J5" s="51"/>
      <c r="K5" s="50"/>
      <c r="L5" s="50"/>
      <c r="M5" s="50"/>
      <c r="N5" s="50"/>
      <c r="O5" s="50"/>
      <c r="P5" s="50"/>
      <c r="Q5" s="51"/>
      <c r="R5" s="50"/>
      <c r="S5" s="50"/>
      <c r="T5" s="50"/>
      <c r="U5" s="50"/>
      <c r="V5" s="50"/>
      <c r="W5" s="51"/>
      <c r="X5" s="50"/>
      <c r="Y5" s="50"/>
      <c r="Z5" s="50"/>
      <c r="AA5" s="50"/>
      <c r="AB5" s="50"/>
      <c r="AC5" s="51"/>
      <c r="AD5" s="50"/>
      <c r="AE5" s="50"/>
      <c r="AF5" s="50"/>
      <c r="AG5" s="50"/>
      <c r="AH5" s="50"/>
      <c r="AI5" s="51"/>
      <c r="AJ5" s="50"/>
      <c r="AK5" s="51"/>
      <c r="AL5" s="50"/>
      <c r="AM5" s="50"/>
      <c r="AN5" s="50"/>
      <c r="AO5" s="50"/>
      <c r="AP5" s="50"/>
      <c r="AQ5" s="50"/>
      <c r="AR5" s="51"/>
      <c r="AS5" s="50"/>
      <c r="AT5" s="50"/>
      <c r="AU5" s="50"/>
      <c r="AV5" s="50"/>
      <c r="AW5" s="51"/>
      <c r="AX5" s="50"/>
      <c r="AY5" s="50"/>
      <c r="AZ5" s="50"/>
      <c r="BA5" s="50"/>
      <c r="BB5" s="50"/>
      <c r="BC5" s="50"/>
      <c r="BD5" s="51"/>
      <c r="BE5" s="50"/>
      <c r="BF5" s="50"/>
      <c r="BG5" s="50"/>
      <c r="BH5" s="50"/>
      <c r="BI5" s="50"/>
      <c r="BJ5" s="50"/>
      <c r="BK5" s="50"/>
      <c r="BL5" s="50"/>
      <c r="BM5" s="51"/>
      <c r="BN5" s="50"/>
      <c r="BO5" s="50"/>
      <c r="BP5" s="50"/>
      <c r="BQ5" s="51"/>
      <c r="BR5" s="51"/>
      <c r="BS5" s="50"/>
      <c r="BT5" s="50"/>
      <c r="BU5" s="50"/>
      <c r="BV5" s="50"/>
      <c r="BW5" s="51"/>
      <c r="BX5" s="51"/>
      <c r="BY5" s="51"/>
      <c r="BZ5" s="51"/>
      <c r="CA5" s="52">
        <v>458300</v>
      </c>
      <c r="CB5" s="51"/>
      <c r="CC5" s="50"/>
      <c r="CD5" s="50"/>
      <c r="CE5" s="50"/>
      <c r="CF5" s="50"/>
      <c r="CG5" s="50"/>
      <c r="CH5" s="51"/>
      <c r="CI5" s="51"/>
      <c r="CJ5" s="50"/>
      <c r="CK5" s="50"/>
      <c r="CL5" s="50"/>
      <c r="CM5" s="50"/>
      <c r="CN5" s="50"/>
      <c r="CO5" s="50"/>
      <c r="CP5" s="50"/>
      <c r="CQ5" s="51"/>
      <c r="CR5" s="51"/>
      <c r="CS5" s="51"/>
      <c r="CT5" s="51"/>
      <c r="CU5" s="50"/>
      <c r="CV5" s="53" t="s">
        <v>196</v>
      </c>
      <c r="CW5" s="51"/>
      <c r="CX5" s="50"/>
      <c r="CY5" s="50"/>
      <c r="CZ5" s="50"/>
      <c r="DA5" s="51"/>
      <c r="DB5" s="51"/>
    </row>
    <row r="6" spans="1:106" ht="64.5" thickBot="1">
      <c r="A6" s="42" t="s">
        <v>198</v>
      </c>
      <c r="B6" s="54">
        <v>0.52149999999999996</v>
      </c>
      <c r="C6" s="54">
        <v>0.1308</v>
      </c>
      <c r="D6" s="54">
        <v>0</v>
      </c>
      <c r="E6" s="54">
        <v>0</v>
      </c>
      <c r="F6" s="54">
        <v>0.51770000000000005</v>
      </c>
      <c r="G6" s="54">
        <v>0</v>
      </c>
      <c r="H6" s="54">
        <v>0.21479999999999999</v>
      </c>
      <c r="I6" s="54">
        <v>0.4738</v>
      </c>
      <c r="J6" s="54">
        <v>0.24299999999999999</v>
      </c>
      <c r="K6" s="54">
        <v>0</v>
      </c>
      <c r="L6" s="54">
        <v>0</v>
      </c>
      <c r="M6" s="54">
        <v>0.51019999999999999</v>
      </c>
      <c r="N6" s="54">
        <v>0</v>
      </c>
      <c r="O6" s="54">
        <v>0.18360000000000001</v>
      </c>
      <c r="P6" s="54">
        <v>0.43340000000000001</v>
      </c>
      <c r="Q6" s="54">
        <v>0.3044</v>
      </c>
      <c r="R6" s="54">
        <v>0</v>
      </c>
      <c r="S6" s="54">
        <v>0.50600000000000001</v>
      </c>
      <c r="T6" s="54">
        <v>0.44119999999999998</v>
      </c>
      <c r="U6" s="54">
        <v>0.1074</v>
      </c>
      <c r="V6" s="54">
        <v>0.4526</v>
      </c>
      <c r="W6" s="54">
        <v>0.4083</v>
      </c>
      <c r="X6" s="54">
        <v>0</v>
      </c>
      <c r="Y6" s="54">
        <v>0.4632</v>
      </c>
      <c r="Z6" s="54">
        <v>0.44119999999999998</v>
      </c>
      <c r="AA6" s="54">
        <v>0.32919999999999999</v>
      </c>
      <c r="AB6" s="54">
        <v>0.44159999999999999</v>
      </c>
      <c r="AC6" s="54">
        <v>0.50060000000000004</v>
      </c>
      <c r="AD6" s="54">
        <v>0</v>
      </c>
      <c r="AE6" s="54">
        <v>0.4229</v>
      </c>
      <c r="AF6" s="54">
        <v>0.64770000000000005</v>
      </c>
      <c r="AG6" s="54">
        <v>0.15670000000000001</v>
      </c>
      <c r="AH6" s="54">
        <v>0.42449999999999999</v>
      </c>
      <c r="AI6" s="54">
        <v>0.44090000000000001</v>
      </c>
      <c r="AJ6" s="54">
        <v>0.5212</v>
      </c>
      <c r="AK6" s="54">
        <v>0.48409999999999997</v>
      </c>
      <c r="AL6" s="54">
        <v>0</v>
      </c>
      <c r="AM6" s="54">
        <v>0.47789999999999999</v>
      </c>
      <c r="AN6" s="54">
        <v>0.2059</v>
      </c>
      <c r="AO6" s="54">
        <v>0.43319999999999997</v>
      </c>
      <c r="AP6" s="54">
        <v>0.4108</v>
      </c>
      <c r="AQ6" s="54">
        <v>0.5696</v>
      </c>
      <c r="AR6" s="54">
        <v>0.46489999999999998</v>
      </c>
      <c r="AS6" s="54">
        <v>0</v>
      </c>
      <c r="AT6" s="54">
        <v>0.44490000000000002</v>
      </c>
      <c r="AU6" s="54">
        <v>0.11799999999999999</v>
      </c>
      <c r="AV6" s="54">
        <v>0.3906</v>
      </c>
      <c r="AW6" s="54">
        <v>0.38750000000000001</v>
      </c>
      <c r="AX6" s="54">
        <v>0</v>
      </c>
      <c r="AY6" s="54">
        <v>0.42530000000000001</v>
      </c>
      <c r="AZ6" s="54">
        <v>0.10970000000000001</v>
      </c>
      <c r="BA6" s="54">
        <v>0.37019999999999997</v>
      </c>
      <c r="BB6" s="55" t="e">
        <v>#DIV/0!</v>
      </c>
      <c r="BC6" s="55" t="e">
        <v>#DIV/0!</v>
      </c>
      <c r="BD6" s="54">
        <v>0.38140000000000002</v>
      </c>
      <c r="BE6" s="54">
        <v>0</v>
      </c>
      <c r="BF6" s="54">
        <v>0.43869999999999998</v>
      </c>
      <c r="BG6" s="54">
        <v>0.13719999999999999</v>
      </c>
      <c r="BH6" s="54">
        <v>0.3906</v>
      </c>
      <c r="BI6" s="55" t="e">
        <v>#DIV/0!</v>
      </c>
      <c r="BJ6" s="55" t="e">
        <v>#DIV/0!</v>
      </c>
      <c r="BK6" s="54">
        <v>0.39939999999999998</v>
      </c>
      <c r="BL6" s="54">
        <v>0.4632</v>
      </c>
      <c r="BM6" s="54">
        <v>0.59840000000000004</v>
      </c>
      <c r="BN6" s="54">
        <v>0</v>
      </c>
      <c r="BO6" s="54">
        <v>0.49059999999999998</v>
      </c>
      <c r="BP6" s="54">
        <v>0</v>
      </c>
      <c r="BQ6" s="54">
        <v>0.42159999999999997</v>
      </c>
      <c r="BR6" s="54">
        <v>0.41689999999999999</v>
      </c>
      <c r="BS6" s="54">
        <v>0</v>
      </c>
      <c r="BT6" s="54">
        <v>0.44490000000000002</v>
      </c>
      <c r="BU6" s="54">
        <v>0.11799999999999999</v>
      </c>
      <c r="BV6" s="54">
        <v>0.3906</v>
      </c>
      <c r="BW6" s="54">
        <v>0.38750000000000001</v>
      </c>
      <c r="BX6" s="54">
        <v>0</v>
      </c>
      <c r="BY6" s="54">
        <v>0.4627</v>
      </c>
      <c r="BZ6" s="54">
        <v>2.3300000000000001E-2</v>
      </c>
      <c r="CA6" s="54">
        <v>0.39910000000000001</v>
      </c>
      <c r="CB6" s="54">
        <v>0.41520000000000001</v>
      </c>
      <c r="CC6" s="54">
        <v>0</v>
      </c>
      <c r="CD6" s="54">
        <v>0.46100000000000002</v>
      </c>
      <c r="CE6" s="54">
        <v>2.2700000000000001E-2</v>
      </c>
      <c r="CF6" s="54">
        <v>0.39629999999999999</v>
      </c>
      <c r="CG6" s="50"/>
      <c r="CH6" s="50"/>
      <c r="CI6" s="54">
        <v>0.41389999999999999</v>
      </c>
      <c r="CJ6" s="54">
        <v>0.441</v>
      </c>
      <c r="CK6" s="54">
        <v>0.71579999999999999</v>
      </c>
      <c r="CL6" s="54">
        <v>0.3901</v>
      </c>
      <c r="CM6" s="54">
        <v>0.54549999999999998</v>
      </c>
      <c r="CN6" s="54">
        <v>0</v>
      </c>
      <c r="CO6" s="54">
        <v>0.49280000000000002</v>
      </c>
      <c r="CP6" s="54">
        <v>0</v>
      </c>
      <c r="CQ6" s="54">
        <v>0.4365</v>
      </c>
      <c r="CR6" s="54">
        <v>0.40260000000000001</v>
      </c>
      <c r="CS6" s="54">
        <v>0</v>
      </c>
      <c r="CT6" s="54">
        <v>0.47039999999999998</v>
      </c>
      <c r="CU6" s="54">
        <v>5.67E-2</v>
      </c>
      <c r="CV6" s="54">
        <v>0.41689999999999999</v>
      </c>
      <c r="CW6" s="50"/>
      <c r="CX6" s="54">
        <v>0</v>
      </c>
      <c r="CY6" s="54">
        <v>0.48630000000000001</v>
      </c>
      <c r="CZ6" s="54">
        <v>0</v>
      </c>
      <c r="DA6" s="54">
        <v>0.41880000000000001</v>
      </c>
      <c r="DB6" s="54">
        <v>0.4093</v>
      </c>
    </row>
    <row r="7" spans="1:106" ht="22.5" thickBot="1">
      <c r="A7" s="42" t="s">
        <v>199</v>
      </c>
      <c r="B7" s="43">
        <v>469500</v>
      </c>
      <c r="C7" s="43">
        <v>21358</v>
      </c>
      <c r="D7" s="45" t="s">
        <v>196</v>
      </c>
      <c r="E7" s="45" t="s">
        <v>196</v>
      </c>
      <c r="F7" s="43">
        <v>426500</v>
      </c>
      <c r="G7" s="45" t="s">
        <v>196</v>
      </c>
      <c r="H7" s="43">
        <v>18000</v>
      </c>
      <c r="I7" s="43">
        <v>444500</v>
      </c>
      <c r="J7" s="44">
        <v>29629</v>
      </c>
      <c r="K7" s="45" t="s">
        <v>196</v>
      </c>
      <c r="L7" s="45" t="s">
        <v>196</v>
      </c>
      <c r="M7" s="43">
        <v>370512</v>
      </c>
      <c r="N7" s="45" t="s">
        <v>196</v>
      </c>
      <c r="O7" s="43">
        <v>20488</v>
      </c>
      <c r="P7" s="43">
        <v>391000</v>
      </c>
      <c r="Q7" s="43">
        <v>42239</v>
      </c>
      <c r="R7" s="45" t="s">
        <v>196</v>
      </c>
      <c r="S7" s="43">
        <v>425740</v>
      </c>
      <c r="T7" s="43">
        <v>15000</v>
      </c>
      <c r="U7" s="43">
        <v>12100</v>
      </c>
      <c r="V7" s="43">
        <v>452840</v>
      </c>
      <c r="W7" s="43">
        <v>108150</v>
      </c>
      <c r="X7" s="45" t="s">
        <v>196</v>
      </c>
      <c r="Y7" s="43">
        <v>389740</v>
      </c>
      <c r="Z7" s="43">
        <v>15000</v>
      </c>
      <c r="AA7" s="43">
        <v>37100</v>
      </c>
      <c r="AB7" s="43">
        <v>441840</v>
      </c>
      <c r="AC7" s="43">
        <v>132025</v>
      </c>
      <c r="AD7" s="45" t="s">
        <v>196</v>
      </c>
      <c r="AE7" s="43">
        <v>342713</v>
      </c>
      <c r="AF7" s="43">
        <v>72082</v>
      </c>
      <c r="AG7" s="43">
        <v>10000</v>
      </c>
      <c r="AH7" s="43">
        <v>424795</v>
      </c>
      <c r="AI7" s="43">
        <v>131797</v>
      </c>
      <c r="AJ7" s="43">
        <v>270000</v>
      </c>
      <c r="AK7" s="43">
        <v>62928</v>
      </c>
      <c r="AL7" s="45" t="s">
        <v>196</v>
      </c>
      <c r="AM7" s="43">
        <v>412763</v>
      </c>
      <c r="AN7" s="43">
        <v>22897</v>
      </c>
      <c r="AO7" s="43">
        <v>435660</v>
      </c>
      <c r="AP7" s="43">
        <v>120847</v>
      </c>
      <c r="AQ7" s="43">
        <v>280244</v>
      </c>
      <c r="AR7" s="43">
        <v>59509</v>
      </c>
      <c r="AS7" s="45" t="s">
        <v>196</v>
      </c>
      <c r="AT7" s="43">
        <v>380728</v>
      </c>
      <c r="AU7" s="43">
        <v>14000</v>
      </c>
      <c r="AV7" s="43">
        <v>394728</v>
      </c>
      <c r="AW7" s="43">
        <v>108482</v>
      </c>
      <c r="AX7" s="45" t="s">
        <v>196</v>
      </c>
      <c r="AY7" s="43">
        <v>360090</v>
      </c>
      <c r="AZ7" s="43">
        <v>14000</v>
      </c>
      <c r="BA7" s="43">
        <v>374090</v>
      </c>
      <c r="BB7" s="43">
        <v>-20638</v>
      </c>
      <c r="BC7" s="45">
        <v>-1</v>
      </c>
      <c r="BD7" s="43">
        <v>100779</v>
      </c>
      <c r="BE7" s="45" t="s">
        <v>196</v>
      </c>
      <c r="BF7" s="43">
        <v>379728</v>
      </c>
      <c r="BG7" s="43">
        <v>15000</v>
      </c>
      <c r="BH7" s="43">
        <v>394728</v>
      </c>
      <c r="BI7" s="56">
        <v>20638</v>
      </c>
      <c r="BJ7" s="47">
        <v>0.06</v>
      </c>
      <c r="BK7" s="43">
        <v>110682</v>
      </c>
      <c r="BL7" s="43">
        <v>234444</v>
      </c>
      <c r="BM7" s="43">
        <v>85822</v>
      </c>
      <c r="BN7" s="45" t="s">
        <v>196</v>
      </c>
      <c r="BO7" s="43">
        <v>442900</v>
      </c>
      <c r="BP7" s="45" t="s">
        <v>196</v>
      </c>
      <c r="BQ7" s="43">
        <v>442900</v>
      </c>
      <c r="BR7" s="43">
        <v>125297</v>
      </c>
      <c r="BS7" s="45" t="s">
        <v>196</v>
      </c>
      <c r="BT7" s="43">
        <v>380728</v>
      </c>
      <c r="BU7" s="43">
        <v>14000</v>
      </c>
      <c r="BV7" s="43">
        <v>394728</v>
      </c>
      <c r="BW7" s="43">
        <v>108482</v>
      </c>
      <c r="BX7" s="45" t="s">
        <v>196</v>
      </c>
      <c r="BY7" s="43">
        <v>400800</v>
      </c>
      <c r="BZ7" s="43">
        <v>2500</v>
      </c>
      <c r="CA7" s="44">
        <v>403300</v>
      </c>
      <c r="CB7" s="44">
        <v>123263</v>
      </c>
      <c r="CC7" s="45" t="s">
        <v>196</v>
      </c>
      <c r="CD7" s="43">
        <v>398050</v>
      </c>
      <c r="CE7" s="43">
        <v>2500</v>
      </c>
      <c r="CF7" s="44">
        <v>400550</v>
      </c>
      <c r="CG7" s="44">
        <v>5822</v>
      </c>
      <c r="CH7" s="47">
        <v>0.01</v>
      </c>
      <c r="CI7" s="43">
        <v>123263</v>
      </c>
      <c r="CJ7" s="43">
        <v>272550</v>
      </c>
      <c r="CK7" s="43">
        <v>26450</v>
      </c>
      <c r="CL7" s="43">
        <v>95000</v>
      </c>
      <c r="CM7" s="43">
        <v>9000</v>
      </c>
      <c r="CN7" s="45" t="s">
        <v>196</v>
      </c>
      <c r="CO7" s="43">
        <v>460550</v>
      </c>
      <c r="CP7" s="45" t="s">
        <v>196</v>
      </c>
      <c r="CQ7" s="43">
        <v>460550</v>
      </c>
      <c r="CR7" s="43">
        <v>124115</v>
      </c>
      <c r="CS7" s="45" t="s">
        <v>196</v>
      </c>
      <c r="CT7" s="43">
        <v>416310</v>
      </c>
      <c r="CU7" s="43">
        <v>5000</v>
      </c>
      <c r="CV7" s="43">
        <v>421310</v>
      </c>
      <c r="CW7" s="50"/>
      <c r="CX7" s="45" t="s">
        <v>196</v>
      </c>
      <c r="CY7" s="43">
        <v>497650</v>
      </c>
      <c r="CZ7" s="45" t="s">
        <v>196</v>
      </c>
      <c r="DA7" s="43">
        <v>497650</v>
      </c>
      <c r="DB7" s="43">
        <v>130856</v>
      </c>
    </row>
    <row r="8" spans="1:106" ht="15" thickBot="1">
      <c r="A8" s="57" t="s">
        <v>8</v>
      </c>
      <c r="B8" s="58">
        <v>46000</v>
      </c>
      <c r="C8" s="59" t="s">
        <v>196</v>
      </c>
      <c r="D8" s="59" t="s">
        <v>196</v>
      </c>
      <c r="E8" s="59" t="s">
        <v>196</v>
      </c>
      <c r="F8" s="58">
        <v>50000</v>
      </c>
      <c r="G8" s="59" t="s">
        <v>196</v>
      </c>
      <c r="H8" s="59" t="s">
        <v>196</v>
      </c>
      <c r="I8" s="58">
        <v>50000</v>
      </c>
      <c r="J8" s="60" t="s">
        <v>196</v>
      </c>
      <c r="K8" s="59" t="s">
        <v>196</v>
      </c>
      <c r="L8" s="59" t="s">
        <v>196</v>
      </c>
      <c r="M8" s="58">
        <v>53425</v>
      </c>
      <c r="N8" s="59" t="s">
        <v>196</v>
      </c>
      <c r="O8" s="59" t="s">
        <v>196</v>
      </c>
      <c r="P8" s="58">
        <v>53425</v>
      </c>
      <c r="Q8" s="60" t="s">
        <v>196</v>
      </c>
      <c r="R8" s="59" t="s">
        <v>196</v>
      </c>
      <c r="S8" s="58">
        <v>53425</v>
      </c>
      <c r="T8" s="59" t="s">
        <v>196</v>
      </c>
      <c r="U8" s="59" t="s">
        <v>196</v>
      </c>
      <c r="V8" s="58">
        <v>53425</v>
      </c>
      <c r="W8" s="60" t="s">
        <v>196</v>
      </c>
      <c r="X8" s="59" t="s">
        <v>196</v>
      </c>
      <c r="Y8" s="58">
        <v>53425</v>
      </c>
      <c r="Z8" s="59" t="s">
        <v>196</v>
      </c>
      <c r="AA8" s="58">
        <v>2000</v>
      </c>
      <c r="AB8" s="58">
        <v>55425</v>
      </c>
      <c r="AC8" s="61">
        <v>2000</v>
      </c>
      <c r="AD8" s="62"/>
      <c r="AE8" s="58">
        <v>48000</v>
      </c>
      <c r="AF8" s="59" t="s">
        <v>196</v>
      </c>
      <c r="AG8" s="59" t="s">
        <v>196</v>
      </c>
      <c r="AH8" s="58">
        <v>48000</v>
      </c>
      <c r="AI8" s="60" t="s">
        <v>196</v>
      </c>
      <c r="AJ8" s="58">
        <v>39000</v>
      </c>
      <c r="AK8" s="60" t="s">
        <v>196</v>
      </c>
      <c r="AL8" s="59" t="s">
        <v>196</v>
      </c>
      <c r="AM8" s="58">
        <v>49985</v>
      </c>
      <c r="AN8" s="59" t="s">
        <v>196</v>
      </c>
      <c r="AO8" s="58">
        <v>49985</v>
      </c>
      <c r="AP8" s="60" t="s">
        <v>196</v>
      </c>
      <c r="AQ8" s="58">
        <v>45000</v>
      </c>
      <c r="AR8" s="60" t="s">
        <v>196</v>
      </c>
      <c r="AS8" s="59" t="s">
        <v>196</v>
      </c>
      <c r="AT8" s="58">
        <v>45850</v>
      </c>
      <c r="AU8" s="59" t="s">
        <v>196</v>
      </c>
      <c r="AV8" s="58">
        <v>45850</v>
      </c>
      <c r="AW8" s="60" t="s">
        <v>196</v>
      </c>
      <c r="AX8" s="59" t="s">
        <v>196</v>
      </c>
      <c r="AY8" s="58">
        <v>45850</v>
      </c>
      <c r="AZ8" s="59" t="s">
        <v>196</v>
      </c>
      <c r="BA8" s="58">
        <v>45850</v>
      </c>
      <c r="BB8" s="60" t="s">
        <v>196</v>
      </c>
      <c r="BC8" s="63">
        <v>0</v>
      </c>
      <c r="BD8" s="60" t="s">
        <v>196</v>
      </c>
      <c r="BE8" s="62"/>
      <c r="BF8" s="58">
        <v>45850</v>
      </c>
      <c r="BG8" s="62"/>
      <c r="BH8" s="58">
        <v>45850</v>
      </c>
      <c r="BI8" s="60" t="s">
        <v>196</v>
      </c>
      <c r="BJ8" s="63">
        <v>0</v>
      </c>
      <c r="BK8" s="60" t="s">
        <v>196</v>
      </c>
      <c r="BL8" s="58">
        <v>40000</v>
      </c>
      <c r="BM8" s="60" t="s">
        <v>196</v>
      </c>
      <c r="BN8" s="62"/>
      <c r="BO8" s="58">
        <v>36000</v>
      </c>
      <c r="BP8" s="62"/>
      <c r="BQ8" s="58">
        <v>36000</v>
      </c>
      <c r="BR8" s="60" t="s">
        <v>196</v>
      </c>
      <c r="BS8" s="59" t="s">
        <v>196</v>
      </c>
      <c r="BT8" s="58">
        <v>45850</v>
      </c>
      <c r="BU8" s="59" t="s">
        <v>196</v>
      </c>
      <c r="BV8" s="58">
        <v>45850</v>
      </c>
      <c r="BW8" s="60" t="s">
        <v>196</v>
      </c>
      <c r="BX8" s="62"/>
      <c r="BY8" s="61">
        <v>36000</v>
      </c>
      <c r="BZ8" s="62"/>
      <c r="CA8" s="44">
        <v>36000</v>
      </c>
      <c r="CB8" s="60" t="s">
        <v>196</v>
      </c>
      <c r="CC8" s="62"/>
      <c r="CD8" s="58">
        <v>36000</v>
      </c>
      <c r="CE8" s="62"/>
      <c r="CF8" s="44">
        <v>36000</v>
      </c>
      <c r="CG8" s="61">
        <v>-9850</v>
      </c>
      <c r="CH8" s="63">
        <v>-0.21</v>
      </c>
      <c r="CI8" s="60" t="s">
        <v>196</v>
      </c>
      <c r="CJ8" s="61">
        <v>1750</v>
      </c>
      <c r="CK8" s="60">
        <v>750</v>
      </c>
      <c r="CL8" s="61">
        <v>9000</v>
      </c>
      <c r="CM8" s="61">
        <v>1000</v>
      </c>
      <c r="CN8" s="62"/>
      <c r="CO8" s="64">
        <v>48000</v>
      </c>
      <c r="CP8" s="62"/>
      <c r="CQ8" s="58">
        <v>48000</v>
      </c>
      <c r="CR8" s="60" t="s">
        <v>196</v>
      </c>
      <c r="CS8" s="62"/>
      <c r="CT8" s="61">
        <v>37500</v>
      </c>
      <c r="CU8" s="62"/>
      <c r="CV8" s="44">
        <v>37500</v>
      </c>
      <c r="CW8" s="62"/>
      <c r="CX8" s="62"/>
      <c r="CY8" s="64">
        <v>48000</v>
      </c>
      <c r="CZ8" s="62"/>
      <c r="DA8" s="58">
        <v>48000</v>
      </c>
      <c r="DB8" s="60" t="s">
        <v>196</v>
      </c>
    </row>
    <row r="9" spans="1:106" ht="33" thickBot="1">
      <c r="A9" s="65" t="s">
        <v>13</v>
      </c>
      <c r="B9" s="66" t="s">
        <v>196</v>
      </c>
      <c r="C9" s="67">
        <v>4000</v>
      </c>
      <c r="D9" s="66" t="s">
        <v>196</v>
      </c>
      <c r="E9" s="66" t="s">
        <v>196</v>
      </c>
      <c r="F9" s="66" t="s">
        <v>196</v>
      </c>
      <c r="G9" s="66" t="s">
        <v>196</v>
      </c>
      <c r="H9" s="67">
        <v>4000</v>
      </c>
      <c r="I9" s="67">
        <v>4000</v>
      </c>
      <c r="J9" s="68" t="s">
        <v>196</v>
      </c>
      <c r="K9" s="66" t="s">
        <v>196</v>
      </c>
      <c r="L9" s="66" t="s">
        <v>196</v>
      </c>
      <c r="M9" s="66" t="s">
        <v>196</v>
      </c>
      <c r="N9" s="66" t="s">
        <v>196</v>
      </c>
      <c r="O9" s="67">
        <v>9488</v>
      </c>
      <c r="P9" s="67">
        <v>9488</v>
      </c>
      <c r="Q9" s="68" t="s">
        <v>196</v>
      </c>
      <c r="R9" s="66" t="s">
        <v>196</v>
      </c>
      <c r="S9" s="66" t="s">
        <v>196</v>
      </c>
      <c r="T9" s="66" t="s">
        <v>196</v>
      </c>
      <c r="U9" s="67">
        <v>12100</v>
      </c>
      <c r="V9" s="67">
        <v>12100</v>
      </c>
      <c r="W9" s="69">
        <v>12100</v>
      </c>
      <c r="X9" s="66" t="s">
        <v>196</v>
      </c>
      <c r="Y9" s="66" t="s">
        <v>196</v>
      </c>
      <c r="Z9" s="66" t="s">
        <v>196</v>
      </c>
      <c r="AA9" s="67">
        <v>12100</v>
      </c>
      <c r="AB9" s="67">
        <v>12100</v>
      </c>
      <c r="AC9" s="69">
        <v>12100</v>
      </c>
      <c r="AD9" s="66" t="s">
        <v>196</v>
      </c>
      <c r="AE9" s="67">
        <v>5422</v>
      </c>
      <c r="AF9" s="66" t="s">
        <v>196</v>
      </c>
      <c r="AG9" s="67">
        <v>10000</v>
      </c>
      <c r="AH9" s="67">
        <v>15422</v>
      </c>
      <c r="AI9" s="69">
        <v>15422</v>
      </c>
      <c r="AJ9" s="67">
        <v>10000</v>
      </c>
      <c r="AK9" s="69">
        <v>3000</v>
      </c>
      <c r="AL9" s="62"/>
      <c r="AM9" s="67">
        <v>18422</v>
      </c>
      <c r="AN9" s="62"/>
      <c r="AO9" s="67">
        <v>18422</v>
      </c>
      <c r="AP9" s="69">
        <v>18422</v>
      </c>
      <c r="AQ9" s="67">
        <v>10000</v>
      </c>
      <c r="AR9" s="69">
        <v>3000</v>
      </c>
      <c r="AS9" s="62"/>
      <c r="AT9" s="67">
        <v>20200</v>
      </c>
      <c r="AU9" s="62"/>
      <c r="AV9" s="67">
        <v>20200</v>
      </c>
      <c r="AW9" s="69">
        <v>20200</v>
      </c>
      <c r="AX9" s="62"/>
      <c r="AY9" s="67">
        <v>16200</v>
      </c>
      <c r="AZ9" s="62"/>
      <c r="BA9" s="67">
        <v>16200</v>
      </c>
      <c r="BB9" s="69">
        <v>-4000</v>
      </c>
      <c r="BC9" s="70">
        <v>-0.2</v>
      </c>
      <c r="BD9" s="69">
        <v>16200</v>
      </c>
      <c r="BE9" s="62"/>
      <c r="BF9" s="67">
        <v>20200</v>
      </c>
      <c r="BG9" s="62"/>
      <c r="BH9" s="67">
        <v>20200</v>
      </c>
      <c r="BI9" s="69">
        <v>4000</v>
      </c>
      <c r="BJ9" s="70">
        <v>0.25</v>
      </c>
      <c r="BK9" s="69">
        <v>20200</v>
      </c>
      <c r="BL9" s="67">
        <v>12000</v>
      </c>
      <c r="BM9" s="69">
        <v>12000</v>
      </c>
      <c r="BN9" s="62"/>
      <c r="BO9" s="67">
        <v>18422</v>
      </c>
      <c r="BP9" s="62"/>
      <c r="BQ9" s="67">
        <v>18422</v>
      </c>
      <c r="BR9" s="69">
        <v>18422</v>
      </c>
      <c r="BS9" s="62"/>
      <c r="BT9" s="67">
        <v>20200</v>
      </c>
      <c r="BU9" s="62"/>
      <c r="BV9" s="67">
        <v>20200</v>
      </c>
      <c r="BW9" s="69">
        <v>20200</v>
      </c>
      <c r="BX9" s="62"/>
      <c r="BY9" s="69">
        <v>20550</v>
      </c>
      <c r="BZ9" s="62"/>
      <c r="CA9" s="71">
        <v>20550</v>
      </c>
      <c r="CB9" s="69">
        <v>20550</v>
      </c>
      <c r="CC9" s="62"/>
      <c r="CD9" s="67">
        <v>20550</v>
      </c>
      <c r="CE9" s="62"/>
      <c r="CF9" s="71">
        <v>20550</v>
      </c>
      <c r="CG9" s="68">
        <v>350</v>
      </c>
      <c r="CH9" s="70">
        <v>0.02</v>
      </c>
      <c r="CI9" s="69">
        <v>20550</v>
      </c>
      <c r="CJ9" s="69">
        <v>24000</v>
      </c>
      <c r="CK9" s="69">
        <v>13000</v>
      </c>
      <c r="CL9" s="62"/>
      <c r="CM9" s="62"/>
      <c r="CN9" s="62"/>
      <c r="CO9" s="67">
        <v>21876</v>
      </c>
      <c r="CP9" s="62"/>
      <c r="CQ9" s="67">
        <v>21876</v>
      </c>
      <c r="CR9" s="69">
        <v>21876</v>
      </c>
      <c r="CS9" s="62"/>
      <c r="CT9" s="69">
        <v>21000</v>
      </c>
      <c r="CU9" s="62"/>
      <c r="CV9" s="44">
        <v>21000</v>
      </c>
      <c r="CW9" s="62"/>
      <c r="CX9" s="62"/>
      <c r="CY9" s="67">
        <v>26876</v>
      </c>
      <c r="CZ9" s="62"/>
      <c r="DA9" s="67">
        <v>26876</v>
      </c>
      <c r="DB9" s="69">
        <v>26876</v>
      </c>
    </row>
    <row r="10" spans="1:106" ht="15" thickBot="1">
      <c r="A10" s="72" t="s">
        <v>14</v>
      </c>
      <c r="B10" s="67">
        <v>50000</v>
      </c>
      <c r="C10" s="66" t="s">
        <v>196</v>
      </c>
      <c r="D10" s="66" t="s">
        <v>196</v>
      </c>
      <c r="E10" s="66" t="s">
        <v>196</v>
      </c>
      <c r="F10" s="67">
        <v>50000</v>
      </c>
      <c r="G10" s="66" t="s">
        <v>196</v>
      </c>
      <c r="H10" s="66" t="s">
        <v>196</v>
      </c>
      <c r="I10" s="67">
        <v>50000</v>
      </c>
      <c r="J10" s="69">
        <v>11785</v>
      </c>
      <c r="K10" s="66" t="s">
        <v>196</v>
      </c>
      <c r="L10" s="66" t="s">
        <v>196</v>
      </c>
      <c r="M10" s="67">
        <v>52857</v>
      </c>
      <c r="N10" s="66" t="s">
        <v>196</v>
      </c>
      <c r="O10" s="66" t="s">
        <v>196</v>
      </c>
      <c r="P10" s="67">
        <v>52857</v>
      </c>
      <c r="Q10" s="69">
        <v>14413</v>
      </c>
      <c r="R10" s="66" t="s">
        <v>196</v>
      </c>
      <c r="S10" s="67">
        <v>55000</v>
      </c>
      <c r="T10" s="66" t="s">
        <v>196</v>
      </c>
      <c r="U10" s="66" t="s">
        <v>196</v>
      </c>
      <c r="V10" s="67">
        <v>55000</v>
      </c>
      <c r="W10" s="69">
        <v>27500</v>
      </c>
      <c r="X10" s="66" t="s">
        <v>196</v>
      </c>
      <c r="Y10" s="67">
        <v>55000</v>
      </c>
      <c r="Z10" s="66" t="s">
        <v>196</v>
      </c>
      <c r="AA10" s="67">
        <v>8000</v>
      </c>
      <c r="AB10" s="67">
        <v>63000</v>
      </c>
      <c r="AC10" s="69">
        <v>35500</v>
      </c>
      <c r="AD10" s="66" t="s">
        <v>196</v>
      </c>
      <c r="AE10" s="67">
        <v>54700</v>
      </c>
      <c r="AF10" s="67">
        <v>7300</v>
      </c>
      <c r="AG10" s="66" t="s">
        <v>196</v>
      </c>
      <c r="AH10" s="67">
        <v>62000</v>
      </c>
      <c r="AI10" s="69">
        <v>36500</v>
      </c>
      <c r="AJ10" s="67">
        <v>50756</v>
      </c>
      <c r="AK10" s="69">
        <v>21000</v>
      </c>
      <c r="AL10" s="62"/>
      <c r="AM10" s="67">
        <v>49166</v>
      </c>
      <c r="AN10" s="62"/>
      <c r="AO10" s="67">
        <v>49166</v>
      </c>
      <c r="AP10" s="69">
        <v>27000</v>
      </c>
      <c r="AQ10" s="67">
        <v>44000</v>
      </c>
      <c r="AR10" s="69">
        <v>19000</v>
      </c>
      <c r="AS10" s="62"/>
      <c r="AT10" s="67">
        <v>44000</v>
      </c>
      <c r="AU10" s="62"/>
      <c r="AV10" s="67">
        <v>44000</v>
      </c>
      <c r="AW10" s="69">
        <v>24200</v>
      </c>
      <c r="AX10" s="62"/>
      <c r="AY10" s="67">
        <v>41000</v>
      </c>
      <c r="AZ10" s="66" t="s">
        <v>196</v>
      </c>
      <c r="BA10" s="67">
        <v>41000</v>
      </c>
      <c r="BB10" s="69">
        <v>-3000</v>
      </c>
      <c r="BC10" s="70">
        <v>-7.0000000000000007E-2</v>
      </c>
      <c r="BD10" s="69">
        <v>22550</v>
      </c>
      <c r="BE10" s="62"/>
      <c r="BF10" s="67">
        <v>44000</v>
      </c>
      <c r="BG10" s="62"/>
      <c r="BH10" s="67">
        <v>44000</v>
      </c>
      <c r="BI10" s="69">
        <v>3000</v>
      </c>
      <c r="BJ10" s="70">
        <v>7.0000000000000007E-2</v>
      </c>
      <c r="BK10" s="69">
        <v>24200</v>
      </c>
      <c r="BL10" s="67">
        <v>46100</v>
      </c>
      <c r="BM10" s="69">
        <v>23000</v>
      </c>
      <c r="BN10" s="62"/>
      <c r="BO10" s="67">
        <v>52041</v>
      </c>
      <c r="BP10" s="62"/>
      <c r="BQ10" s="67">
        <v>52041</v>
      </c>
      <c r="BR10" s="69">
        <v>28623</v>
      </c>
      <c r="BS10" s="62"/>
      <c r="BT10" s="67">
        <v>44000</v>
      </c>
      <c r="BU10" s="62"/>
      <c r="BV10" s="67">
        <v>44000</v>
      </c>
      <c r="BW10" s="69">
        <v>24200</v>
      </c>
      <c r="BX10" s="62"/>
      <c r="BY10" s="69">
        <v>45500</v>
      </c>
      <c r="BZ10" s="62"/>
      <c r="CA10" s="71">
        <v>45500</v>
      </c>
      <c r="CB10" s="69">
        <v>25025</v>
      </c>
      <c r="CC10" s="62"/>
      <c r="CD10" s="67">
        <v>45500</v>
      </c>
      <c r="CE10" s="62"/>
      <c r="CF10" s="71">
        <v>45500</v>
      </c>
      <c r="CG10" s="69">
        <v>1500</v>
      </c>
      <c r="CH10" s="70">
        <v>0.03</v>
      </c>
      <c r="CI10" s="69">
        <v>25025</v>
      </c>
      <c r="CJ10" s="69">
        <v>55000</v>
      </c>
      <c r="CK10" s="62"/>
      <c r="CL10" s="69">
        <v>20000</v>
      </c>
      <c r="CM10" s="69">
        <v>5000</v>
      </c>
      <c r="CN10" s="62"/>
      <c r="CO10" s="73">
        <v>27500</v>
      </c>
      <c r="CP10" s="62"/>
      <c r="CQ10" s="67">
        <v>27500</v>
      </c>
      <c r="CR10" s="69">
        <v>15125</v>
      </c>
      <c r="CS10" s="62"/>
      <c r="CT10" s="69">
        <v>42500</v>
      </c>
      <c r="CU10" s="62"/>
      <c r="CV10" s="44">
        <v>42500</v>
      </c>
      <c r="CW10" s="62"/>
      <c r="CX10" s="62"/>
      <c r="CY10" s="73">
        <v>27500</v>
      </c>
      <c r="CZ10" s="62"/>
      <c r="DA10" s="67">
        <v>27500</v>
      </c>
      <c r="DB10" s="69">
        <v>15125</v>
      </c>
    </row>
    <row r="11" spans="1:106" ht="15" thickBot="1">
      <c r="A11" s="57" t="s">
        <v>15</v>
      </c>
      <c r="B11" s="58">
        <v>45000</v>
      </c>
      <c r="C11" s="59" t="s">
        <v>196</v>
      </c>
      <c r="D11" s="59" t="s">
        <v>196</v>
      </c>
      <c r="E11" s="59" t="s">
        <v>196</v>
      </c>
      <c r="F11" s="58">
        <v>38000</v>
      </c>
      <c r="G11" s="59" t="s">
        <v>196</v>
      </c>
      <c r="H11" s="59" t="s">
        <v>196</v>
      </c>
      <c r="I11" s="58">
        <v>38000</v>
      </c>
      <c r="J11" s="60" t="s">
        <v>196</v>
      </c>
      <c r="K11" s="59" t="s">
        <v>196</v>
      </c>
      <c r="L11" s="59" t="s">
        <v>196</v>
      </c>
      <c r="M11" s="58">
        <v>30082</v>
      </c>
      <c r="N11" s="59" t="s">
        <v>196</v>
      </c>
      <c r="O11" s="59" t="s">
        <v>196</v>
      </c>
      <c r="P11" s="58">
        <v>30082</v>
      </c>
      <c r="Q11" s="60" t="s">
        <v>196</v>
      </c>
      <c r="R11" s="59" t="s">
        <v>196</v>
      </c>
      <c r="S11" s="58">
        <v>35082</v>
      </c>
      <c r="T11" s="59" t="s">
        <v>196</v>
      </c>
      <c r="U11" s="59" t="s">
        <v>196</v>
      </c>
      <c r="V11" s="58">
        <v>35082</v>
      </c>
      <c r="W11" s="60" t="s">
        <v>196</v>
      </c>
      <c r="X11" s="59" t="s">
        <v>196</v>
      </c>
      <c r="Y11" s="58">
        <v>35082</v>
      </c>
      <c r="Z11" s="59" t="s">
        <v>196</v>
      </c>
      <c r="AA11" s="59" t="s">
        <v>196</v>
      </c>
      <c r="AB11" s="58">
        <v>35082</v>
      </c>
      <c r="AC11" s="60" t="s">
        <v>196</v>
      </c>
      <c r="AD11" s="59" t="s">
        <v>196</v>
      </c>
      <c r="AE11" s="58">
        <v>11218</v>
      </c>
      <c r="AF11" s="58">
        <v>24782</v>
      </c>
      <c r="AG11" s="59" t="s">
        <v>196</v>
      </c>
      <c r="AH11" s="58">
        <v>36000</v>
      </c>
      <c r="AI11" s="60" t="s">
        <v>196</v>
      </c>
      <c r="AJ11" s="58">
        <v>17034</v>
      </c>
      <c r="AK11" s="60" t="s">
        <v>196</v>
      </c>
      <c r="AL11" s="62"/>
      <c r="AM11" s="58">
        <v>19353</v>
      </c>
      <c r="AN11" s="58">
        <v>11897</v>
      </c>
      <c r="AO11" s="58">
        <v>31250</v>
      </c>
      <c r="AP11" s="60" t="s">
        <v>196</v>
      </c>
      <c r="AQ11" s="58">
        <v>17034</v>
      </c>
      <c r="AR11" s="60" t="s">
        <v>196</v>
      </c>
      <c r="AS11" s="62"/>
      <c r="AT11" s="58">
        <v>22100</v>
      </c>
      <c r="AU11" s="62"/>
      <c r="AV11" s="58">
        <v>22100</v>
      </c>
      <c r="AW11" s="60" t="s">
        <v>196</v>
      </c>
      <c r="AX11" s="62"/>
      <c r="AY11" s="58">
        <v>22100</v>
      </c>
      <c r="AZ11" s="62"/>
      <c r="BA11" s="58">
        <v>22100</v>
      </c>
      <c r="BB11" s="68" t="s">
        <v>196</v>
      </c>
      <c r="BC11" s="70">
        <v>0</v>
      </c>
      <c r="BD11" s="60" t="s">
        <v>196</v>
      </c>
      <c r="BE11" s="62"/>
      <c r="BF11" s="58">
        <v>22100</v>
      </c>
      <c r="BG11" s="62"/>
      <c r="BH11" s="58">
        <v>22100</v>
      </c>
      <c r="BI11" s="68" t="s">
        <v>196</v>
      </c>
      <c r="BJ11" s="63">
        <v>0</v>
      </c>
      <c r="BK11" s="60" t="s">
        <v>196</v>
      </c>
      <c r="BL11" s="58">
        <v>17034</v>
      </c>
      <c r="BM11" s="60" t="s">
        <v>196</v>
      </c>
      <c r="BN11" s="62"/>
      <c r="BO11" s="58">
        <v>31250</v>
      </c>
      <c r="BP11" s="62"/>
      <c r="BQ11" s="58">
        <v>31250</v>
      </c>
      <c r="BR11" s="60" t="s">
        <v>196</v>
      </c>
      <c r="BS11" s="62"/>
      <c r="BT11" s="58">
        <v>22100</v>
      </c>
      <c r="BU11" s="62"/>
      <c r="BV11" s="58">
        <v>22100</v>
      </c>
      <c r="BW11" s="60" t="s">
        <v>196</v>
      </c>
      <c r="BX11" s="62"/>
      <c r="BY11" s="61">
        <v>24740</v>
      </c>
      <c r="BZ11" s="62"/>
      <c r="CA11" s="44">
        <v>24740</v>
      </c>
      <c r="CB11" s="60" t="s">
        <v>196</v>
      </c>
      <c r="CC11" s="62"/>
      <c r="CD11" s="58">
        <v>24740</v>
      </c>
      <c r="CE11" s="62"/>
      <c r="CF11" s="44">
        <v>24740</v>
      </c>
      <c r="CG11" s="61">
        <v>2640</v>
      </c>
      <c r="CH11" s="63">
        <v>0.12</v>
      </c>
      <c r="CI11" s="60" t="s">
        <v>196</v>
      </c>
      <c r="CJ11" s="61">
        <v>2500</v>
      </c>
      <c r="CK11" s="62"/>
      <c r="CL11" s="62"/>
      <c r="CM11" s="62"/>
      <c r="CN11" s="62"/>
      <c r="CO11" s="64">
        <v>33727</v>
      </c>
      <c r="CP11" s="62"/>
      <c r="CQ11" s="58">
        <v>33727</v>
      </c>
      <c r="CR11" s="60" t="s">
        <v>196</v>
      </c>
      <c r="CS11" s="62"/>
      <c r="CT11" s="61">
        <v>28000</v>
      </c>
      <c r="CU11" s="62"/>
      <c r="CV11" s="44">
        <v>28000</v>
      </c>
      <c r="CW11" s="62"/>
      <c r="CX11" s="62"/>
      <c r="CY11" s="64">
        <v>33727</v>
      </c>
      <c r="CZ11" s="62"/>
      <c r="DA11" s="58">
        <v>33727</v>
      </c>
      <c r="DB11" s="60" t="s">
        <v>196</v>
      </c>
    </row>
    <row r="12" spans="1:106" ht="15" thickBot="1">
      <c r="A12" s="57" t="s">
        <v>17</v>
      </c>
      <c r="B12" s="58">
        <v>17000</v>
      </c>
      <c r="C12" s="59" t="s">
        <v>196</v>
      </c>
      <c r="D12" s="59" t="s">
        <v>196</v>
      </c>
      <c r="E12" s="59" t="s">
        <v>196</v>
      </c>
      <c r="F12" s="58">
        <v>17000</v>
      </c>
      <c r="G12" s="59" t="s">
        <v>196</v>
      </c>
      <c r="H12" s="59" t="s">
        <v>196</v>
      </c>
      <c r="I12" s="58">
        <v>17000</v>
      </c>
      <c r="J12" s="60" t="s">
        <v>196</v>
      </c>
      <c r="K12" s="59" t="s">
        <v>196</v>
      </c>
      <c r="L12" s="59" t="s">
        <v>196</v>
      </c>
      <c r="M12" s="58">
        <v>18000</v>
      </c>
      <c r="N12" s="59" t="s">
        <v>196</v>
      </c>
      <c r="O12" s="59" t="s">
        <v>196</v>
      </c>
      <c r="P12" s="58">
        <v>18000</v>
      </c>
      <c r="Q12" s="60" t="s">
        <v>196</v>
      </c>
      <c r="R12" s="59" t="s">
        <v>196</v>
      </c>
      <c r="S12" s="58">
        <v>18000</v>
      </c>
      <c r="T12" s="59" t="s">
        <v>196</v>
      </c>
      <c r="U12" s="59" t="s">
        <v>196</v>
      </c>
      <c r="V12" s="58">
        <v>18000</v>
      </c>
      <c r="W12" s="60" t="s">
        <v>196</v>
      </c>
      <c r="X12" s="59" t="s">
        <v>196</v>
      </c>
      <c r="Y12" s="59" t="s">
        <v>196</v>
      </c>
      <c r="Z12" s="59" t="s">
        <v>196</v>
      </c>
      <c r="AA12" s="59" t="s">
        <v>196</v>
      </c>
      <c r="AB12" s="59" t="s">
        <v>196</v>
      </c>
      <c r="AC12" s="60" t="s">
        <v>196</v>
      </c>
      <c r="AD12" s="59" t="s">
        <v>196</v>
      </c>
      <c r="AE12" s="59" t="s">
        <v>196</v>
      </c>
      <c r="AF12" s="59" t="s">
        <v>196</v>
      </c>
      <c r="AG12" s="59" t="s">
        <v>196</v>
      </c>
      <c r="AH12" s="59" t="s">
        <v>196</v>
      </c>
      <c r="AI12" s="60" t="s">
        <v>196</v>
      </c>
      <c r="AJ12" s="58">
        <v>12000</v>
      </c>
      <c r="AK12" s="60" t="s">
        <v>196</v>
      </c>
      <c r="AL12" s="62"/>
      <c r="AM12" s="58">
        <v>19000</v>
      </c>
      <c r="AN12" s="62"/>
      <c r="AO12" s="58">
        <v>19000</v>
      </c>
      <c r="AP12" s="60" t="s">
        <v>196</v>
      </c>
      <c r="AQ12" s="58">
        <v>14000</v>
      </c>
      <c r="AR12" s="60" t="s">
        <v>196</v>
      </c>
      <c r="AS12" s="62"/>
      <c r="AT12" s="58">
        <v>21000</v>
      </c>
      <c r="AU12" s="62"/>
      <c r="AV12" s="58">
        <v>21000</v>
      </c>
      <c r="AW12" s="60" t="s">
        <v>196</v>
      </c>
      <c r="AX12" s="62"/>
      <c r="AY12" s="58">
        <v>21000</v>
      </c>
      <c r="AZ12" s="62"/>
      <c r="BA12" s="58">
        <v>21000</v>
      </c>
      <c r="BB12" s="60" t="s">
        <v>196</v>
      </c>
      <c r="BC12" s="63">
        <v>0</v>
      </c>
      <c r="BD12" s="60" t="s">
        <v>196</v>
      </c>
      <c r="BE12" s="62"/>
      <c r="BF12" s="58">
        <v>21000</v>
      </c>
      <c r="BG12" s="62"/>
      <c r="BH12" s="58">
        <v>21000</v>
      </c>
      <c r="BI12" s="60" t="s">
        <v>196</v>
      </c>
      <c r="BJ12" s="63">
        <v>0</v>
      </c>
      <c r="BK12" s="60" t="s">
        <v>196</v>
      </c>
      <c r="BL12" s="59" t="s">
        <v>196</v>
      </c>
      <c r="BM12" s="60" t="s">
        <v>196</v>
      </c>
      <c r="BN12" s="62"/>
      <c r="BO12" s="58">
        <v>23350</v>
      </c>
      <c r="BP12" s="62"/>
      <c r="BQ12" s="58">
        <v>23350</v>
      </c>
      <c r="BR12" s="60" t="s">
        <v>196</v>
      </c>
      <c r="BS12" s="62"/>
      <c r="BT12" s="58">
        <v>21000</v>
      </c>
      <c r="BU12" s="62"/>
      <c r="BV12" s="58">
        <v>21000</v>
      </c>
      <c r="BW12" s="60" t="s">
        <v>196</v>
      </c>
      <c r="BX12" s="62"/>
      <c r="BY12" s="61">
        <v>15500</v>
      </c>
      <c r="BZ12" s="62"/>
      <c r="CA12" s="44">
        <v>15500</v>
      </c>
      <c r="CB12" s="60" t="s">
        <v>196</v>
      </c>
      <c r="CC12" s="62"/>
      <c r="CD12" s="58">
        <v>13500</v>
      </c>
      <c r="CE12" s="62"/>
      <c r="CF12" s="44">
        <v>13500</v>
      </c>
      <c r="CG12" s="61">
        <v>-7500</v>
      </c>
      <c r="CH12" s="63">
        <v>-0.36</v>
      </c>
      <c r="CI12" s="60" t="s">
        <v>196</v>
      </c>
      <c r="CJ12" s="61">
        <v>20000</v>
      </c>
      <c r="CK12" s="62"/>
      <c r="CL12" s="62"/>
      <c r="CM12" s="62"/>
      <c r="CN12" s="62"/>
      <c r="CO12" s="64">
        <v>23350</v>
      </c>
      <c r="CP12" s="62"/>
      <c r="CQ12" s="58">
        <v>23350</v>
      </c>
      <c r="CR12" s="60" t="s">
        <v>196</v>
      </c>
      <c r="CS12" s="62"/>
      <c r="CT12" s="61">
        <v>18000</v>
      </c>
      <c r="CU12" s="62"/>
      <c r="CV12" s="44">
        <v>18000</v>
      </c>
      <c r="CW12" s="62"/>
      <c r="CX12" s="62"/>
      <c r="CY12" s="64">
        <v>23350</v>
      </c>
      <c r="CZ12" s="62"/>
      <c r="DA12" s="58">
        <v>23350</v>
      </c>
      <c r="DB12" s="60" t="s">
        <v>196</v>
      </c>
    </row>
    <row r="13" spans="1:106" ht="15" thickBot="1">
      <c r="A13" s="57" t="s">
        <v>19</v>
      </c>
      <c r="B13" s="58">
        <v>17000</v>
      </c>
      <c r="C13" s="59" t="s">
        <v>196</v>
      </c>
      <c r="D13" s="59" t="s">
        <v>196</v>
      </c>
      <c r="E13" s="59" t="s">
        <v>196</v>
      </c>
      <c r="F13" s="58">
        <v>15000</v>
      </c>
      <c r="G13" s="59" t="s">
        <v>196</v>
      </c>
      <c r="H13" s="59" t="s">
        <v>196</v>
      </c>
      <c r="I13" s="58">
        <v>15000</v>
      </c>
      <c r="J13" s="60" t="s">
        <v>196</v>
      </c>
      <c r="K13" s="59" t="s">
        <v>196</v>
      </c>
      <c r="L13" s="59" t="s">
        <v>196</v>
      </c>
      <c r="M13" s="58">
        <v>18000</v>
      </c>
      <c r="N13" s="59" t="s">
        <v>196</v>
      </c>
      <c r="O13" s="59" t="s">
        <v>196</v>
      </c>
      <c r="P13" s="58">
        <v>18000</v>
      </c>
      <c r="Q13" s="60" t="s">
        <v>196</v>
      </c>
      <c r="R13" s="59" t="s">
        <v>196</v>
      </c>
      <c r="S13" s="58">
        <v>18000</v>
      </c>
      <c r="T13" s="59" t="s">
        <v>196</v>
      </c>
      <c r="U13" s="59" t="s">
        <v>196</v>
      </c>
      <c r="V13" s="58">
        <v>18000</v>
      </c>
      <c r="W13" s="60" t="s">
        <v>196</v>
      </c>
      <c r="X13" s="59" t="s">
        <v>196</v>
      </c>
      <c r="Y13" s="59" t="s">
        <v>196</v>
      </c>
      <c r="Z13" s="59" t="s">
        <v>196</v>
      </c>
      <c r="AA13" s="59" t="s">
        <v>196</v>
      </c>
      <c r="AB13" s="59" t="s">
        <v>196</v>
      </c>
      <c r="AC13" s="60" t="s">
        <v>196</v>
      </c>
      <c r="AD13" s="59" t="s">
        <v>196</v>
      </c>
      <c r="AE13" s="59" t="s">
        <v>196</v>
      </c>
      <c r="AF13" s="59" t="s">
        <v>196</v>
      </c>
      <c r="AG13" s="59" t="s">
        <v>196</v>
      </c>
      <c r="AH13" s="59" t="s">
        <v>196</v>
      </c>
      <c r="AI13" s="60" t="s">
        <v>196</v>
      </c>
      <c r="AJ13" s="58">
        <v>15000</v>
      </c>
      <c r="AK13" s="60" t="s">
        <v>196</v>
      </c>
      <c r="AL13" s="62"/>
      <c r="AM13" s="58">
        <v>24400</v>
      </c>
      <c r="AN13" s="62"/>
      <c r="AO13" s="58">
        <v>24400</v>
      </c>
      <c r="AP13" s="60" t="s">
        <v>196</v>
      </c>
      <c r="AQ13" s="58">
        <v>18000</v>
      </c>
      <c r="AR13" s="60" t="s">
        <v>196</v>
      </c>
      <c r="AS13" s="62"/>
      <c r="AT13" s="58">
        <v>20975</v>
      </c>
      <c r="AU13" s="62"/>
      <c r="AV13" s="58">
        <v>20975</v>
      </c>
      <c r="AW13" s="60" t="s">
        <v>196</v>
      </c>
      <c r="AX13" s="62"/>
      <c r="AY13" s="58">
        <v>20975</v>
      </c>
      <c r="AZ13" s="62"/>
      <c r="BA13" s="58">
        <v>20975</v>
      </c>
      <c r="BB13" s="60" t="s">
        <v>196</v>
      </c>
      <c r="BC13" s="63">
        <v>0</v>
      </c>
      <c r="BD13" s="60" t="s">
        <v>196</v>
      </c>
      <c r="BE13" s="62"/>
      <c r="BF13" s="58">
        <v>20975</v>
      </c>
      <c r="BG13" s="62"/>
      <c r="BH13" s="58">
        <v>20975</v>
      </c>
      <c r="BI13" s="60" t="s">
        <v>196</v>
      </c>
      <c r="BJ13" s="63">
        <v>0</v>
      </c>
      <c r="BK13" s="60" t="s">
        <v>196</v>
      </c>
      <c r="BL13" s="59" t="s">
        <v>196</v>
      </c>
      <c r="BM13" s="60" t="s">
        <v>196</v>
      </c>
      <c r="BN13" s="62"/>
      <c r="BO13" s="58">
        <v>27150</v>
      </c>
      <c r="BP13" s="62"/>
      <c r="BQ13" s="58">
        <v>27150</v>
      </c>
      <c r="BR13" s="60" t="s">
        <v>196</v>
      </c>
      <c r="BS13" s="62"/>
      <c r="BT13" s="58">
        <v>20975</v>
      </c>
      <c r="BU13" s="62"/>
      <c r="BV13" s="58">
        <v>20975</v>
      </c>
      <c r="BW13" s="60" t="s">
        <v>196</v>
      </c>
      <c r="BX13" s="62"/>
      <c r="BY13" s="61">
        <v>18000</v>
      </c>
      <c r="BZ13" s="62"/>
      <c r="CA13" s="44">
        <v>18000</v>
      </c>
      <c r="CB13" s="60" t="s">
        <v>196</v>
      </c>
      <c r="CC13" s="62"/>
      <c r="CD13" s="58">
        <v>18000</v>
      </c>
      <c r="CE13" s="62"/>
      <c r="CF13" s="44">
        <v>18000</v>
      </c>
      <c r="CG13" s="61">
        <v>-2975</v>
      </c>
      <c r="CH13" s="63">
        <v>-0.14000000000000001</v>
      </c>
      <c r="CI13" s="60" t="s">
        <v>196</v>
      </c>
      <c r="CJ13" s="61">
        <v>10000</v>
      </c>
      <c r="CK13" s="62"/>
      <c r="CL13" s="62"/>
      <c r="CM13" s="62"/>
      <c r="CN13" s="62"/>
      <c r="CO13" s="64">
        <v>27150</v>
      </c>
      <c r="CP13" s="62"/>
      <c r="CQ13" s="58">
        <v>27150</v>
      </c>
      <c r="CR13" s="60" t="s">
        <v>196</v>
      </c>
      <c r="CS13" s="62"/>
      <c r="CT13" s="61">
        <v>27000</v>
      </c>
      <c r="CU13" s="62"/>
      <c r="CV13" s="44">
        <v>27000</v>
      </c>
      <c r="CW13" s="62"/>
      <c r="CX13" s="62"/>
      <c r="CY13" s="64">
        <v>27150</v>
      </c>
      <c r="CZ13" s="62"/>
      <c r="DA13" s="58">
        <v>27150</v>
      </c>
      <c r="DB13" s="60" t="s">
        <v>196</v>
      </c>
    </row>
    <row r="14" spans="1:106" ht="15" thickBot="1">
      <c r="A14" s="72" t="s">
        <v>20</v>
      </c>
      <c r="B14" s="67">
        <v>41500</v>
      </c>
      <c r="C14" s="66" t="s">
        <v>196</v>
      </c>
      <c r="D14" s="66" t="s">
        <v>196</v>
      </c>
      <c r="E14" s="66" t="s">
        <v>196</v>
      </c>
      <c r="F14" s="67">
        <v>38000</v>
      </c>
      <c r="G14" s="66" t="s">
        <v>196</v>
      </c>
      <c r="H14" s="66" t="s">
        <v>196</v>
      </c>
      <c r="I14" s="67">
        <v>38000</v>
      </c>
      <c r="J14" s="69">
        <v>14628</v>
      </c>
      <c r="K14" s="66" t="s">
        <v>196</v>
      </c>
      <c r="L14" s="66" t="s">
        <v>196</v>
      </c>
      <c r="M14" s="67">
        <v>33079</v>
      </c>
      <c r="N14" s="66" t="s">
        <v>196</v>
      </c>
      <c r="O14" s="66" t="s">
        <v>196</v>
      </c>
      <c r="P14" s="67">
        <v>33079</v>
      </c>
      <c r="Q14" s="69">
        <v>10289</v>
      </c>
      <c r="R14" s="66" t="s">
        <v>196</v>
      </c>
      <c r="S14" s="67">
        <v>40079</v>
      </c>
      <c r="T14" s="66" t="s">
        <v>196</v>
      </c>
      <c r="U14" s="66" t="s">
        <v>196</v>
      </c>
      <c r="V14" s="67">
        <v>40079</v>
      </c>
      <c r="W14" s="69">
        <v>20040</v>
      </c>
      <c r="X14" s="66" t="s">
        <v>196</v>
      </c>
      <c r="Y14" s="67">
        <v>40079</v>
      </c>
      <c r="Z14" s="66" t="s">
        <v>196</v>
      </c>
      <c r="AA14" s="67">
        <v>8000</v>
      </c>
      <c r="AB14" s="67">
        <v>48079</v>
      </c>
      <c r="AC14" s="69">
        <v>28040</v>
      </c>
      <c r="AD14" s="66" t="s">
        <v>196</v>
      </c>
      <c r="AE14" s="67">
        <v>40300</v>
      </c>
      <c r="AF14" s="66" t="s">
        <v>196</v>
      </c>
      <c r="AG14" s="66" t="s">
        <v>196</v>
      </c>
      <c r="AH14" s="67">
        <v>40300</v>
      </c>
      <c r="AI14" s="69">
        <v>20200</v>
      </c>
      <c r="AJ14" s="67">
        <v>23000</v>
      </c>
      <c r="AK14" s="69">
        <v>9000</v>
      </c>
      <c r="AL14" s="62"/>
      <c r="AM14" s="67">
        <v>33630</v>
      </c>
      <c r="AN14" s="62"/>
      <c r="AO14" s="67">
        <v>33630</v>
      </c>
      <c r="AP14" s="69">
        <v>16000</v>
      </c>
      <c r="AQ14" s="67">
        <v>23000</v>
      </c>
      <c r="AR14" s="69">
        <v>7000</v>
      </c>
      <c r="AS14" s="62"/>
      <c r="AT14" s="67">
        <v>28350</v>
      </c>
      <c r="AU14" s="62"/>
      <c r="AV14" s="67">
        <v>28350</v>
      </c>
      <c r="AW14" s="69">
        <v>13608</v>
      </c>
      <c r="AX14" s="62"/>
      <c r="AY14" s="67">
        <v>27350</v>
      </c>
      <c r="AZ14" s="62"/>
      <c r="BA14" s="67">
        <v>27350</v>
      </c>
      <c r="BB14" s="69">
        <v>-1000</v>
      </c>
      <c r="BC14" s="70">
        <v>-0.04</v>
      </c>
      <c r="BD14" s="69">
        <v>13128</v>
      </c>
      <c r="BE14" s="62"/>
      <c r="BF14" s="67">
        <v>28350</v>
      </c>
      <c r="BG14" s="62"/>
      <c r="BH14" s="67">
        <v>28350</v>
      </c>
      <c r="BI14" s="69">
        <v>1000</v>
      </c>
      <c r="BJ14" s="70">
        <v>0.04</v>
      </c>
      <c r="BK14" s="69">
        <v>13608</v>
      </c>
      <c r="BL14" s="67">
        <v>17000</v>
      </c>
      <c r="BM14" s="69">
        <v>7500</v>
      </c>
      <c r="BN14" s="62"/>
      <c r="BO14" s="67">
        <v>36505</v>
      </c>
      <c r="BP14" s="62"/>
      <c r="BQ14" s="67">
        <v>36505</v>
      </c>
      <c r="BR14" s="69">
        <v>17522</v>
      </c>
      <c r="BS14" s="62"/>
      <c r="BT14" s="67">
        <v>28350</v>
      </c>
      <c r="BU14" s="62"/>
      <c r="BV14" s="67">
        <v>28350</v>
      </c>
      <c r="BW14" s="69">
        <v>13608</v>
      </c>
      <c r="BX14" s="62"/>
      <c r="BY14" s="69">
        <v>25000</v>
      </c>
      <c r="BZ14" s="62"/>
      <c r="CA14" s="71">
        <v>25000</v>
      </c>
      <c r="CB14" s="69">
        <v>12000</v>
      </c>
      <c r="CC14" s="62"/>
      <c r="CD14" s="67">
        <v>25000</v>
      </c>
      <c r="CE14" s="62"/>
      <c r="CF14" s="71">
        <v>25000</v>
      </c>
      <c r="CG14" s="69">
        <v>-3350</v>
      </c>
      <c r="CH14" s="70">
        <v>-0.12</v>
      </c>
      <c r="CI14" s="69">
        <v>12000</v>
      </c>
      <c r="CJ14" s="69">
        <v>20000</v>
      </c>
      <c r="CK14" s="62"/>
      <c r="CL14" s="69">
        <v>29000</v>
      </c>
      <c r="CM14" s="62"/>
      <c r="CN14" s="62"/>
      <c r="CO14" s="73">
        <v>38982</v>
      </c>
      <c r="CP14" s="62"/>
      <c r="CQ14" s="67">
        <v>38982</v>
      </c>
      <c r="CR14" s="69">
        <v>18711</v>
      </c>
      <c r="CS14" s="62"/>
      <c r="CT14" s="69">
        <v>24400</v>
      </c>
      <c r="CU14" s="62"/>
      <c r="CV14" s="44">
        <v>24400</v>
      </c>
      <c r="CW14" s="62"/>
      <c r="CX14" s="62"/>
      <c r="CY14" s="73">
        <v>38982</v>
      </c>
      <c r="CZ14" s="62"/>
      <c r="DA14" s="67">
        <v>38982</v>
      </c>
      <c r="DB14" s="69">
        <v>18711</v>
      </c>
    </row>
    <row r="15" spans="1:106" ht="15" thickBot="1">
      <c r="A15" s="74" t="s">
        <v>21</v>
      </c>
      <c r="B15" s="59" t="s">
        <v>196</v>
      </c>
      <c r="C15" s="58">
        <v>7000</v>
      </c>
      <c r="D15" s="59" t="s">
        <v>196</v>
      </c>
      <c r="E15" s="59" t="s">
        <v>196</v>
      </c>
      <c r="F15" s="59" t="s">
        <v>196</v>
      </c>
      <c r="G15" s="59" t="s">
        <v>196</v>
      </c>
      <c r="H15" s="58">
        <v>6000</v>
      </c>
      <c r="I15" s="58">
        <v>6000</v>
      </c>
      <c r="J15" s="60" t="s">
        <v>196</v>
      </c>
      <c r="K15" s="59" t="s">
        <v>196</v>
      </c>
      <c r="L15" s="59" t="s">
        <v>196</v>
      </c>
      <c r="M15" s="58">
        <v>7000</v>
      </c>
      <c r="N15" s="59" t="s">
        <v>196</v>
      </c>
      <c r="O15" s="59" t="s">
        <v>196</v>
      </c>
      <c r="P15" s="58">
        <v>7000</v>
      </c>
      <c r="Q15" s="60" t="s">
        <v>196</v>
      </c>
      <c r="R15" s="59" t="s">
        <v>196</v>
      </c>
      <c r="S15" s="58">
        <v>7000</v>
      </c>
      <c r="T15" s="59" t="s">
        <v>196</v>
      </c>
      <c r="U15" s="59" t="s">
        <v>196</v>
      </c>
      <c r="V15" s="58">
        <v>7000</v>
      </c>
      <c r="W15" s="60" t="s">
        <v>196</v>
      </c>
      <c r="X15" s="59" t="s">
        <v>196</v>
      </c>
      <c r="Y15" s="58">
        <v>7000</v>
      </c>
      <c r="Z15" s="59" t="s">
        <v>196</v>
      </c>
      <c r="AA15" s="59" t="s">
        <v>196</v>
      </c>
      <c r="AB15" s="58">
        <v>7000</v>
      </c>
      <c r="AC15" s="60" t="s">
        <v>196</v>
      </c>
      <c r="AD15" s="59" t="s">
        <v>196</v>
      </c>
      <c r="AE15" s="58">
        <v>7000</v>
      </c>
      <c r="AF15" s="59" t="s">
        <v>196</v>
      </c>
      <c r="AG15" s="59" t="s">
        <v>196</v>
      </c>
      <c r="AH15" s="58">
        <v>7000</v>
      </c>
      <c r="AI15" s="60" t="s">
        <v>196</v>
      </c>
      <c r="AJ15" s="59" t="s">
        <v>196</v>
      </c>
      <c r="AK15" s="60" t="s">
        <v>196</v>
      </c>
      <c r="AL15" s="59" t="s">
        <v>196</v>
      </c>
      <c r="AM15" s="58">
        <v>7000</v>
      </c>
      <c r="AN15" s="59" t="s">
        <v>196</v>
      </c>
      <c r="AO15" s="58">
        <v>7000</v>
      </c>
      <c r="AP15" s="60" t="s">
        <v>196</v>
      </c>
      <c r="AQ15" s="59" t="s">
        <v>196</v>
      </c>
      <c r="AR15" s="60" t="s">
        <v>196</v>
      </c>
      <c r="AS15" s="59" t="s">
        <v>196</v>
      </c>
      <c r="AT15" s="58">
        <v>8000</v>
      </c>
      <c r="AU15" s="59" t="s">
        <v>196</v>
      </c>
      <c r="AV15" s="58">
        <v>8000</v>
      </c>
      <c r="AW15" s="60" t="s">
        <v>196</v>
      </c>
      <c r="AX15" s="59" t="s">
        <v>196</v>
      </c>
      <c r="AY15" s="58">
        <v>7000</v>
      </c>
      <c r="AZ15" s="59" t="s">
        <v>196</v>
      </c>
      <c r="BA15" s="58">
        <v>7000</v>
      </c>
      <c r="BB15" s="61">
        <v>-1000</v>
      </c>
      <c r="BC15" s="63">
        <v>-0.13</v>
      </c>
      <c r="BD15" s="60" t="s">
        <v>196</v>
      </c>
      <c r="BE15" s="62"/>
      <c r="BF15" s="58">
        <v>8000</v>
      </c>
      <c r="BG15" s="62"/>
      <c r="BH15" s="58">
        <v>8000</v>
      </c>
      <c r="BI15" s="61">
        <v>1000</v>
      </c>
      <c r="BJ15" s="63">
        <v>0.14000000000000001</v>
      </c>
      <c r="BK15" s="60" t="s">
        <v>196</v>
      </c>
      <c r="BL15" s="58">
        <v>1005</v>
      </c>
      <c r="BM15" s="60" t="s">
        <v>196</v>
      </c>
      <c r="BN15" s="62"/>
      <c r="BO15" s="58">
        <v>9000</v>
      </c>
      <c r="BP15" s="62"/>
      <c r="BQ15" s="58">
        <v>9000</v>
      </c>
      <c r="BR15" s="60" t="s">
        <v>196</v>
      </c>
      <c r="BS15" s="59" t="s">
        <v>196</v>
      </c>
      <c r="BT15" s="58">
        <v>8000</v>
      </c>
      <c r="BU15" s="59" t="s">
        <v>196</v>
      </c>
      <c r="BV15" s="58">
        <v>8000</v>
      </c>
      <c r="BW15" s="60" t="s">
        <v>196</v>
      </c>
      <c r="BX15" s="62"/>
      <c r="BY15" s="61">
        <v>11000</v>
      </c>
      <c r="BZ15" s="62"/>
      <c r="CA15" s="44">
        <v>11000</v>
      </c>
      <c r="CB15" s="60" t="s">
        <v>196</v>
      </c>
      <c r="CC15" s="62"/>
      <c r="CD15" s="58">
        <v>11000</v>
      </c>
      <c r="CE15" s="62"/>
      <c r="CF15" s="44">
        <v>11000</v>
      </c>
      <c r="CG15" s="61">
        <v>3000</v>
      </c>
      <c r="CH15" s="63">
        <v>0.38</v>
      </c>
      <c r="CI15" s="60" t="s">
        <v>196</v>
      </c>
      <c r="CJ15" s="61">
        <v>4000</v>
      </c>
      <c r="CK15" s="62"/>
      <c r="CL15" s="62"/>
      <c r="CM15" s="62"/>
      <c r="CN15" s="62"/>
      <c r="CO15" s="58">
        <v>9000</v>
      </c>
      <c r="CP15" s="62"/>
      <c r="CQ15" s="58">
        <v>9000</v>
      </c>
      <c r="CR15" s="60" t="s">
        <v>196</v>
      </c>
      <c r="CS15" s="62"/>
      <c r="CT15" s="61">
        <v>14000</v>
      </c>
      <c r="CU15" s="62"/>
      <c r="CV15" s="44">
        <v>14000</v>
      </c>
      <c r="CW15" s="62"/>
      <c r="CX15" s="62"/>
      <c r="CY15" s="58">
        <v>14000</v>
      </c>
      <c r="CZ15" s="62"/>
      <c r="DA15" s="58">
        <v>14000</v>
      </c>
      <c r="DB15" s="60" t="s">
        <v>196</v>
      </c>
    </row>
    <row r="16" spans="1:106" ht="15" thickBot="1">
      <c r="A16" s="74" t="s">
        <v>22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0" t="s">
        <v>196</v>
      </c>
      <c r="AX16" s="62"/>
      <c r="AY16" s="62"/>
      <c r="AZ16" s="62"/>
      <c r="BA16" s="62"/>
      <c r="BB16" s="60" t="s">
        <v>196</v>
      </c>
      <c r="BC16" s="63">
        <v>0</v>
      </c>
      <c r="BD16" s="60" t="s">
        <v>196</v>
      </c>
      <c r="BE16" s="62"/>
      <c r="BF16" s="62"/>
      <c r="BG16" s="62"/>
      <c r="BH16" s="59" t="s">
        <v>196</v>
      </c>
      <c r="BI16" s="60" t="s">
        <v>196</v>
      </c>
      <c r="BJ16" s="60" t="s">
        <v>196</v>
      </c>
      <c r="BK16" s="60" t="s">
        <v>196</v>
      </c>
      <c r="BL16" s="62"/>
      <c r="BM16" s="62"/>
      <c r="BN16" s="62"/>
      <c r="BO16" s="62"/>
      <c r="BP16" s="62"/>
      <c r="BQ16" s="59" t="s">
        <v>196</v>
      </c>
      <c r="BR16" s="60" t="s">
        <v>196</v>
      </c>
      <c r="BS16" s="62"/>
      <c r="BT16" s="62"/>
      <c r="BU16" s="62"/>
      <c r="BV16" s="62"/>
      <c r="BW16" s="60" t="s">
        <v>196</v>
      </c>
      <c r="BX16" s="62"/>
      <c r="BY16" s="61">
        <v>1500</v>
      </c>
      <c r="BZ16" s="62"/>
      <c r="CA16" s="44">
        <v>1500</v>
      </c>
      <c r="CB16" s="60" t="s">
        <v>196</v>
      </c>
      <c r="CC16" s="62"/>
      <c r="CD16" s="58">
        <v>1250</v>
      </c>
      <c r="CE16" s="62"/>
      <c r="CF16" s="44">
        <v>1250</v>
      </c>
      <c r="CG16" s="61">
        <v>1250</v>
      </c>
      <c r="CH16" s="60" t="s">
        <v>200</v>
      </c>
      <c r="CI16" s="60" t="s">
        <v>196</v>
      </c>
      <c r="CJ16" s="61">
        <v>10000</v>
      </c>
      <c r="CK16" s="62"/>
      <c r="CL16" s="61">
        <v>5000</v>
      </c>
      <c r="CM16" s="62"/>
      <c r="CN16" s="62"/>
      <c r="CO16" s="58">
        <v>2000</v>
      </c>
      <c r="CP16" s="62"/>
      <c r="CQ16" s="58">
        <v>2000</v>
      </c>
      <c r="CR16" s="60" t="s">
        <v>196</v>
      </c>
      <c r="CS16" s="62"/>
      <c r="CT16" s="61">
        <v>4600</v>
      </c>
      <c r="CU16" s="62"/>
      <c r="CV16" s="44">
        <v>4600</v>
      </c>
      <c r="CW16" s="62"/>
      <c r="CX16" s="62"/>
      <c r="CY16" s="58">
        <v>7000</v>
      </c>
      <c r="CZ16" s="62"/>
      <c r="DA16" s="58">
        <v>7000</v>
      </c>
      <c r="DB16" s="60" t="s">
        <v>196</v>
      </c>
    </row>
    <row r="17" spans="1:106" ht="15" thickBot="1">
      <c r="A17" s="65" t="s">
        <v>23</v>
      </c>
      <c r="B17" s="67">
        <v>16000</v>
      </c>
      <c r="C17" s="66" t="s">
        <v>196</v>
      </c>
      <c r="D17" s="66" t="s">
        <v>196</v>
      </c>
      <c r="E17" s="66" t="s">
        <v>196</v>
      </c>
      <c r="F17" s="67">
        <v>16000</v>
      </c>
      <c r="G17" s="66" t="s">
        <v>196</v>
      </c>
      <c r="H17" s="66" t="s">
        <v>196</v>
      </c>
      <c r="I17" s="67">
        <v>16000</v>
      </c>
      <c r="J17" s="68" t="s">
        <v>196</v>
      </c>
      <c r="K17" s="66" t="s">
        <v>196</v>
      </c>
      <c r="L17" s="66" t="s">
        <v>196</v>
      </c>
      <c r="M17" s="67">
        <v>6000</v>
      </c>
      <c r="N17" s="66" t="s">
        <v>196</v>
      </c>
      <c r="O17" s="66" t="s">
        <v>196</v>
      </c>
      <c r="P17" s="67">
        <v>6000</v>
      </c>
      <c r="Q17" s="68" t="s">
        <v>196</v>
      </c>
      <c r="R17" s="66" t="s">
        <v>196</v>
      </c>
      <c r="S17" s="67">
        <v>12000</v>
      </c>
      <c r="T17" s="66" t="s">
        <v>196</v>
      </c>
      <c r="U17" s="66" t="s">
        <v>196</v>
      </c>
      <c r="V17" s="67">
        <v>12000</v>
      </c>
      <c r="W17" s="69">
        <v>10800</v>
      </c>
      <c r="X17" s="66" t="s">
        <v>196</v>
      </c>
      <c r="Y17" s="67">
        <v>16000</v>
      </c>
      <c r="Z17" s="66" t="s">
        <v>196</v>
      </c>
      <c r="AA17" s="66" t="s">
        <v>196</v>
      </c>
      <c r="AB17" s="67">
        <v>16000</v>
      </c>
      <c r="AC17" s="69">
        <v>14800</v>
      </c>
      <c r="AD17" s="66" t="s">
        <v>196</v>
      </c>
      <c r="AE17" s="67">
        <v>16000</v>
      </c>
      <c r="AF17" s="66" t="s">
        <v>196</v>
      </c>
      <c r="AG17" s="66" t="s">
        <v>196</v>
      </c>
      <c r="AH17" s="67">
        <v>16000</v>
      </c>
      <c r="AI17" s="69">
        <v>14800</v>
      </c>
      <c r="AJ17" s="66" t="s">
        <v>196</v>
      </c>
      <c r="AK17" s="68" t="s">
        <v>196</v>
      </c>
      <c r="AL17" s="66" t="s">
        <v>196</v>
      </c>
      <c r="AM17" s="67">
        <v>16000</v>
      </c>
      <c r="AN17" s="66" t="s">
        <v>196</v>
      </c>
      <c r="AO17" s="67">
        <v>16000</v>
      </c>
      <c r="AP17" s="69">
        <v>14800</v>
      </c>
      <c r="AQ17" s="67">
        <v>6000</v>
      </c>
      <c r="AR17" s="69">
        <v>2400</v>
      </c>
      <c r="AS17" s="66" t="s">
        <v>196</v>
      </c>
      <c r="AT17" s="67">
        <v>13750</v>
      </c>
      <c r="AU17" s="66" t="s">
        <v>196</v>
      </c>
      <c r="AV17" s="67">
        <v>13750</v>
      </c>
      <c r="AW17" s="69">
        <v>12788</v>
      </c>
      <c r="AX17" s="66" t="s">
        <v>196</v>
      </c>
      <c r="AY17" s="67">
        <v>13112</v>
      </c>
      <c r="AZ17" s="66" t="s">
        <v>196</v>
      </c>
      <c r="BA17" s="67">
        <v>13112</v>
      </c>
      <c r="BB17" s="68">
        <v>-638</v>
      </c>
      <c r="BC17" s="70">
        <v>-0.05</v>
      </c>
      <c r="BD17" s="69">
        <v>12194</v>
      </c>
      <c r="BE17" s="62"/>
      <c r="BF17" s="67">
        <v>13750</v>
      </c>
      <c r="BG17" s="62"/>
      <c r="BH17" s="67">
        <v>13750</v>
      </c>
      <c r="BI17" s="68">
        <v>638</v>
      </c>
      <c r="BJ17" s="70">
        <v>0.05</v>
      </c>
      <c r="BK17" s="69">
        <v>12788</v>
      </c>
      <c r="BL17" s="67">
        <v>10000</v>
      </c>
      <c r="BM17" s="69">
        <v>9000</v>
      </c>
      <c r="BN17" s="62"/>
      <c r="BO17" s="67">
        <v>16000</v>
      </c>
      <c r="BP17" s="62"/>
      <c r="BQ17" s="67">
        <v>16000</v>
      </c>
      <c r="BR17" s="69">
        <v>14880</v>
      </c>
      <c r="BS17" s="66" t="s">
        <v>196</v>
      </c>
      <c r="BT17" s="67">
        <v>13750</v>
      </c>
      <c r="BU17" s="66" t="s">
        <v>196</v>
      </c>
      <c r="BV17" s="67">
        <v>13750</v>
      </c>
      <c r="BW17" s="69">
        <v>12788</v>
      </c>
      <c r="BX17" s="62"/>
      <c r="BY17" s="69">
        <v>17800</v>
      </c>
      <c r="BZ17" s="62"/>
      <c r="CA17" s="71">
        <v>17800</v>
      </c>
      <c r="CB17" s="69">
        <v>16554</v>
      </c>
      <c r="CC17" s="62"/>
      <c r="CD17" s="67">
        <v>17800</v>
      </c>
      <c r="CE17" s="62"/>
      <c r="CF17" s="71">
        <v>17800</v>
      </c>
      <c r="CG17" s="69">
        <v>4050</v>
      </c>
      <c r="CH17" s="70">
        <v>0.28999999999999998</v>
      </c>
      <c r="CI17" s="69">
        <v>16554</v>
      </c>
      <c r="CJ17" s="69">
        <v>12000</v>
      </c>
      <c r="CK17" s="62"/>
      <c r="CL17" s="62"/>
      <c r="CM17" s="62"/>
      <c r="CN17" s="62"/>
      <c r="CO17" s="67">
        <v>19000</v>
      </c>
      <c r="CP17" s="62"/>
      <c r="CQ17" s="67">
        <v>19000</v>
      </c>
      <c r="CR17" s="69">
        <v>17670</v>
      </c>
      <c r="CS17" s="62"/>
      <c r="CT17" s="69">
        <v>16800</v>
      </c>
      <c r="CU17" s="62"/>
      <c r="CV17" s="44">
        <v>16800</v>
      </c>
      <c r="CW17" s="62"/>
      <c r="CX17" s="62"/>
      <c r="CY17" s="67">
        <v>21560</v>
      </c>
      <c r="CZ17" s="62"/>
      <c r="DA17" s="67">
        <v>21560</v>
      </c>
      <c r="DB17" s="69">
        <v>20051</v>
      </c>
    </row>
    <row r="18" spans="1:106" ht="15" thickBot="1">
      <c r="A18" s="72" t="s">
        <v>56</v>
      </c>
      <c r="B18" s="67">
        <v>24500</v>
      </c>
      <c r="C18" s="66" t="s">
        <v>196</v>
      </c>
      <c r="D18" s="66" t="s">
        <v>196</v>
      </c>
      <c r="E18" s="66" t="s">
        <v>196</v>
      </c>
      <c r="F18" s="67">
        <v>22500</v>
      </c>
      <c r="G18" s="66" t="s">
        <v>196</v>
      </c>
      <c r="H18" s="66" t="s">
        <v>196</v>
      </c>
      <c r="I18" s="67">
        <v>22500</v>
      </c>
      <c r="J18" s="68">
        <v>843</v>
      </c>
      <c r="K18" s="66" t="s">
        <v>196</v>
      </c>
      <c r="L18" s="66" t="s">
        <v>196</v>
      </c>
      <c r="M18" s="67">
        <v>24500</v>
      </c>
      <c r="N18" s="66" t="s">
        <v>196</v>
      </c>
      <c r="O18" s="66" t="s">
        <v>196</v>
      </c>
      <c r="P18" s="67">
        <v>24500</v>
      </c>
      <c r="Q18" s="69">
        <v>3127</v>
      </c>
      <c r="R18" s="66" t="s">
        <v>196</v>
      </c>
      <c r="S18" s="67">
        <v>24500</v>
      </c>
      <c r="T18" s="66" t="s">
        <v>196</v>
      </c>
      <c r="U18" s="66" t="s">
        <v>196</v>
      </c>
      <c r="V18" s="67">
        <v>24500</v>
      </c>
      <c r="W18" s="69">
        <v>4625</v>
      </c>
      <c r="X18" s="66" t="s">
        <v>196</v>
      </c>
      <c r="Y18" s="67">
        <v>24500</v>
      </c>
      <c r="Z18" s="66" t="s">
        <v>196</v>
      </c>
      <c r="AA18" s="66" t="s">
        <v>196</v>
      </c>
      <c r="AB18" s="67">
        <v>24500</v>
      </c>
      <c r="AC18" s="69">
        <v>3500</v>
      </c>
      <c r="AD18" s="66" t="s">
        <v>196</v>
      </c>
      <c r="AE18" s="67">
        <v>23000</v>
      </c>
      <c r="AF18" s="66" t="s">
        <v>196</v>
      </c>
      <c r="AG18" s="66" t="s">
        <v>196</v>
      </c>
      <c r="AH18" s="67">
        <v>23000</v>
      </c>
      <c r="AI18" s="69">
        <v>5875</v>
      </c>
      <c r="AJ18" s="67">
        <v>20710</v>
      </c>
      <c r="AK18" s="69">
        <v>7250</v>
      </c>
      <c r="AL18" s="62"/>
      <c r="AM18" s="67">
        <v>21560</v>
      </c>
      <c r="AN18" s="62"/>
      <c r="AO18" s="67">
        <v>21560</v>
      </c>
      <c r="AP18" s="69">
        <v>5000</v>
      </c>
      <c r="AQ18" s="67">
        <v>20710</v>
      </c>
      <c r="AR18" s="69">
        <v>7250</v>
      </c>
      <c r="AS18" s="62"/>
      <c r="AT18" s="67">
        <v>20000</v>
      </c>
      <c r="AU18" s="62"/>
      <c r="AV18" s="67">
        <v>20000</v>
      </c>
      <c r="AW18" s="69">
        <v>2800</v>
      </c>
      <c r="AX18" s="62"/>
      <c r="AY18" s="67">
        <v>18000</v>
      </c>
      <c r="AZ18" s="62"/>
      <c r="BA18" s="67">
        <v>18000</v>
      </c>
      <c r="BB18" s="69">
        <v>-2000</v>
      </c>
      <c r="BC18" s="70">
        <v>-0.1</v>
      </c>
      <c r="BD18" s="69">
        <v>4500</v>
      </c>
      <c r="BE18" s="62"/>
      <c r="BF18" s="67">
        <v>20000</v>
      </c>
      <c r="BG18" s="62"/>
      <c r="BH18" s="67">
        <v>20000</v>
      </c>
      <c r="BI18" s="69">
        <v>2000</v>
      </c>
      <c r="BJ18" s="70">
        <v>0.11</v>
      </c>
      <c r="BK18" s="69">
        <v>5000</v>
      </c>
      <c r="BL18" s="67">
        <v>20710</v>
      </c>
      <c r="BM18" s="69">
        <v>7250</v>
      </c>
      <c r="BN18" s="62"/>
      <c r="BO18" s="67">
        <v>21560</v>
      </c>
      <c r="BP18" s="62"/>
      <c r="BQ18" s="67">
        <v>21560</v>
      </c>
      <c r="BR18" s="69">
        <v>5390</v>
      </c>
      <c r="BS18" s="62"/>
      <c r="BT18" s="67">
        <v>20000</v>
      </c>
      <c r="BU18" s="62"/>
      <c r="BV18" s="67">
        <v>20000</v>
      </c>
      <c r="BW18" s="69">
        <v>2800</v>
      </c>
      <c r="BX18" s="62"/>
      <c r="BY18" s="69">
        <v>21560</v>
      </c>
      <c r="BZ18" s="62"/>
      <c r="CA18" s="71">
        <v>21560</v>
      </c>
      <c r="CB18" s="69">
        <v>5390</v>
      </c>
      <c r="CC18" s="62"/>
      <c r="CD18" s="67">
        <v>21560</v>
      </c>
      <c r="CE18" s="62"/>
      <c r="CF18" s="71">
        <v>21560</v>
      </c>
      <c r="CG18" s="69">
        <v>1560</v>
      </c>
      <c r="CH18" s="70">
        <v>0.08</v>
      </c>
      <c r="CI18" s="69">
        <v>5390</v>
      </c>
      <c r="CJ18" s="69">
        <v>17000</v>
      </c>
      <c r="CK18" s="62"/>
      <c r="CL18" s="62"/>
      <c r="CM18" s="62"/>
      <c r="CN18" s="62"/>
      <c r="CO18" s="73">
        <v>21560</v>
      </c>
      <c r="CP18" s="62"/>
      <c r="CQ18" s="67">
        <v>21560</v>
      </c>
      <c r="CR18" s="69">
        <v>5390</v>
      </c>
      <c r="CS18" s="62"/>
      <c r="CT18" s="69">
        <v>22360</v>
      </c>
      <c r="CU18" s="62"/>
      <c r="CV18" s="44">
        <v>22360</v>
      </c>
      <c r="CW18" s="62"/>
      <c r="CX18" s="62"/>
      <c r="CY18" s="73">
        <v>20000</v>
      </c>
      <c r="CZ18" s="62"/>
      <c r="DA18" s="67">
        <v>20000</v>
      </c>
      <c r="DB18" s="69">
        <v>5000</v>
      </c>
    </row>
    <row r="19" spans="1:106" ht="15" thickBot="1">
      <c r="A19" s="65" t="s">
        <v>24</v>
      </c>
      <c r="B19" s="75">
        <v>22500</v>
      </c>
      <c r="C19" s="76" t="s">
        <v>196</v>
      </c>
      <c r="D19" s="76" t="s">
        <v>196</v>
      </c>
      <c r="E19" s="76" t="s">
        <v>196</v>
      </c>
      <c r="F19" s="75">
        <v>16000</v>
      </c>
      <c r="G19" s="76" t="s">
        <v>196</v>
      </c>
      <c r="H19" s="76" t="s">
        <v>196</v>
      </c>
      <c r="I19" s="75">
        <v>16000</v>
      </c>
      <c r="J19" s="77" t="s">
        <v>196</v>
      </c>
      <c r="K19" s="76" t="s">
        <v>196</v>
      </c>
      <c r="L19" s="76" t="s">
        <v>196</v>
      </c>
      <c r="M19" s="75">
        <v>6800</v>
      </c>
      <c r="N19" s="76" t="s">
        <v>196</v>
      </c>
      <c r="O19" s="76" t="s">
        <v>196</v>
      </c>
      <c r="P19" s="75">
        <v>6800</v>
      </c>
      <c r="Q19" s="77" t="s">
        <v>196</v>
      </c>
      <c r="R19" s="76" t="s">
        <v>196</v>
      </c>
      <c r="S19" s="75">
        <v>6800</v>
      </c>
      <c r="T19" s="76" t="s">
        <v>196</v>
      </c>
      <c r="U19" s="76" t="s">
        <v>196</v>
      </c>
      <c r="V19" s="75">
        <v>6800</v>
      </c>
      <c r="W19" s="77" t="s">
        <v>196</v>
      </c>
      <c r="X19" s="76" t="s">
        <v>196</v>
      </c>
      <c r="Y19" s="75">
        <v>6800</v>
      </c>
      <c r="Z19" s="76" t="s">
        <v>196</v>
      </c>
      <c r="AA19" s="76" t="s">
        <v>196</v>
      </c>
      <c r="AB19" s="75">
        <v>6800</v>
      </c>
      <c r="AC19" s="77" t="s">
        <v>196</v>
      </c>
      <c r="AD19" s="76" t="s">
        <v>196</v>
      </c>
      <c r="AE19" s="75">
        <v>15566</v>
      </c>
      <c r="AF19" s="76" t="s">
        <v>196</v>
      </c>
      <c r="AG19" s="76" t="s">
        <v>196</v>
      </c>
      <c r="AH19" s="75">
        <v>15566</v>
      </c>
      <c r="AI19" s="77" t="s">
        <v>196</v>
      </c>
      <c r="AJ19" s="76" t="s">
        <v>196</v>
      </c>
      <c r="AK19" s="77" t="s">
        <v>196</v>
      </c>
      <c r="AL19" s="76" t="s">
        <v>196</v>
      </c>
      <c r="AM19" s="75">
        <v>16500</v>
      </c>
      <c r="AN19" s="76" t="s">
        <v>196</v>
      </c>
      <c r="AO19" s="75">
        <v>16500</v>
      </c>
      <c r="AP19" s="78">
        <v>4125</v>
      </c>
      <c r="AQ19" s="76" t="s">
        <v>196</v>
      </c>
      <c r="AR19" s="77" t="s">
        <v>196</v>
      </c>
      <c r="AS19" s="79" t="s">
        <v>196</v>
      </c>
      <c r="AT19" s="75">
        <v>16338</v>
      </c>
      <c r="AU19" s="76" t="s">
        <v>196</v>
      </c>
      <c r="AV19" s="75">
        <v>16338</v>
      </c>
      <c r="AW19" s="78">
        <v>4085</v>
      </c>
      <c r="AX19" s="79" t="s">
        <v>196</v>
      </c>
      <c r="AY19" s="75">
        <v>13338</v>
      </c>
      <c r="AZ19" s="76" t="s">
        <v>196</v>
      </c>
      <c r="BA19" s="75">
        <v>13338</v>
      </c>
      <c r="BB19" s="78">
        <v>-3000</v>
      </c>
      <c r="BC19" s="80">
        <v>-0.18</v>
      </c>
      <c r="BD19" s="78">
        <v>3335</v>
      </c>
      <c r="BE19" s="62"/>
      <c r="BF19" s="75">
        <v>16338</v>
      </c>
      <c r="BG19" s="62"/>
      <c r="BH19" s="75">
        <v>16338</v>
      </c>
      <c r="BI19" s="78">
        <v>3000</v>
      </c>
      <c r="BJ19" s="80">
        <v>0.22</v>
      </c>
      <c r="BK19" s="78">
        <v>4085</v>
      </c>
      <c r="BL19" s="75">
        <v>5000</v>
      </c>
      <c r="BM19" s="77" t="s">
        <v>196</v>
      </c>
      <c r="BN19" s="62"/>
      <c r="BO19" s="75">
        <v>16500</v>
      </c>
      <c r="BP19" s="62"/>
      <c r="BQ19" s="75">
        <v>16500</v>
      </c>
      <c r="BR19" s="78">
        <v>4125</v>
      </c>
      <c r="BS19" s="79" t="s">
        <v>196</v>
      </c>
      <c r="BT19" s="75">
        <v>16338</v>
      </c>
      <c r="BU19" s="76" t="s">
        <v>196</v>
      </c>
      <c r="BV19" s="75">
        <v>16338</v>
      </c>
      <c r="BW19" s="78">
        <v>4085</v>
      </c>
      <c r="BX19" s="62"/>
      <c r="BY19" s="78">
        <v>16000</v>
      </c>
      <c r="BZ19" s="62"/>
      <c r="CA19" s="81">
        <v>16000</v>
      </c>
      <c r="CB19" s="78">
        <v>4000</v>
      </c>
      <c r="CC19" s="62"/>
      <c r="CD19" s="75">
        <v>16000</v>
      </c>
      <c r="CE19" s="62"/>
      <c r="CF19" s="81">
        <v>16000</v>
      </c>
      <c r="CG19" s="77">
        <v>-338</v>
      </c>
      <c r="CH19" s="80">
        <v>-0.02</v>
      </c>
      <c r="CI19" s="78">
        <v>4000</v>
      </c>
      <c r="CJ19" s="78">
        <v>10000</v>
      </c>
      <c r="CK19" s="62"/>
      <c r="CL19" s="78">
        <v>10000</v>
      </c>
      <c r="CM19" s="62"/>
      <c r="CN19" s="62"/>
      <c r="CO19" s="75">
        <v>17500</v>
      </c>
      <c r="CP19" s="62"/>
      <c r="CQ19" s="75">
        <v>17500</v>
      </c>
      <c r="CR19" s="78">
        <v>4375</v>
      </c>
      <c r="CS19" s="62"/>
      <c r="CT19" s="78">
        <v>19500</v>
      </c>
      <c r="CU19" s="62"/>
      <c r="CV19" s="44">
        <v>19500</v>
      </c>
      <c r="CW19" s="62"/>
      <c r="CX19" s="62"/>
      <c r="CY19" s="75">
        <v>22500</v>
      </c>
      <c r="CZ19" s="62"/>
      <c r="DA19" s="75">
        <v>22500</v>
      </c>
      <c r="DB19" s="78">
        <v>5625</v>
      </c>
    </row>
    <row r="20" spans="1:106" ht="15" thickBot="1">
      <c r="A20" s="57" t="s">
        <v>25</v>
      </c>
      <c r="B20" s="59" t="s">
        <v>196</v>
      </c>
      <c r="C20" s="58">
        <v>10358</v>
      </c>
      <c r="D20" s="59" t="s">
        <v>196</v>
      </c>
      <c r="E20" s="59" t="s">
        <v>196</v>
      </c>
      <c r="F20" s="59" t="s">
        <v>196</v>
      </c>
      <c r="G20" s="59" t="s">
        <v>196</v>
      </c>
      <c r="H20" s="58">
        <v>8000</v>
      </c>
      <c r="I20" s="58">
        <v>8000</v>
      </c>
      <c r="J20" s="61">
        <v>2373</v>
      </c>
      <c r="K20" s="59" t="s">
        <v>196</v>
      </c>
      <c r="L20" s="59" t="s">
        <v>196</v>
      </c>
      <c r="M20" s="59" t="s">
        <v>196</v>
      </c>
      <c r="N20" s="59" t="s">
        <v>196</v>
      </c>
      <c r="O20" s="58">
        <v>11000</v>
      </c>
      <c r="P20" s="58">
        <v>11000</v>
      </c>
      <c r="Q20" s="60" t="s">
        <v>196</v>
      </c>
      <c r="R20" s="59" t="s">
        <v>196</v>
      </c>
      <c r="S20" s="59" t="s">
        <v>196</v>
      </c>
      <c r="T20" s="58">
        <v>15000</v>
      </c>
      <c r="U20" s="59" t="s">
        <v>196</v>
      </c>
      <c r="V20" s="58">
        <v>15000</v>
      </c>
      <c r="W20" s="60" t="s">
        <v>196</v>
      </c>
      <c r="X20" s="59" t="s">
        <v>196</v>
      </c>
      <c r="Y20" s="59" t="s">
        <v>196</v>
      </c>
      <c r="Z20" s="58">
        <v>15000</v>
      </c>
      <c r="AA20" s="59" t="s">
        <v>196</v>
      </c>
      <c r="AB20" s="58">
        <v>15000</v>
      </c>
      <c r="AC20" s="60" t="s">
        <v>196</v>
      </c>
      <c r="AD20" s="59" t="s">
        <v>196</v>
      </c>
      <c r="AE20" s="59" t="s">
        <v>196</v>
      </c>
      <c r="AF20" s="58">
        <v>20000</v>
      </c>
      <c r="AG20" s="59" t="s">
        <v>196</v>
      </c>
      <c r="AH20" s="58">
        <v>20000</v>
      </c>
      <c r="AI20" s="60" t="s">
        <v>196</v>
      </c>
      <c r="AJ20" s="58">
        <v>11000</v>
      </c>
      <c r="AK20" s="60" t="s">
        <v>196</v>
      </c>
      <c r="AL20" s="62"/>
      <c r="AM20" s="58">
        <v>12000</v>
      </c>
      <c r="AN20" s="58">
        <v>7000</v>
      </c>
      <c r="AO20" s="58">
        <v>19000</v>
      </c>
      <c r="AP20" s="60" t="s">
        <v>196</v>
      </c>
      <c r="AQ20" s="58">
        <v>15000</v>
      </c>
      <c r="AR20" s="60" t="s">
        <v>196</v>
      </c>
      <c r="AS20" s="62"/>
      <c r="AT20" s="58">
        <v>16800</v>
      </c>
      <c r="AU20" s="58">
        <v>10000</v>
      </c>
      <c r="AV20" s="58">
        <v>26800</v>
      </c>
      <c r="AW20" s="60" t="s">
        <v>196</v>
      </c>
      <c r="AX20" s="62"/>
      <c r="AY20" s="58">
        <v>16800</v>
      </c>
      <c r="AZ20" s="58">
        <v>10000</v>
      </c>
      <c r="BA20" s="58">
        <v>26800</v>
      </c>
      <c r="BB20" s="60" t="s">
        <v>196</v>
      </c>
      <c r="BC20" s="63">
        <v>0</v>
      </c>
      <c r="BD20" s="60" t="s">
        <v>196</v>
      </c>
      <c r="BE20" s="62"/>
      <c r="BF20" s="58">
        <v>16800</v>
      </c>
      <c r="BG20" s="82">
        <v>10000</v>
      </c>
      <c r="BH20" s="58">
        <v>26800</v>
      </c>
      <c r="BI20" s="60" t="s">
        <v>196</v>
      </c>
      <c r="BJ20" s="63">
        <v>0</v>
      </c>
      <c r="BK20" s="60" t="s">
        <v>196</v>
      </c>
      <c r="BL20" s="58">
        <v>11000</v>
      </c>
      <c r="BM20" s="60" t="s">
        <v>196</v>
      </c>
      <c r="BN20" s="62"/>
      <c r="BO20" s="58">
        <v>23000</v>
      </c>
      <c r="BP20" s="62"/>
      <c r="BQ20" s="58">
        <v>23000</v>
      </c>
      <c r="BR20" s="60" t="s">
        <v>196</v>
      </c>
      <c r="BS20" s="62"/>
      <c r="BT20" s="58">
        <v>16800</v>
      </c>
      <c r="BU20" s="58">
        <v>10000</v>
      </c>
      <c r="BV20" s="58">
        <v>26800</v>
      </c>
      <c r="BW20" s="60" t="s">
        <v>196</v>
      </c>
      <c r="BX20" s="62"/>
      <c r="BY20" s="61">
        <v>22600</v>
      </c>
      <c r="BZ20" s="61">
        <v>2500</v>
      </c>
      <c r="CA20" s="44">
        <v>25100</v>
      </c>
      <c r="CB20" s="60" t="s">
        <v>196</v>
      </c>
      <c r="CC20" s="62"/>
      <c r="CD20" s="58">
        <v>22600</v>
      </c>
      <c r="CE20" s="58">
        <v>2500</v>
      </c>
      <c r="CF20" s="44">
        <v>25100</v>
      </c>
      <c r="CG20" s="61">
        <v>-1700</v>
      </c>
      <c r="CH20" s="63">
        <v>-0.06</v>
      </c>
      <c r="CI20" s="60" t="s">
        <v>196</v>
      </c>
      <c r="CJ20" s="61">
        <v>13000</v>
      </c>
      <c r="CK20" s="61">
        <v>2000</v>
      </c>
      <c r="CL20" s="62"/>
      <c r="CM20" s="62"/>
      <c r="CN20" s="62"/>
      <c r="CO20" s="64">
        <v>24000</v>
      </c>
      <c r="CP20" s="62"/>
      <c r="CQ20" s="58">
        <v>24000</v>
      </c>
      <c r="CR20" s="60" t="s">
        <v>196</v>
      </c>
      <c r="CS20" s="62"/>
      <c r="CT20" s="61">
        <v>20200</v>
      </c>
      <c r="CU20" s="61">
        <v>5000</v>
      </c>
      <c r="CV20" s="44">
        <v>25200</v>
      </c>
      <c r="CW20" s="62"/>
      <c r="CX20" s="62"/>
      <c r="CY20" s="64">
        <v>24000</v>
      </c>
      <c r="CZ20" s="62"/>
      <c r="DA20" s="58">
        <v>24000</v>
      </c>
      <c r="DB20" s="60" t="s">
        <v>196</v>
      </c>
    </row>
    <row r="21" spans="1:106" ht="15" thickBot="1">
      <c r="A21" s="72" t="s">
        <v>26</v>
      </c>
      <c r="B21" s="66" t="s">
        <v>196</v>
      </c>
      <c r="C21" s="66" t="s">
        <v>196</v>
      </c>
      <c r="D21" s="66" t="s">
        <v>196</v>
      </c>
      <c r="E21" s="66" t="s">
        <v>196</v>
      </c>
      <c r="F21" s="66" t="s">
        <v>196</v>
      </c>
      <c r="G21" s="66" t="s">
        <v>196</v>
      </c>
      <c r="H21" s="66" t="s">
        <v>196</v>
      </c>
      <c r="I21" s="66" t="s">
        <v>196</v>
      </c>
      <c r="J21" s="68" t="s">
        <v>196</v>
      </c>
      <c r="K21" s="66" t="s">
        <v>196</v>
      </c>
      <c r="L21" s="66" t="s">
        <v>196</v>
      </c>
      <c r="M21" s="66" t="s">
        <v>196</v>
      </c>
      <c r="N21" s="66" t="s">
        <v>196</v>
      </c>
      <c r="O21" s="66" t="s">
        <v>196</v>
      </c>
      <c r="P21" s="66" t="s">
        <v>196</v>
      </c>
      <c r="Q21" s="68" t="s">
        <v>196</v>
      </c>
      <c r="R21" s="66" t="s">
        <v>196</v>
      </c>
      <c r="S21" s="67">
        <v>15085</v>
      </c>
      <c r="T21" s="66" t="s">
        <v>196</v>
      </c>
      <c r="U21" s="66" t="s">
        <v>196</v>
      </c>
      <c r="V21" s="67">
        <v>15085</v>
      </c>
      <c r="W21" s="69">
        <v>15085</v>
      </c>
      <c r="X21" s="66" t="s">
        <v>196</v>
      </c>
      <c r="Y21" s="67">
        <v>15085</v>
      </c>
      <c r="Z21" s="66" t="s">
        <v>196</v>
      </c>
      <c r="AA21" s="67">
        <v>3000</v>
      </c>
      <c r="AB21" s="67">
        <v>18085</v>
      </c>
      <c r="AC21" s="69">
        <v>18085</v>
      </c>
      <c r="AD21" s="66" t="s">
        <v>196</v>
      </c>
      <c r="AE21" s="67">
        <v>5000</v>
      </c>
      <c r="AF21" s="67">
        <v>15000</v>
      </c>
      <c r="AG21" s="66" t="s">
        <v>196</v>
      </c>
      <c r="AH21" s="67">
        <v>20000</v>
      </c>
      <c r="AI21" s="69">
        <v>20000</v>
      </c>
      <c r="AJ21" s="67">
        <v>12500</v>
      </c>
      <c r="AK21" s="69">
        <v>12500</v>
      </c>
      <c r="AL21" s="62"/>
      <c r="AM21" s="67">
        <v>15500</v>
      </c>
      <c r="AN21" s="67">
        <v>4000</v>
      </c>
      <c r="AO21" s="67">
        <v>19500</v>
      </c>
      <c r="AP21" s="69">
        <v>19500</v>
      </c>
      <c r="AQ21" s="67">
        <v>12500</v>
      </c>
      <c r="AR21" s="69">
        <v>12500</v>
      </c>
      <c r="AS21" s="62"/>
      <c r="AT21" s="67">
        <v>13500</v>
      </c>
      <c r="AU21" s="67">
        <v>4000</v>
      </c>
      <c r="AV21" s="67">
        <v>17500</v>
      </c>
      <c r="AW21" s="69">
        <v>17500</v>
      </c>
      <c r="AX21" s="62"/>
      <c r="AY21" s="67">
        <v>12500</v>
      </c>
      <c r="AZ21" s="67">
        <v>4000</v>
      </c>
      <c r="BA21" s="67">
        <v>16500</v>
      </c>
      <c r="BB21" s="69">
        <v>-1000</v>
      </c>
      <c r="BC21" s="70">
        <v>-0.06</v>
      </c>
      <c r="BD21" s="69">
        <v>16500</v>
      </c>
      <c r="BE21" s="62"/>
      <c r="BF21" s="67">
        <v>12500</v>
      </c>
      <c r="BG21" s="83">
        <v>5000</v>
      </c>
      <c r="BH21" s="67">
        <v>17500</v>
      </c>
      <c r="BI21" s="69">
        <v>1000</v>
      </c>
      <c r="BJ21" s="70">
        <v>0.06</v>
      </c>
      <c r="BK21" s="69">
        <v>17500</v>
      </c>
      <c r="BL21" s="67">
        <v>12500</v>
      </c>
      <c r="BM21" s="69">
        <v>12500</v>
      </c>
      <c r="BN21" s="62"/>
      <c r="BO21" s="67">
        <v>19500</v>
      </c>
      <c r="BP21" s="62"/>
      <c r="BQ21" s="67">
        <v>19500</v>
      </c>
      <c r="BR21" s="69">
        <v>19500</v>
      </c>
      <c r="BS21" s="62"/>
      <c r="BT21" s="67">
        <v>13500</v>
      </c>
      <c r="BU21" s="67">
        <v>4000</v>
      </c>
      <c r="BV21" s="67">
        <v>17500</v>
      </c>
      <c r="BW21" s="69">
        <v>17500</v>
      </c>
      <c r="BX21" s="62"/>
      <c r="BY21" s="69">
        <v>25250</v>
      </c>
      <c r="BZ21" s="62"/>
      <c r="CA21" s="71">
        <v>25250</v>
      </c>
      <c r="CB21" s="69">
        <v>25250</v>
      </c>
      <c r="CC21" s="62"/>
      <c r="CD21" s="67">
        <v>25250</v>
      </c>
      <c r="CE21" s="62"/>
      <c r="CF21" s="71">
        <v>25250</v>
      </c>
      <c r="CG21" s="69">
        <v>7750</v>
      </c>
      <c r="CH21" s="70">
        <v>0.44</v>
      </c>
      <c r="CI21" s="69">
        <v>25250</v>
      </c>
      <c r="CJ21" s="69">
        <v>4000</v>
      </c>
      <c r="CK21" s="69">
        <v>5000</v>
      </c>
      <c r="CL21" s="69">
        <v>17000</v>
      </c>
      <c r="CM21" s="69">
        <v>3000</v>
      </c>
      <c r="CN21" s="62"/>
      <c r="CO21" s="73">
        <v>22737</v>
      </c>
      <c r="CP21" s="62"/>
      <c r="CQ21" s="67">
        <v>22737</v>
      </c>
      <c r="CR21" s="69">
        <v>22737</v>
      </c>
      <c r="CS21" s="62"/>
      <c r="CT21" s="69">
        <v>25350</v>
      </c>
      <c r="CU21" s="62"/>
      <c r="CV21" s="44">
        <v>25350</v>
      </c>
      <c r="CW21" s="62"/>
      <c r="CX21" s="62"/>
      <c r="CY21" s="73">
        <v>22737</v>
      </c>
      <c r="CZ21" s="62"/>
      <c r="DA21" s="67">
        <v>22737</v>
      </c>
      <c r="DB21" s="69">
        <v>22737</v>
      </c>
    </row>
    <row r="22" spans="1:106" ht="15" thickBot="1">
      <c r="A22" s="72" t="s">
        <v>27</v>
      </c>
      <c r="B22" s="67">
        <v>25000</v>
      </c>
      <c r="C22" s="66" t="s">
        <v>196</v>
      </c>
      <c r="D22" s="66" t="s">
        <v>196</v>
      </c>
      <c r="E22" s="66" t="s">
        <v>196</v>
      </c>
      <c r="F22" s="67">
        <v>22000</v>
      </c>
      <c r="G22" s="66" t="s">
        <v>196</v>
      </c>
      <c r="H22" s="66" t="s">
        <v>196</v>
      </c>
      <c r="I22" s="67">
        <v>22000</v>
      </c>
      <c r="J22" s="68" t="s">
        <v>196</v>
      </c>
      <c r="K22" s="66" t="s">
        <v>196</v>
      </c>
      <c r="L22" s="66" t="s">
        <v>196</v>
      </c>
      <c r="M22" s="67">
        <v>21000</v>
      </c>
      <c r="N22" s="66" t="s">
        <v>196</v>
      </c>
      <c r="O22" s="66" t="s">
        <v>196</v>
      </c>
      <c r="P22" s="67">
        <v>21000</v>
      </c>
      <c r="Q22" s="69">
        <v>13635</v>
      </c>
      <c r="R22" s="66" t="s">
        <v>196</v>
      </c>
      <c r="S22" s="67">
        <v>26000</v>
      </c>
      <c r="T22" s="66" t="s">
        <v>196</v>
      </c>
      <c r="U22" s="66" t="s">
        <v>196</v>
      </c>
      <c r="V22" s="67">
        <v>26000</v>
      </c>
      <c r="W22" s="69">
        <v>9000</v>
      </c>
      <c r="X22" s="66" t="s">
        <v>196</v>
      </c>
      <c r="Y22" s="67">
        <v>22000</v>
      </c>
      <c r="Z22" s="66" t="s">
        <v>196</v>
      </c>
      <c r="AA22" s="67">
        <v>4000</v>
      </c>
      <c r="AB22" s="67">
        <v>26000</v>
      </c>
      <c r="AC22" s="69">
        <v>9000</v>
      </c>
      <c r="AD22" s="66" t="s">
        <v>196</v>
      </c>
      <c r="AE22" s="67">
        <v>24249</v>
      </c>
      <c r="AF22" s="66" t="s">
        <v>196</v>
      </c>
      <c r="AG22" s="66" t="s">
        <v>196</v>
      </c>
      <c r="AH22" s="67">
        <v>24249</v>
      </c>
      <c r="AI22" s="69">
        <v>9000</v>
      </c>
      <c r="AJ22" s="67">
        <v>21000</v>
      </c>
      <c r="AK22" s="69">
        <v>6800</v>
      </c>
      <c r="AL22" s="62"/>
      <c r="AM22" s="67">
        <v>19249</v>
      </c>
      <c r="AN22" s="62"/>
      <c r="AO22" s="67">
        <v>19249</v>
      </c>
      <c r="AP22" s="69">
        <v>6000</v>
      </c>
      <c r="AQ22" s="67">
        <v>21000</v>
      </c>
      <c r="AR22" s="69">
        <v>5000</v>
      </c>
      <c r="AS22" s="62"/>
      <c r="AT22" s="67">
        <v>19200</v>
      </c>
      <c r="AU22" s="62"/>
      <c r="AV22" s="67">
        <v>19200</v>
      </c>
      <c r="AW22" s="69">
        <v>5952</v>
      </c>
      <c r="AX22" s="62"/>
      <c r="AY22" s="67">
        <v>16200</v>
      </c>
      <c r="AZ22" s="62"/>
      <c r="BA22" s="67">
        <v>16200</v>
      </c>
      <c r="BB22" s="69">
        <v>-3000</v>
      </c>
      <c r="BC22" s="70">
        <v>-0.16</v>
      </c>
      <c r="BD22" s="69">
        <v>5022</v>
      </c>
      <c r="BE22" s="62"/>
      <c r="BF22" s="67">
        <v>19200</v>
      </c>
      <c r="BG22" s="62"/>
      <c r="BH22" s="67">
        <v>19200</v>
      </c>
      <c r="BI22" s="69">
        <v>3000</v>
      </c>
      <c r="BJ22" s="70">
        <v>0.19</v>
      </c>
      <c r="BK22" s="69">
        <v>5952</v>
      </c>
      <c r="BL22" s="67">
        <v>13665</v>
      </c>
      <c r="BM22" s="69">
        <v>4000</v>
      </c>
      <c r="BN22" s="62"/>
      <c r="BO22" s="67">
        <v>22124</v>
      </c>
      <c r="BP22" s="62"/>
      <c r="BQ22" s="67">
        <v>22124</v>
      </c>
      <c r="BR22" s="69">
        <v>6858</v>
      </c>
      <c r="BS22" s="62"/>
      <c r="BT22" s="67">
        <v>19200</v>
      </c>
      <c r="BU22" s="62"/>
      <c r="BV22" s="67">
        <v>19200</v>
      </c>
      <c r="BW22" s="69">
        <v>5952</v>
      </c>
      <c r="BX22" s="62"/>
      <c r="BY22" s="69">
        <v>21400</v>
      </c>
      <c r="BZ22" s="62"/>
      <c r="CA22" s="71">
        <v>21400</v>
      </c>
      <c r="CB22" s="69">
        <v>6634</v>
      </c>
      <c r="CC22" s="62"/>
      <c r="CD22" s="67">
        <v>21400</v>
      </c>
      <c r="CE22" s="62"/>
      <c r="CF22" s="71">
        <v>21400</v>
      </c>
      <c r="CG22" s="69">
        <v>2200</v>
      </c>
      <c r="CH22" s="70">
        <v>0.11</v>
      </c>
      <c r="CI22" s="69">
        <v>6634</v>
      </c>
      <c r="CJ22" s="69">
        <v>12000</v>
      </c>
      <c r="CK22" s="69">
        <v>5000</v>
      </c>
      <c r="CL22" s="62"/>
      <c r="CM22" s="62"/>
      <c r="CN22" s="62"/>
      <c r="CO22" s="73">
        <v>24601</v>
      </c>
      <c r="CP22" s="62"/>
      <c r="CQ22" s="67">
        <v>24601</v>
      </c>
      <c r="CR22" s="69">
        <v>7626</v>
      </c>
      <c r="CS22" s="62"/>
      <c r="CT22" s="69">
        <v>20000</v>
      </c>
      <c r="CU22" s="62"/>
      <c r="CV22" s="44">
        <v>20000</v>
      </c>
      <c r="CW22" s="62"/>
      <c r="CX22" s="62"/>
      <c r="CY22" s="73">
        <v>24601</v>
      </c>
      <c r="CZ22" s="62"/>
      <c r="DA22" s="67">
        <v>24601</v>
      </c>
      <c r="DB22" s="69">
        <v>7626</v>
      </c>
    </row>
    <row r="23" spans="1:106" ht="15" thickBot="1">
      <c r="A23" s="74" t="s">
        <v>30</v>
      </c>
      <c r="B23" s="58">
        <v>28000</v>
      </c>
      <c r="C23" s="59" t="s">
        <v>196</v>
      </c>
      <c r="D23" s="59" t="s">
        <v>196</v>
      </c>
      <c r="E23" s="59" t="s">
        <v>196</v>
      </c>
      <c r="F23" s="58">
        <v>26000</v>
      </c>
      <c r="G23" s="59" t="s">
        <v>196</v>
      </c>
      <c r="H23" s="59" t="s">
        <v>196</v>
      </c>
      <c r="I23" s="58">
        <v>26000</v>
      </c>
      <c r="J23" s="60" t="s">
        <v>196</v>
      </c>
      <c r="K23" s="59" t="s">
        <v>196</v>
      </c>
      <c r="L23" s="59" t="s">
        <v>196</v>
      </c>
      <c r="M23" s="58">
        <v>22000</v>
      </c>
      <c r="N23" s="59" t="s">
        <v>196</v>
      </c>
      <c r="O23" s="59" t="s">
        <v>196</v>
      </c>
      <c r="P23" s="58">
        <v>22000</v>
      </c>
      <c r="Q23" s="60" t="s">
        <v>196</v>
      </c>
      <c r="R23" s="59" t="s">
        <v>196</v>
      </c>
      <c r="S23" s="58">
        <v>22000</v>
      </c>
      <c r="T23" s="59" t="s">
        <v>196</v>
      </c>
      <c r="U23" s="59" t="s">
        <v>196</v>
      </c>
      <c r="V23" s="58">
        <v>22000</v>
      </c>
      <c r="W23" s="60" t="s">
        <v>196</v>
      </c>
      <c r="X23" s="59" t="s">
        <v>196</v>
      </c>
      <c r="Y23" s="58">
        <v>22000</v>
      </c>
      <c r="Z23" s="59" t="s">
        <v>196</v>
      </c>
      <c r="AA23" s="59" t="s">
        <v>196</v>
      </c>
      <c r="AB23" s="58">
        <v>22000</v>
      </c>
      <c r="AC23" s="60" t="s">
        <v>196</v>
      </c>
      <c r="AD23" s="59" t="s">
        <v>196</v>
      </c>
      <c r="AE23" s="58">
        <v>22001</v>
      </c>
      <c r="AF23" s="59" t="s">
        <v>196</v>
      </c>
      <c r="AG23" s="59" t="s">
        <v>196</v>
      </c>
      <c r="AH23" s="58">
        <v>22001</v>
      </c>
      <c r="AI23" s="60" t="s">
        <v>196</v>
      </c>
      <c r="AJ23" s="58">
        <v>3000</v>
      </c>
      <c r="AK23" s="60" t="s">
        <v>196</v>
      </c>
      <c r="AL23" s="59" t="s">
        <v>196</v>
      </c>
      <c r="AM23" s="58">
        <v>18500</v>
      </c>
      <c r="AN23" s="59" t="s">
        <v>196</v>
      </c>
      <c r="AO23" s="58">
        <v>18500</v>
      </c>
      <c r="AP23" s="60" t="s">
        <v>196</v>
      </c>
      <c r="AQ23" s="58">
        <v>5000</v>
      </c>
      <c r="AR23" s="60" t="s">
        <v>196</v>
      </c>
      <c r="AS23" s="84" t="s">
        <v>196</v>
      </c>
      <c r="AT23" s="58">
        <v>15765</v>
      </c>
      <c r="AU23" s="59" t="s">
        <v>196</v>
      </c>
      <c r="AV23" s="58">
        <v>15765</v>
      </c>
      <c r="AW23" s="60" t="s">
        <v>196</v>
      </c>
      <c r="AX23" s="84" t="s">
        <v>196</v>
      </c>
      <c r="AY23" s="58">
        <v>14765</v>
      </c>
      <c r="AZ23" s="59" t="s">
        <v>196</v>
      </c>
      <c r="BA23" s="58">
        <v>14765</v>
      </c>
      <c r="BB23" s="61">
        <v>-1000</v>
      </c>
      <c r="BC23" s="63">
        <v>-0.06</v>
      </c>
      <c r="BD23" s="60" t="s">
        <v>196</v>
      </c>
      <c r="BE23" s="62"/>
      <c r="BF23" s="58">
        <v>15765</v>
      </c>
      <c r="BG23" s="62"/>
      <c r="BH23" s="58">
        <v>15765</v>
      </c>
      <c r="BI23" s="61">
        <v>1000</v>
      </c>
      <c r="BJ23" s="63">
        <v>7.0000000000000007E-2</v>
      </c>
      <c r="BK23" s="60" t="s">
        <v>196</v>
      </c>
      <c r="BL23" s="58">
        <v>5000</v>
      </c>
      <c r="BM23" s="60" t="s">
        <v>196</v>
      </c>
      <c r="BN23" s="62"/>
      <c r="BO23" s="58">
        <v>18500</v>
      </c>
      <c r="BP23" s="62"/>
      <c r="BQ23" s="58">
        <v>18500</v>
      </c>
      <c r="BR23" s="60" t="s">
        <v>196</v>
      </c>
      <c r="BS23" s="84" t="s">
        <v>196</v>
      </c>
      <c r="BT23" s="58">
        <v>15765</v>
      </c>
      <c r="BU23" s="59" t="s">
        <v>196</v>
      </c>
      <c r="BV23" s="58">
        <v>15765</v>
      </c>
      <c r="BW23" s="60" t="s">
        <v>196</v>
      </c>
      <c r="BX23" s="62"/>
      <c r="BY23" s="61">
        <v>16450</v>
      </c>
      <c r="BZ23" s="62"/>
      <c r="CA23" s="44">
        <v>16450</v>
      </c>
      <c r="CB23" s="60" t="s">
        <v>196</v>
      </c>
      <c r="CC23" s="62"/>
      <c r="CD23" s="58">
        <v>16450</v>
      </c>
      <c r="CE23" s="62"/>
      <c r="CF23" s="44">
        <v>16450</v>
      </c>
      <c r="CG23" s="60">
        <v>685</v>
      </c>
      <c r="CH23" s="63">
        <v>0.04</v>
      </c>
      <c r="CI23" s="60" t="s">
        <v>196</v>
      </c>
      <c r="CJ23" s="61">
        <v>6300</v>
      </c>
      <c r="CK23" s="60">
        <v>700</v>
      </c>
      <c r="CL23" s="62"/>
      <c r="CM23" s="62"/>
      <c r="CN23" s="62"/>
      <c r="CO23" s="58">
        <v>18500</v>
      </c>
      <c r="CP23" s="62"/>
      <c r="CQ23" s="58">
        <v>18500</v>
      </c>
      <c r="CR23" s="60" t="s">
        <v>196</v>
      </c>
      <c r="CS23" s="62"/>
      <c r="CT23" s="61">
        <v>15000</v>
      </c>
      <c r="CU23" s="62"/>
      <c r="CV23" s="44">
        <v>15000</v>
      </c>
      <c r="CW23" s="62"/>
      <c r="CX23" s="62"/>
      <c r="CY23" s="58">
        <v>23500</v>
      </c>
      <c r="CZ23" s="62"/>
      <c r="DA23" s="58">
        <v>23500</v>
      </c>
      <c r="DB23" s="60" t="s">
        <v>196</v>
      </c>
    </row>
    <row r="24" spans="1:106" ht="15" thickBot="1">
      <c r="A24" s="57" t="s">
        <v>32</v>
      </c>
      <c r="B24" s="58">
        <v>27000</v>
      </c>
      <c r="C24" s="59" t="s">
        <v>196</v>
      </c>
      <c r="D24" s="59" t="s">
        <v>196</v>
      </c>
      <c r="E24" s="59" t="s">
        <v>196</v>
      </c>
      <c r="F24" s="58">
        <v>25000</v>
      </c>
      <c r="G24" s="59" t="s">
        <v>196</v>
      </c>
      <c r="H24" s="59" t="s">
        <v>196</v>
      </c>
      <c r="I24" s="58">
        <v>25000</v>
      </c>
      <c r="J24" s="60" t="s">
        <v>196</v>
      </c>
      <c r="K24" s="59" t="s">
        <v>196</v>
      </c>
      <c r="L24" s="59" t="s">
        <v>196</v>
      </c>
      <c r="M24" s="58">
        <v>20000</v>
      </c>
      <c r="N24" s="59" t="s">
        <v>196</v>
      </c>
      <c r="O24" s="59" t="s">
        <v>196</v>
      </c>
      <c r="P24" s="58">
        <v>20000</v>
      </c>
      <c r="Q24" s="60" t="s">
        <v>196</v>
      </c>
      <c r="R24" s="59" t="s">
        <v>196</v>
      </c>
      <c r="S24" s="58">
        <v>25000</v>
      </c>
      <c r="T24" s="59" t="s">
        <v>196</v>
      </c>
      <c r="U24" s="59" t="s">
        <v>196</v>
      </c>
      <c r="V24" s="58">
        <v>25000</v>
      </c>
      <c r="W24" s="60" t="s">
        <v>196</v>
      </c>
      <c r="X24" s="59" t="s">
        <v>196</v>
      </c>
      <c r="Y24" s="58">
        <v>25000</v>
      </c>
      <c r="Z24" s="59" t="s">
        <v>196</v>
      </c>
      <c r="AA24" s="59" t="s">
        <v>196</v>
      </c>
      <c r="AB24" s="58">
        <v>25000</v>
      </c>
      <c r="AC24" s="60" t="s">
        <v>196</v>
      </c>
      <c r="AD24" s="59" t="s">
        <v>196</v>
      </c>
      <c r="AE24" s="58">
        <v>24000</v>
      </c>
      <c r="AF24" s="59" t="s">
        <v>196</v>
      </c>
      <c r="AG24" s="59" t="s">
        <v>196</v>
      </c>
      <c r="AH24" s="58">
        <v>24000</v>
      </c>
      <c r="AI24" s="60" t="s">
        <v>196</v>
      </c>
      <c r="AJ24" s="58">
        <v>11000</v>
      </c>
      <c r="AK24" s="60" t="s">
        <v>196</v>
      </c>
      <c r="AL24" s="62"/>
      <c r="AM24" s="58">
        <v>24000</v>
      </c>
      <c r="AN24" s="62"/>
      <c r="AO24" s="58">
        <v>24000</v>
      </c>
      <c r="AP24" s="60" t="s">
        <v>196</v>
      </c>
      <c r="AQ24" s="58">
        <v>11000</v>
      </c>
      <c r="AR24" s="60" t="s">
        <v>196</v>
      </c>
      <c r="AS24" s="62"/>
      <c r="AT24" s="58">
        <v>21400</v>
      </c>
      <c r="AU24" s="62"/>
      <c r="AV24" s="58">
        <v>21400</v>
      </c>
      <c r="AW24" s="60" t="s">
        <v>196</v>
      </c>
      <c r="AX24" s="62"/>
      <c r="AY24" s="58">
        <v>20400</v>
      </c>
      <c r="AZ24" s="62"/>
      <c r="BA24" s="58">
        <v>20400</v>
      </c>
      <c r="BB24" s="61">
        <v>-1000</v>
      </c>
      <c r="BC24" s="63">
        <v>-0.05</v>
      </c>
      <c r="BD24" s="60" t="s">
        <v>196</v>
      </c>
      <c r="BE24" s="62"/>
      <c r="BF24" s="58">
        <v>21400</v>
      </c>
      <c r="BG24" s="62"/>
      <c r="BH24" s="58">
        <v>21400</v>
      </c>
      <c r="BI24" s="61">
        <v>1000</v>
      </c>
      <c r="BJ24" s="63">
        <v>0.05</v>
      </c>
      <c r="BK24" s="60" t="s">
        <v>196</v>
      </c>
      <c r="BL24" s="58">
        <v>12000</v>
      </c>
      <c r="BM24" s="61">
        <v>8572</v>
      </c>
      <c r="BN24" s="62"/>
      <c r="BO24" s="61">
        <v>24000</v>
      </c>
      <c r="BP24" s="62"/>
      <c r="BQ24" s="58">
        <v>24000</v>
      </c>
      <c r="BR24" s="60" t="s">
        <v>196</v>
      </c>
      <c r="BS24" s="62"/>
      <c r="BT24" s="58">
        <v>21400</v>
      </c>
      <c r="BU24" s="62"/>
      <c r="BV24" s="58">
        <v>21400</v>
      </c>
      <c r="BW24" s="60" t="s">
        <v>196</v>
      </c>
      <c r="BX24" s="62"/>
      <c r="BY24" s="61">
        <v>23500</v>
      </c>
      <c r="BZ24" s="62"/>
      <c r="CA24" s="44">
        <v>23500</v>
      </c>
      <c r="CB24" s="60" t="s">
        <v>196</v>
      </c>
      <c r="CC24" s="62"/>
      <c r="CD24" s="58">
        <v>23000</v>
      </c>
      <c r="CE24" s="62"/>
      <c r="CF24" s="44">
        <v>23000</v>
      </c>
      <c r="CG24" s="61">
        <v>1600</v>
      </c>
      <c r="CH24" s="63">
        <v>7.0000000000000007E-2</v>
      </c>
      <c r="CI24" s="60" t="s">
        <v>196</v>
      </c>
      <c r="CJ24" s="61">
        <v>12000</v>
      </c>
      <c r="CK24" s="62"/>
      <c r="CL24" s="62"/>
      <c r="CM24" s="62"/>
      <c r="CN24" s="62"/>
      <c r="CO24" s="64">
        <v>26477</v>
      </c>
      <c r="CP24" s="62"/>
      <c r="CQ24" s="58">
        <v>26477</v>
      </c>
      <c r="CR24" s="60" t="s">
        <v>196</v>
      </c>
      <c r="CS24" s="62"/>
      <c r="CT24" s="61">
        <v>20500</v>
      </c>
      <c r="CU24" s="62"/>
      <c r="CV24" s="44">
        <v>20500</v>
      </c>
      <c r="CW24" s="62"/>
      <c r="CX24" s="62"/>
      <c r="CY24" s="64">
        <v>26477</v>
      </c>
      <c r="CZ24" s="62"/>
      <c r="DA24" s="58">
        <v>26477</v>
      </c>
      <c r="DB24" s="60" t="s">
        <v>196</v>
      </c>
    </row>
    <row r="25" spans="1:106" ht="15" thickBot="1">
      <c r="A25" s="74" t="s">
        <v>37</v>
      </c>
      <c r="B25" s="58">
        <v>70000</v>
      </c>
      <c r="C25" s="59" t="s">
        <v>196</v>
      </c>
      <c r="D25" s="59" t="s">
        <v>196</v>
      </c>
      <c r="E25" s="59" t="s">
        <v>196</v>
      </c>
      <c r="F25" s="58">
        <v>52000</v>
      </c>
      <c r="G25" s="59" t="s">
        <v>196</v>
      </c>
      <c r="H25" s="59" t="s">
        <v>196</v>
      </c>
      <c r="I25" s="58">
        <v>52000</v>
      </c>
      <c r="J25" s="60" t="s">
        <v>196</v>
      </c>
      <c r="K25" s="59" t="s">
        <v>196</v>
      </c>
      <c r="L25" s="59" t="s">
        <v>196</v>
      </c>
      <c r="M25" s="58">
        <v>25329</v>
      </c>
      <c r="N25" s="59" t="s">
        <v>196</v>
      </c>
      <c r="O25" s="59" t="s">
        <v>196</v>
      </c>
      <c r="P25" s="58">
        <v>25329</v>
      </c>
      <c r="Q25" s="60" t="s">
        <v>196</v>
      </c>
      <c r="R25" s="59" t="s">
        <v>196</v>
      </c>
      <c r="S25" s="58">
        <v>25329</v>
      </c>
      <c r="T25" s="59" t="s">
        <v>196</v>
      </c>
      <c r="U25" s="59" t="s">
        <v>196</v>
      </c>
      <c r="V25" s="58">
        <v>25329</v>
      </c>
      <c r="W25" s="60" t="s">
        <v>196</v>
      </c>
      <c r="X25" s="59" t="s">
        <v>196</v>
      </c>
      <c r="Y25" s="58">
        <v>25329</v>
      </c>
      <c r="Z25" s="59" t="s">
        <v>196</v>
      </c>
      <c r="AA25" s="59" t="s">
        <v>196</v>
      </c>
      <c r="AB25" s="58">
        <v>25329</v>
      </c>
      <c r="AC25" s="60" t="s">
        <v>196</v>
      </c>
      <c r="AD25" s="59" t="s">
        <v>196</v>
      </c>
      <c r="AE25" s="58">
        <v>5000</v>
      </c>
      <c r="AF25" s="59" t="s">
        <v>196</v>
      </c>
      <c r="AG25" s="59" t="s">
        <v>196</v>
      </c>
      <c r="AH25" s="58">
        <v>5000</v>
      </c>
      <c r="AI25" s="60" t="s">
        <v>196</v>
      </c>
      <c r="AJ25" s="58">
        <v>7000</v>
      </c>
      <c r="AK25" s="60" t="s">
        <v>196</v>
      </c>
      <c r="AL25" s="59" t="s">
        <v>196</v>
      </c>
      <c r="AM25" s="58">
        <v>5000</v>
      </c>
      <c r="AN25" s="59" t="s">
        <v>196</v>
      </c>
      <c r="AO25" s="58">
        <v>5000</v>
      </c>
      <c r="AP25" s="60" t="s">
        <v>196</v>
      </c>
      <c r="AQ25" s="58">
        <v>7000</v>
      </c>
      <c r="AR25" s="60" t="s">
        <v>196</v>
      </c>
      <c r="AS25" s="84" t="s">
        <v>196</v>
      </c>
      <c r="AT25" s="58">
        <v>4000</v>
      </c>
      <c r="AU25" s="59" t="s">
        <v>196</v>
      </c>
      <c r="AV25" s="58">
        <v>4000</v>
      </c>
      <c r="AW25" s="60" t="s">
        <v>196</v>
      </c>
      <c r="AX25" s="84" t="s">
        <v>196</v>
      </c>
      <c r="AY25" s="58">
        <v>4000</v>
      </c>
      <c r="AZ25" s="59" t="s">
        <v>196</v>
      </c>
      <c r="BA25" s="58">
        <v>4000</v>
      </c>
      <c r="BB25" s="60" t="s">
        <v>196</v>
      </c>
      <c r="BC25" s="63">
        <v>0</v>
      </c>
      <c r="BD25" s="60" t="s">
        <v>196</v>
      </c>
      <c r="BE25" s="62"/>
      <c r="BF25" s="58">
        <v>4000</v>
      </c>
      <c r="BG25" s="62"/>
      <c r="BH25" s="58">
        <v>4000</v>
      </c>
      <c r="BI25" s="60" t="s">
        <v>196</v>
      </c>
      <c r="BJ25" s="63">
        <v>0</v>
      </c>
      <c r="BK25" s="60" t="s">
        <v>196</v>
      </c>
      <c r="BL25" s="58">
        <v>3040</v>
      </c>
      <c r="BM25" s="62"/>
      <c r="BN25" s="62"/>
      <c r="BO25" s="58">
        <v>5000</v>
      </c>
      <c r="BP25" s="62"/>
      <c r="BQ25" s="58">
        <v>5000</v>
      </c>
      <c r="BR25" s="60" t="s">
        <v>196</v>
      </c>
      <c r="BS25" s="84" t="s">
        <v>196</v>
      </c>
      <c r="BT25" s="58">
        <v>4000</v>
      </c>
      <c r="BU25" s="59" t="s">
        <v>196</v>
      </c>
      <c r="BV25" s="58">
        <v>4000</v>
      </c>
      <c r="BW25" s="60" t="s">
        <v>196</v>
      </c>
      <c r="BX25" s="62"/>
      <c r="BY25" s="61">
        <v>4000</v>
      </c>
      <c r="BZ25" s="62"/>
      <c r="CA25" s="44">
        <v>4000</v>
      </c>
      <c r="CB25" s="60" t="s">
        <v>196</v>
      </c>
      <c r="CC25" s="62"/>
      <c r="CD25" s="58">
        <v>4000</v>
      </c>
      <c r="CE25" s="62"/>
      <c r="CF25" s="44">
        <v>4000</v>
      </c>
      <c r="CG25" s="60" t="s">
        <v>196</v>
      </c>
      <c r="CH25" s="63">
        <v>0</v>
      </c>
      <c r="CI25" s="60" t="s">
        <v>196</v>
      </c>
      <c r="CJ25" s="61">
        <v>10000</v>
      </c>
      <c r="CK25" s="62"/>
      <c r="CL25" s="61">
        <v>5000</v>
      </c>
      <c r="CM25" s="62"/>
      <c r="CN25" s="62"/>
      <c r="CO25" s="58">
        <v>8000</v>
      </c>
      <c r="CP25" s="62"/>
      <c r="CQ25" s="58">
        <v>8000</v>
      </c>
      <c r="CR25" s="60" t="s">
        <v>196</v>
      </c>
      <c r="CS25" s="62"/>
      <c r="CT25" s="61">
        <v>6000</v>
      </c>
      <c r="CU25" s="62"/>
      <c r="CV25" s="44">
        <v>6000</v>
      </c>
      <c r="CW25" s="62"/>
      <c r="CX25" s="62"/>
      <c r="CY25" s="58">
        <v>19100</v>
      </c>
      <c r="CZ25" s="62"/>
      <c r="DA25" s="58">
        <v>19100</v>
      </c>
      <c r="DB25" s="60" t="s">
        <v>196</v>
      </c>
    </row>
    <row r="26" spans="1:106" ht="15" thickBot="1">
      <c r="A26" s="72" t="s">
        <v>38</v>
      </c>
      <c r="B26" s="67">
        <v>30000</v>
      </c>
      <c r="C26" s="66" t="s">
        <v>196</v>
      </c>
      <c r="D26" s="66" t="s">
        <v>196</v>
      </c>
      <c r="E26" s="66" t="s">
        <v>196</v>
      </c>
      <c r="F26" s="67">
        <v>29000</v>
      </c>
      <c r="G26" s="66" t="s">
        <v>196</v>
      </c>
      <c r="H26" s="66" t="s">
        <v>196</v>
      </c>
      <c r="I26" s="67">
        <v>29000</v>
      </c>
      <c r="J26" s="68" t="s">
        <v>196</v>
      </c>
      <c r="K26" s="66" t="s">
        <v>196</v>
      </c>
      <c r="L26" s="66" t="s">
        <v>196</v>
      </c>
      <c r="M26" s="67">
        <v>20440</v>
      </c>
      <c r="N26" s="66" t="s">
        <v>196</v>
      </c>
      <c r="O26" s="66" t="s">
        <v>196</v>
      </c>
      <c r="P26" s="67">
        <v>20440</v>
      </c>
      <c r="Q26" s="68">
        <v>775</v>
      </c>
      <c r="R26" s="66" t="s">
        <v>196</v>
      </c>
      <c r="S26" s="67">
        <v>30440</v>
      </c>
      <c r="T26" s="66" t="s">
        <v>196</v>
      </c>
      <c r="U26" s="66" t="s">
        <v>196</v>
      </c>
      <c r="V26" s="67">
        <v>30440</v>
      </c>
      <c r="W26" s="69">
        <v>9000</v>
      </c>
      <c r="X26" s="66" t="s">
        <v>196</v>
      </c>
      <c r="Y26" s="67">
        <v>30440</v>
      </c>
      <c r="Z26" s="66" t="s">
        <v>196</v>
      </c>
      <c r="AA26" s="66" t="s">
        <v>196</v>
      </c>
      <c r="AB26" s="67">
        <v>30440</v>
      </c>
      <c r="AC26" s="69">
        <v>9000</v>
      </c>
      <c r="AD26" s="66" t="s">
        <v>196</v>
      </c>
      <c r="AE26" s="67">
        <v>28757</v>
      </c>
      <c r="AF26" s="67">
        <v>5000</v>
      </c>
      <c r="AG26" s="66" t="s">
        <v>196</v>
      </c>
      <c r="AH26" s="67">
        <v>33757</v>
      </c>
      <c r="AI26" s="69">
        <v>10000</v>
      </c>
      <c r="AJ26" s="67">
        <v>17000</v>
      </c>
      <c r="AK26" s="69">
        <v>3378</v>
      </c>
      <c r="AL26" s="62"/>
      <c r="AM26" s="67">
        <v>33757</v>
      </c>
      <c r="AN26" s="62"/>
      <c r="AO26" s="67">
        <v>33757</v>
      </c>
      <c r="AP26" s="69">
        <v>10000</v>
      </c>
      <c r="AQ26" s="67">
        <v>11000</v>
      </c>
      <c r="AR26" s="69">
        <v>3359</v>
      </c>
      <c r="AS26" s="62"/>
      <c r="AT26" s="67">
        <v>24500</v>
      </c>
      <c r="AU26" s="62"/>
      <c r="AV26" s="67">
        <v>24500</v>
      </c>
      <c r="AW26" s="69">
        <v>7350</v>
      </c>
      <c r="AX26" s="62"/>
      <c r="AY26" s="67">
        <v>24500</v>
      </c>
      <c r="AZ26" s="62"/>
      <c r="BA26" s="67">
        <v>24500</v>
      </c>
      <c r="BB26" s="68" t="s">
        <v>196</v>
      </c>
      <c r="BC26" s="70">
        <v>0</v>
      </c>
      <c r="BD26" s="69">
        <v>7350</v>
      </c>
      <c r="BE26" s="62"/>
      <c r="BF26" s="67">
        <v>24500</v>
      </c>
      <c r="BG26" s="62"/>
      <c r="BH26" s="67">
        <v>24500</v>
      </c>
      <c r="BI26" s="68" t="s">
        <v>196</v>
      </c>
      <c r="BJ26" s="70">
        <v>0</v>
      </c>
      <c r="BK26" s="69">
        <v>7350</v>
      </c>
      <c r="BL26" s="67">
        <v>6390</v>
      </c>
      <c r="BM26" s="69">
        <v>2000</v>
      </c>
      <c r="BN26" s="62"/>
      <c r="BO26" s="67">
        <v>33257</v>
      </c>
      <c r="BP26" s="62"/>
      <c r="BQ26" s="67">
        <v>33257</v>
      </c>
      <c r="BR26" s="69">
        <v>9977</v>
      </c>
      <c r="BS26" s="62"/>
      <c r="BT26" s="67">
        <v>24500</v>
      </c>
      <c r="BU26" s="62"/>
      <c r="BV26" s="67">
        <v>24500</v>
      </c>
      <c r="BW26" s="69">
        <v>7350</v>
      </c>
      <c r="BX26" s="62"/>
      <c r="BY26" s="69">
        <v>26200</v>
      </c>
      <c r="BZ26" s="62"/>
      <c r="CA26" s="71">
        <v>26200</v>
      </c>
      <c r="CB26" s="69">
        <v>7860</v>
      </c>
      <c r="CC26" s="62"/>
      <c r="CD26" s="67">
        <v>26200</v>
      </c>
      <c r="CE26" s="62"/>
      <c r="CF26" s="71">
        <v>26200</v>
      </c>
      <c r="CG26" s="69">
        <v>1700</v>
      </c>
      <c r="CH26" s="70">
        <v>7.0000000000000007E-2</v>
      </c>
      <c r="CI26" s="69">
        <v>7860</v>
      </c>
      <c r="CJ26" s="69">
        <v>20000</v>
      </c>
      <c r="CK26" s="62"/>
      <c r="CL26" s="62"/>
      <c r="CM26" s="62"/>
      <c r="CN26" s="62"/>
      <c r="CO26" s="73">
        <v>35349</v>
      </c>
      <c r="CP26" s="62"/>
      <c r="CQ26" s="67">
        <v>35349</v>
      </c>
      <c r="CR26" s="69">
        <v>10605</v>
      </c>
      <c r="CS26" s="62"/>
      <c r="CT26" s="69">
        <v>24100</v>
      </c>
      <c r="CU26" s="62"/>
      <c r="CV26" s="44">
        <v>24100</v>
      </c>
      <c r="CW26" s="62"/>
      <c r="CX26" s="62"/>
      <c r="CY26" s="73">
        <v>30349</v>
      </c>
      <c r="CZ26" s="62"/>
      <c r="DA26" s="67">
        <v>30349</v>
      </c>
      <c r="DB26" s="69">
        <v>9105</v>
      </c>
    </row>
    <row r="27" spans="1:106" ht="15" thickBot="1">
      <c r="A27" s="74" t="s">
        <v>40</v>
      </c>
      <c r="B27" s="58">
        <v>10000</v>
      </c>
      <c r="C27" s="59" t="s">
        <v>196</v>
      </c>
      <c r="D27" s="59" t="s">
        <v>196</v>
      </c>
      <c r="E27" s="59" t="s">
        <v>196</v>
      </c>
      <c r="F27" s="58">
        <v>10000</v>
      </c>
      <c r="G27" s="59" t="s">
        <v>196</v>
      </c>
      <c r="H27" s="59" t="s">
        <v>196</v>
      </c>
      <c r="I27" s="58">
        <v>10000</v>
      </c>
      <c r="J27" s="60" t="s">
        <v>196</v>
      </c>
      <c r="K27" s="59" t="s">
        <v>196</v>
      </c>
      <c r="L27" s="59" t="s">
        <v>196</v>
      </c>
      <c r="M27" s="58">
        <v>12000</v>
      </c>
      <c r="N27" s="59" t="s">
        <v>196</v>
      </c>
      <c r="O27" s="59" t="s">
        <v>196</v>
      </c>
      <c r="P27" s="58">
        <v>12000</v>
      </c>
      <c r="Q27" s="60" t="s">
        <v>196</v>
      </c>
      <c r="R27" s="59" t="s">
        <v>196</v>
      </c>
      <c r="S27" s="58">
        <v>12000</v>
      </c>
      <c r="T27" s="59" t="s">
        <v>196</v>
      </c>
      <c r="U27" s="59" t="s">
        <v>196</v>
      </c>
      <c r="V27" s="58">
        <v>12000</v>
      </c>
      <c r="W27" s="60" t="s">
        <v>196</v>
      </c>
      <c r="X27" s="59" t="s">
        <v>196</v>
      </c>
      <c r="Y27" s="58">
        <v>12000</v>
      </c>
      <c r="Z27" s="59" t="s">
        <v>196</v>
      </c>
      <c r="AA27" s="59" t="s">
        <v>196</v>
      </c>
      <c r="AB27" s="58">
        <v>12000</v>
      </c>
      <c r="AC27" s="60" t="s">
        <v>196</v>
      </c>
      <c r="AD27" s="59" t="s">
        <v>196</v>
      </c>
      <c r="AE27" s="58">
        <v>12500</v>
      </c>
      <c r="AF27" s="59" t="s">
        <v>196</v>
      </c>
      <c r="AG27" s="59" t="s">
        <v>196</v>
      </c>
      <c r="AH27" s="58">
        <v>12500</v>
      </c>
      <c r="AI27" s="60" t="s">
        <v>196</v>
      </c>
      <c r="AJ27" s="59" t="s">
        <v>196</v>
      </c>
      <c r="AK27" s="60" t="s">
        <v>196</v>
      </c>
      <c r="AL27" s="59" t="s">
        <v>196</v>
      </c>
      <c r="AM27" s="58">
        <v>9741</v>
      </c>
      <c r="AN27" s="59" t="s">
        <v>196</v>
      </c>
      <c r="AO27" s="58">
        <v>9741</v>
      </c>
      <c r="AP27" s="60" t="s">
        <v>196</v>
      </c>
      <c r="AQ27" s="59" t="s">
        <v>196</v>
      </c>
      <c r="AR27" s="60" t="s">
        <v>196</v>
      </c>
      <c r="AS27" s="84" t="s">
        <v>196</v>
      </c>
      <c r="AT27" s="58">
        <v>5000</v>
      </c>
      <c r="AU27" s="59" t="s">
        <v>196</v>
      </c>
      <c r="AV27" s="58">
        <v>5000</v>
      </c>
      <c r="AW27" s="60" t="s">
        <v>196</v>
      </c>
      <c r="AX27" s="84" t="s">
        <v>196</v>
      </c>
      <c r="AY27" s="58">
        <v>5000</v>
      </c>
      <c r="AZ27" s="59" t="s">
        <v>196</v>
      </c>
      <c r="BA27" s="58">
        <v>5000</v>
      </c>
      <c r="BB27" s="60" t="s">
        <v>196</v>
      </c>
      <c r="BC27" s="63">
        <v>0</v>
      </c>
      <c r="BD27" s="60" t="s">
        <v>196</v>
      </c>
      <c r="BE27" s="62"/>
      <c r="BF27" s="58">
        <v>5000</v>
      </c>
      <c r="BG27" s="62"/>
      <c r="BH27" s="58">
        <v>5000</v>
      </c>
      <c r="BI27" s="60" t="s">
        <v>196</v>
      </c>
      <c r="BJ27" s="63">
        <v>0</v>
      </c>
      <c r="BK27" s="60" t="s">
        <v>196</v>
      </c>
      <c r="BL27" s="58">
        <v>2000</v>
      </c>
      <c r="BM27" s="60" t="s">
        <v>196</v>
      </c>
      <c r="BN27" s="62"/>
      <c r="BO27" s="58">
        <v>9741</v>
      </c>
      <c r="BP27" s="62"/>
      <c r="BQ27" s="58">
        <v>9741</v>
      </c>
      <c r="BR27" s="60" t="s">
        <v>196</v>
      </c>
      <c r="BS27" s="84" t="s">
        <v>196</v>
      </c>
      <c r="BT27" s="58">
        <v>5000</v>
      </c>
      <c r="BU27" s="59" t="s">
        <v>196</v>
      </c>
      <c r="BV27" s="58">
        <v>5000</v>
      </c>
      <c r="BW27" s="60" t="s">
        <v>196</v>
      </c>
      <c r="BX27" s="62"/>
      <c r="BY27" s="61">
        <v>8250</v>
      </c>
      <c r="BZ27" s="62"/>
      <c r="CA27" s="44">
        <v>8250</v>
      </c>
      <c r="CB27" s="60" t="s">
        <v>196</v>
      </c>
      <c r="CC27" s="62"/>
      <c r="CD27" s="58">
        <v>8250</v>
      </c>
      <c r="CE27" s="62"/>
      <c r="CF27" s="44">
        <v>8250</v>
      </c>
      <c r="CG27" s="61">
        <v>3250</v>
      </c>
      <c r="CH27" s="63">
        <v>0.65</v>
      </c>
      <c r="CI27" s="60" t="s">
        <v>196</v>
      </c>
      <c r="CJ27" s="61">
        <v>9000</v>
      </c>
      <c r="CK27" s="62"/>
      <c r="CL27" s="62"/>
      <c r="CM27" s="62"/>
      <c r="CN27" s="62"/>
      <c r="CO27" s="58">
        <v>11241</v>
      </c>
      <c r="CP27" s="62"/>
      <c r="CQ27" s="58">
        <v>11241</v>
      </c>
      <c r="CR27" s="60" t="s">
        <v>196</v>
      </c>
      <c r="CS27" s="62"/>
      <c r="CT27" s="61">
        <v>9500</v>
      </c>
      <c r="CU27" s="62"/>
      <c r="CV27" s="44">
        <v>9500</v>
      </c>
      <c r="CW27" s="62"/>
      <c r="CX27" s="62"/>
      <c r="CY27" s="58">
        <v>16241</v>
      </c>
      <c r="CZ27" s="62"/>
      <c r="DA27" s="58">
        <v>16241</v>
      </c>
      <c r="DB27" s="60" t="s">
        <v>196</v>
      </c>
    </row>
    <row r="28" spans="1:106" ht="33" thickBot="1">
      <c r="A28" s="42" t="s">
        <v>201</v>
      </c>
      <c r="B28" s="43">
        <v>21000</v>
      </c>
      <c r="C28" s="43">
        <v>141492</v>
      </c>
      <c r="D28" s="43">
        <v>162492</v>
      </c>
      <c r="E28" s="43">
        <v>11000</v>
      </c>
      <c r="F28" s="43">
        <v>24955</v>
      </c>
      <c r="G28" s="43">
        <v>19045</v>
      </c>
      <c r="H28" s="43">
        <v>65786</v>
      </c>
      <c r="I28" s="43">
        <v>120786</v>
      </c>
      <c r="J28" s="85" t="s">
        <v>196</v>
      </c>
      <c r="K28" s="43">
        <v>8100</v>
      </c>
      <c r="L28" s="43">
        <v>4400</v>
      </c>
      <c r="M28" s="43">
        <v>36127</v>
      </c>
      <c r="N28" s="43">
        <v>18000</v>
      </c>
      <c r="O28" s="43">
        <v>91100</v>
      </c>
      <c r="P28" s="43">
        <v>157727</v>
      </c>
      <c r="Q28" s="85" t="s">
        <v>196</v>
      </c>
      <c r="R28" s="43">
        <v>12500</v>
      </c>
      <c r="S28" s="43">
        <v>46200</v>
      </c>
      <c r="T28" s="43">
        <v>19000</v>
      </c>
      <c r="U28" s="43">
        <v>74500</v>
      </c>
      <c r="V28" s="43">
        <v>152200</v>
      </c>
      <c r="W28" s="44">
        <v>27639</v>
      </c>
      <c r="X28" s="43">
        <v>12500</v>
      </c>
      <c r="Y28" s="43">
        <v>46200</v>
      </c>
      <c r="Z28" s="43">
        <v>19000</v>
      </c>
      <c r="AA28" s="43">
        <v>70500</v>
      </c>
      <c r="AB28" s="43">
        <v>148200</v>
      </c>
      <c r="AC28" s="44">
        <v>29639</v>
      </c>
      <c r="AD28" s="43">
        <v>15100</v>
      </c>
      <c r="AE28" s="43">
        <v>56000</v>
      </c>
      <c r="AF28" s="43">
        <v>23500</v>
      </c>
      <c r="AG28" s="43">
        <v>53802</v>
      </c>
      <c r="AH28" s="43">
        <v>148402</v>
      </c>
      <c r="AI28" s="44">
        <v>34000</v>
      </c>
      <c r="AJ28" s="43">
        <v>110547</v>
      </c>
      <c r="AK28" s="44">
        <v>19072</v>
      </c>
      <c r="AL28" s="43">
        <v>30620</v>
      </c>
      <c r="AM28" s="43">
        <v>73419</v>
      </c>
      <c r="AN28" s="43">
        <v>73310</v>
      </c>
      <c r="AO28" s="43">
        <v>177349</v>
      </c>
      <c r="AP28" s="44">
        <v>37519</v>
      </c>
      <c r="AQ28" s="43">
        <v>73706</v>
      </c>
      <c r="AR28" s="44">
        <v>20491</v>
      </c>
      <c r="AS28" s="43">
        <v>36267</v>
      </c>
      <c r="AT28" s="43">
        <v>93012</v>
      </c>
      <c r="AU28" s="43">
        <v>75138</v>
      </c>
      <c r="AV28" s="43">
        <v>204417</v>
      </c>
      <c r="AW28" s="44">
        <v>37371</v>
      </c>
      <c r="AX28" s="43">
        <v>36267</v>
      </c>
      <c r="AY28" s="43">
        <v>110950</v>
      </c>
      <c r="AZ28" s="43">
        <v>84138</v>
      </c>
      <c r="BA28" s="43">
        <v>231355</v>
      </c>
      <c r="BB28" s="44">
        <v>26938</v>
      </c>
      <c r="BC28" s="86">
        <v>0.13</v>
      </c>
      <c r="BD28" s="44">
        <v>34371</v>
      </c>
      <c r="BE28" s="43">
        <v>35667</v>
      </c>
      <c r="BF28" s="43">
        <v>103950</v>
      </c>
      <c r="BG28" s="43">
        <v>64800</v>
      </c>
      <c r="BH28" s="43">
        <v>204417</v>
      </c>
      <c r="BI28" s="56">
        <v>-26938</v>
      </c>
      <c r="BJ28" s="47">
        <v>-0.12</v>
      </c>
      <c r="BK28" s="43">
        <v>37371</v>
      </c>
      <c r="BL28" s="43">
        <v>106100</v>
      </c>
      <c r="BM28" s="44">
        <v>10599</v>
      </c>
      <c r="BN28" s="43">
        <v>20920</v>
      </c>
      <c r="BO28" s="43">
        <v>81919</v>
      </c>
      <c r="BP28" s="43">
        <v>111700</v>
      </c>
      <c r="BQ28" s="43">
        <v>214539</v>
      </c>
      <c r="BR28" s="44">
        <v>39459</v>
      </c>
      <c r="BS28" s="43">
        <v>36267</v>
      </c>
      <c r="BT28" s="43">
        <v>93012</v>
      </c>
      <c r="BU28" s="43">
        <v>75138</v>
      </c>
      <c r="BV28" s="43">
        <v>204417</v>
      </c>
      <c r="BW28" s="44">
        <v>37371</v>
      </c>
      <c r="BX28" s="43">
        <v>31800</v>
      </c>
      <c r="BY28" s="43">
        <v>91250</v>
      </c>
      <c r="BZ28" s="43">
        <v>83000</v>
      </c>
      <c r="CA28" s="44">
        <v>206050</v>
      </c>
      <c r="CB28" s="44">
        <v>38490</v>
      </c>
      <c r="CC28" s="43">
        <v>31800</v>
      </c>
      <c r="CD28" s="43">
        <v>92500</v>
      </c>
      <c r="CE28" s="43">
        <v>83000</v>
      </c>
      <c r="CF28" s="44">
        <v>207300</v>
      </c>
      <c r="CG28" s="43">
        <v>2883</v>
      </c>
      <c r="CH28" s="47">
        <v>0.01</v>
      </c>
      <c r="CI28" s="44">
        <v>39740</v>
      </c>
      <c r="CJ28" s="44">
        <v>240500</v>
      </c>
      <c r="CK28" s="44">
        <v>10500</v>
      </c>
      <c r="CL28" s="44">
        <v>43500</v>
      </c>
      <c r="CM28" s="44">
        <v>7500</v>
      </c>
      <c r="CN28" s="43">
        <v>18920</v>
      </c>
      <c r="CO28" s="43">
        <v>86369</v>
      </c>
      <c r="CP28" s="43">
        <v>82700</v>
      </c>
      <c r="CQ28" s="43">
        <v>187989</v>
      </c>
      <c r="CR28" s="44">
        <v>42390</v>
      </c>
      <c r="CS28" s="50"/>
      <c r="CT28" s="50"/>
      <c r="CU28" s="50"/>
      <c r="CV28" s="44">
        <v>186840</v>
      </c>
      <c r="CW28" s="50"/>
      <c r="CX28" s="43">
        <v>18920</v>
      </c>
      <c r="CY28" s="43">
        <v>113369</v>
      </c>
      <c r="CZ28" s="43">
        <v>67131</v>
      </c>
      <c r="DA28" s="43">
        <v>199420</v>
      </c>
      <c r="DB28" s="44">
        <v>44390</v>
      </c>
    </row>
    <row r="29" spans="1:106" ht="15" thickBot="1">
      <c r="A29" s="57" t="s">
        <v>7</v>
      </c>
      <c r="B29" s="59" t="s">
        <v>196</v>
      </c>
      <c r="C29" s="58">
        <v>47370</v>
      </c>
      <c r="D29" s="59" t="s">
        <v>196</v>
      </c>
      <c r="E29" s="59" t="s">
        <v>196</v>
      </c>
      <c r="F29" s="59" t="s">
        <v>196</v>
      </c>
      <c r="G29" s="59" t="s">
        <v>196</v>
      </c>
      <c r="H29" s="58">
        <v>30486</v>
      </c>
      <c r="I29" s="58">
        <v>30486</v>
      </c>
      <c r="J29" s="60" t="s">
        <v>196</v>
      </c>
      <c r="K29" s="59" t="s">
        <v>196</v>
      </c>
      <c r="L29" s="59" t="s">
        <v>196</v>
      </c>
      <c r="M29" s="59" t="s">
        <v>196</v>
      </c>
      <c r="N29" s="59" t="s">
        <v>196</v>
      </c>
      <c r="O29" s="58">
        <v>61500</v>
      </c>
      <c r="P29" s="58">
        <v>61500</v>
      </c>
      <c r="Q29" s="60" t="s">
        <v>196</v>
      </c>
      <c r="R29" s="59" t="s">
        <v>196</v>
      </c>
      <c r="S29" s="59" t="s">
        <v>196</v>
      </c>
      <c r="T29" s="59" t="s">
        <v>196</v>
      </c>
      <c r="U29" s="58">
        <v>63500</v>
      </c>
      <c r="V29" s="58">
        <v>63500</v>
      </c>
      <c r="W29" s="60" t="s">
        <v>196</v>
      </c>
      <c r="X29" s="59" t="s">
        <v>196</v>
      </c>
      <c r="Y29" s="59" t="s">
        <v>196</v>
      </c>
      <c r="Z29" s="59" t="s">
        <v>196</v>
      </c>
      <c r="AA29" s="58">
        <v>63500</v>
      </c>
      <c r="AB29" s="58">
        <v>63500</v>
      </c>
      <c r="AC29" s="60" t="s">
        <v>196</v>
      </c>
      <c r="AD29" s="59" t="s">
        <v>196</v>
      </c>
      <c r="AE29" s="59" t="s">
        <v>196</v>
      </c>
      <c r="AF29" s="59" t="s">
        <v>196</v>
      </c>
      <c r="AG29" s="58">
        <v>48802</v>
      </c>
      <c r="AH29" s="58">
        <v>48802</v>
      </c>
      <c r="AI29" s="60" t="s">
        <v>196</v>
      </c>
      <c r="AJ29" s="58">
        <v>57500</v>
      </c>
      <c r="AK29" s="60" t="s">
        <v>196</v>
      </c>
      <c r="AL29" s="62"/>
      <c r="AM29" s="62"/>
      <c r="AN29" s="58">
        <v>49200</v>
      </c>
      <c r="AO29" s="58">
        <v>49200</v>
      </c>
      <c r="AP29" s="60" t="s">
        <v>196</v>
      </c>
      <c r="AQ29" s="58">
        <v>30840</v>
      </c>
      <c r="AR29" s="60" t="s">
        <v>196</v>
      </c>
      <c r="AS29" s="62"/>
      <c r="AT29" s="62"/>
      <c r="AU29" s="58">
        <v>22450</v>
      </c>
      <c r="AV29" s="58">
        <v>22450</v>
      </c>
      <c r="AW29" s="60" t="s">
        <v>196</v>
      </c>
      <c r="AX29" s="62"/>
      <c r="AY29" s="62"/>
      <c r="AZ29" s="58">
        <v>22450</v>
      </c>
      <c r="BA29" s="58">
        <v>22450</v>
      </c>
      <c r="BB29" s="60" t="s">
        <v>196</v>
      </c>
      <c r="BC29" s="63">
        <v>0</v>
      </c>
      <c r="BD29" s="60" t="s">
        <v>196</v>
      </c>
      <c r="BE29" s="62"/>
      <c r="BF29" s="62"/>
      <c r="BG29" s="58">
        <v>22450</v>
      </c>
      <c r="BH29" s="58">
        <v>22450</v>
      </c>
      <c r="BI29" s="60" t="s">
        <v>196</v>
      </c>
      <c r="BJ29" s="63">
        <v>0</v>
      </c>
      <c r="BK29" s="60" t="s">
        <v>196</v>
      </c>
      <c r="BL29" s="58">
        <v>25000</v>
      </c>
      <c r="BM29" s="60" t="s">
        <v>196</v>
      </c>
      <c r="BN29" s="62"/>
      <c r="BO29" s="62"/>
      <c r="BP29" s="58">
        <v>46200</v>
      </c>
      <c r="BQ29" s="58">
        <v>46200</v>
      </c>
      <c r="BR29" s="60" t="s">
        <v>196</v>
      </c>
      <c r="BS29" s="62"/>
      <c r="BT29" s="62"/>
      <c r="BU29" s="58">
        <v>22450</v>
      </c>
      <c r="BV29" s="58">
        <v>22450</v>
      </c>
      <c r="BW29" s="60" t="s">
        <v>196</v>
      </c>
      <c r="BX29" s="62"/>
      <c r="BY29" s="62"/>
      <c r="BZ29" s="61">
        <v>25000</v>
      </c>
      <c r="CA29" s="44">
        <v>25000</v>
      </c>
      <c r="CB29" s="60" t="s">
        <v>196</v>
      </c>
      <c r="CC29" s="62"/>
      <c r="CD29" s="62"/>
      <c r="CE29" s="58">
        <v>25000</v>
      </c>
      <c r="CF29" s="44">
        <v>25000</v>
      </c>
      <c r="CG29" s="61">
        <v>2550</v>
      </c>
      <c r="CH29" s="63">
        <v>0.11</v>
      </c>
      <c r="CI29" s="60" t="s">
        <v>196</v>
      </c>
      <c r="CJ29" s="62"/>
      <c r="CK29" s="62"/>
      <c r="CL29" s="62"/>
      <c r="CM29" s="62"/>
      <c r="CN29" s="62"/>
      <c r="CO29" s="62"/>
      <c r="CP29" s="58">
        <v>61200</v>
      </c>
      <c r="CQ29" s="58">
        <v>61200</v>
      </c>
      <c r="CR29" s="60" t="s">
        <v>196</v>
      </c>
      <c r="CS29" s="62"/>
      <c r="CT29" s="62"/>
      <c r="CU29" s="61">
        <v>17875</v>
      </c>
      <c r="CV29" s="44">
        <v>17875</v>
      </c>
      <c r="CW29" s="62"/>
      <c r="CX29" s="62"/>
      <c r="CY29" s="62"/>
      <c r="CZ29" s="58">
        <v>45631</v>
      </c>
      <c r="DA29" s="58">
        <v>45631</v>
      </c>
      <c r="DB29" s="60" t="s">
        <v>196</v>
      </c>
    </row>
    <row r="30" spans="1:106" ht="15" thickBot="1">
      <c r="A30" s="57" t="s">
        <v>42</v>
      </c>
      <c r="B30" s="59" t="s">
        <v>196</v>
      </c>
      <c r="C30" s="59" t="s">
        <v>196</v>
      </c>
      <c r="D30" s="59" t="s">
        <v>196</v>
      </c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59">
        <v>500</v>
      </c>
      <c r="AM30" s="62"/>
      <c r="AN30" s="62"/>
      <c r="AO30" s="59">
        <v>500</v>
      </c>
      <c r="AP30" s="62"/>
      <c r="AQ30" s="62"/>
      <c r="AR30" s="62"/>
      <c r="AS30" s="59">
        <v>600</v>
      </c>
      <c r="AT30" s="62"/>
      <c r="AU30" s="62"/>
      <c r="AV30" s="59">
        <v>600</v>
      </c>
      <c r="AW30" s="62"/>
      <c r="AX30" s="59">
        <v>600</v>
      </c>
      <c r="AY30" s="62"/>
      <c r="AZ30" s="62"/>
      <c r="BA30" s="59">
        <v>600</v>
      </c>
      <c r="BB30" s="60" t="s">
        <v>196</v>
      </c>
      <c r="BC30" s="63">
        <v>0</v>
      </c>
      <c r="BD30" s="62"/>
      <c r="BE30" s="62"/>
      <c r="BF30" s="59">
        <v>600</v>
      </c>
      <c r="BG30" s="62"/>
      <c r="BH30" s="59">
        <v>600</v>
      </c>
      <c r="BI30" s="60" t="s">
        <v>196</v>
      </c>
      <c r="BJ30" s="63">
        <v>0</v>
      </c>
      <c r="BK30" s="62"/>
      <c r="BL30" s="59" t="s">
        <v>196</v>
      </c>
      <c r="BM30" s="60" t="s">
        <v>196</v>
      </c>
      <c r="BN30" s="59">
        <v>500</v>
      </c>
      <c r="BO30" s="62"/>
      <c r="BP30" s="62"/>
      <c r="BQ30" s="59">
        <v>500</v>
      </c>
      <c r="BR30" s="62"/>
      <c r="BS30" s="59">
        <v>600</v>
      </c>
      <c r="BT30" s="62"/>
      <c r="BU30" s="62"/>
      <c r="BV30" s="59">
        <v>600</v>
      </c>
      <c r="BW30" s="62"/>
      <c r="BX30" s="87">
        <v>750</v>
      </c>
      <c r="BY30" s="62"/>
      <c r="BZ30" s="62"/>
      <c r="CA30" s="85">
        <v>750</v>
      </c>
      <c r="CB30" s="62"/>
      <c r="CC30" s="59">
        <v>750</v>
      </c>
      <c r="CD30" s="62"/>
      <c r="CE30" s="62"/>
      <c r="CF30" s="85">
        <v>750</v>
      </c>
      <c r="CG30" s="60">
        <v>150</v>
      </c>
      <c r="CH30" s="63">
        <v>0.25</v>
      </c>
      <c r="CI30" s="62"/>
      <c r="CJ30" s="62"/>
      <c r="CK30" s="62"/>
      <c r="CL30" s="62"/>
      <c r="CM30" s="62"/>
      <c r="CN30" s="59">
        <v>500</v>
      </c>
      <c r="CO30" s="62"/>
      <c r="CP30" s="62"/>
      <c r="CQ30" s="59">
        <v>500</v>
      </c>
      <c r="CR30" s="62"/>
      <c r="CS30" s="88">
        <v>1350</v>
      </c>
      <c r="CT30" s="62"/>
      <c r="CU30" s="62"/>
      <c r="CV30" s="44">
        <v>1350</v>
      </c>
      <c r="CW30" s="62"/>
      <c r="CX30" s="59">
        <v>500</v>
      </c>
      <c r="CY30" s="62"/>
      <c r="CZ30" s="62"/>
      <c r="DA30" s="59">
        <v>500</v>
      </c>
      <c r="DB30" s="62"/>
    </row>
    <row r="31" spans="1:106" ht="15" thickBot="1">
      <c r="A31" s="57" t="s">
        <v>45</v>
      </c>
      <c r="B31" s="59" t="s">
        <v>196</v>
      </c>
      <c r="C31" s="59" t="s">
        <v>196</v>
      </c>
      <c r="D31" s="59" t="s">
        <v>196</v>
      </c>
      <c r="E31" s="59" t="s">
        <v>196</v>
      </c>
      <c r="F31" s="59" t="s">
        <v>196</v>
      </c>
      <c r="G31" s="59" t="s">
        <v>196</v>
      </c>
      <c r="H31" s="59" t="s">
        <v>196</v>
      </c>
      <c r="I31" s="59" t="s">
        <v>196</v>
      </c>
      <c r="J31" s="60" t="s">
        <v>196</v>
      </c>
      <c r="K31" s="59" t="s">
        <v>196</v>
      </c>
      <c r="L31" s="59" t="s">
        <v>196</v>
      </c>
      <c r="M31" s="59" t="s">
        <v>196</v>
      </c>
      <c r="N31" s="59" t="s">
        <v>196</v>
      </c>
      <c r="O31" s="59" t="s">
        <v>196</v>
      </c>
      <c r="P31" s="59" t="s">
        <v>196</v>
      </c>
      <c r="Q31" s="60" t="s">
        <v>196</v>
      </c>
      <c r="R31" s="59" t="s">
        <v>196</v>
      </c>
      <c r="S31" s="59" t="s">
        <v>196</v>
      </c>
      <c r="T31" s="59" t="s">
        <v>196</v>
      </c>
      <c r="U31" s="59" t="s">
        <v>196</v>
      </c>
      <c r="V31" s="59" t="s">
        <v>196</v>
      </c>
      <c r="W31" s="60" t="s">
        <v>196</v>
      </c>
      <c r="X31" s="59" t="s">
        <v>196</v>
      </c>
      <c r="Y31" s="59" t="s">
        <v>196</v>
      </c>
      <c r="Z31" s="59" t="s">
        <v>196</v>
      </c>
      <c r="AA31" s="59" t="s">
        <v>196</v>
      </c>
      <c r="AB31" s="59" t="s">
        <v>196</v>
      </c>
      <c r="AC31" s="60" t="s">
        <v>196</v>
      </c>
      <c r="AD31" s="59" t="s">
        <v>196</v>
      </c>
      <c r="AE31" s="59" t="s">
        <v>196</v>
      </c>
      <c r="AF31" s="59" t="s">
        <v>196</v>
      </c>
      <c r="AG31" s="59" t="s">
        <v>196</v>
      </c>
      <c r="AH31" s="59" t="s">
        <v>196</v>
      </c>
      <c r="AI31" s="60" t="s">
        <v>196</v>
      </c>
      <c r="AJ31" s="59" t="s">
        <v>196</v>
      </c>
      <c r="AK31" s="60" t="s">
        <v>196</v>
      </c>
      <c r="AL31" s="59" t="s">
        <v>196</v>
      </c>
      <c r="AM31" s="59" t="s">
        <v>196</v>
      </c>
      <c r="AN31" s="59" t="s">
        <v>196</v>
      </c>
      <c r="AO31" s="59" t="s">
        <v>196</v>
      </c>
      <c r="AP31" s="60" t="s">
        <v>196</v>
      </c>
      <c r="AQ31" s="59" t="s">
        <v>196</v>
      </c>
      <c r="AR31" s="60" t="s">
        <v>196</v>
      </c>
      <c r="AS31" s="59" t="s">
        <v>196</v>
      </c>
      <c r="AT31" s="59" t="s">
        <v>196</v>
      </c>
      <c r="AU31" s="59" t="s">
        <v>196</v>
      </c>
      <c r="AV31" s="59" t="s">
        <v>196</v>
      </c>
      <c r="AW31" s="60" t="s">
        <v>196</v>
      </c>
      <c r="AX31" s="59" t="s">
        <v>196</v>
      </c>
      <c r="AY31" s="59" t="s">
        <v>196</v>
      </c>
      <c r="AZ31" s="59" t="s">
        <v>196</v>
      </c>
      <c r="BA31" s="59" t="s">
        <v>196</v>
      </c>
      <c r="BB31" s="60" t="s">
        <v>196</v>
      </c>
      <c r="BC31" s="63">
        <v>0</v>
      </c>
      <c r="BD31" s="60" t="s">
        <v>196</v>
      </c>
      <c r="BE31" s="62"/>
      <c r="BF31" s="62"/>
      <c r="BG31" s="62"/>
      <c r="BH31" s="59" t="s">
        <v>196</v>
      </c>
      <c r="BI31" s="60" t="s">
        <v>196</v>
      </c>
      <c r="BJ31" s="60" t="s">
        <v>196</v>
      </c>
      <c r="BK31" s="60" t="s">
        <v>196</v>
      </c>
      <c r="BL31" s="58">
        <v>2000</v>
      </c>
      <c r="BM31" s="62"/>
      <c r="BN31" s="62"/>
      <c r="BO31" s="62"/>
      <c r="BP31" s="62"/>
      <c r="BQ31" s="59" t="s">
        <v>196</v>
      </c>
      <c r="BR31" s="60" t="s">
        <v>196</v>
      </c>
      <c r="BS31" s="59" t="s">
        <v>196</v>
      </c>
      <c r="BT31" s="59" t="s">
        <v>196</v>
      </c>
      <c r="BU31" s="59" t="s">
        <v>196</v>
      </c>
      <c r="BV31" s="59" t="s">
        <v>196</v>
      </c>
      <c r="BW31" s="60" t="s">
        <v>196</v>
      </c>
      <c r="BX31" s="62"/>
      <c r="BY31" s="62"/>
      <c r="BZ31" s="62"/>
      <c r="CA31" s="85" t="s">
        <v>196</v>
      </c>
      <c r="CB31" s="60" t="s">
        <v>196</v>
      </c>
      <c r="CC31" s="62"/>
      <c r="CD31" s="62"/>
      <c r="CE31" s="62"/>
      <c r="CF31" s="85" t="s">
        <v>196</v>
      </c>
      <c r="CG31" s="60" t="s">
        <v>196</v>
      </c>
      <c r="CH31" s="60" t="s">
        <v>200</v>
      </c>
      <c r="CI31" s="60" t="s">
        <v>196</v>
      </c>
      <c r="CJ31" s="61">
        <v>11000</v>
      </c>
      <c r="CK31" s="62"/>
      <c r="CL31" s="61">
        <v>11500</v>
      </c>
      <c r="CM31" s="61">
        <v>4500</v>
      </c>
      <c r="CN31" s="62"/>
      <c r="CO31" s="62"/>
      <c r="CP31" s="62"/>
      <c r="CQ31" s="59" t="s">
        <v>196</v>
      </c>
      <c r="CR31" s="60" t="s">
        <v>196</v>
      </c>
      <c r="CS31" s="62"/>
      <c r="CT31" s="62"/>
      <c r="CU31" s="62"/>
      <c r="CV31" s="85" t="s">
        <v>196</v>
      </c>
      <c r="CW31" s="62"/>
      <c r="CX31" s="62"/>
      <c r="CY31" s="62"/>
      <c r="CZ31" s="62"/>
      <c r="DA31" s="59" t="s">
        <v>196</v>
      </c>
      <c r="DB31" s="60" t="s">
        <v>196</v>
      </c>
    </row>
    <row r="32" spans="1:106" ht="15" thickBot="1">
      <c r="A32" s="57" t="s">
        <v>10</v>
      </c>
      <c r="B32" s="59" t="s">
        <v>196</v>
      </c>
      <c r="C32" s="58">
        <v>14000</v>
      </c>
      <c r="D32" s="59" t="s">
        <v>196</v>
      </c>
      <c r="E32" s="59" t="s">
        <v>196</v>
      </c>
      <c r="F32" s="59" t="s">
        <v>196</v>
      </c>
      <c r="G32" s="58">
        <v>14000</v>
      </c>
      <c r="H32" s="59" t="s">
        <v>196</v>
      </c>
      <c r="I32" s="58">
        <v>14000</v>
      </c>
      <c r="J32" s="60" t="s">
        <v>196</v>
      </c>
      <c r="K32" s="59" t="s">
        <v>196</v>
      </c>
      <c r="L32" s="59" t="s">
        <v>196</v>
      </c>
      <c r="M32" s="59" t="s">
        <v>196</v>
      </c>
      <c r="N32" s="58">
        <v>15000</v>
      </c>
      <c r="O32" s="59" t="s">
        <v>196</v>
      </c>
      <c r="P32" s="58">
        <v>15000</v>
      </c>
      <c r="Q32" s="60" t="s">
        <v>196</v>
      </c>
      <c r="R32" s="59" t="s">
        <v>196</v>
      </c>
      <c r="S32" s="59" t="s">
        <v>196</v>
      </c>
      <c r="T32" s="58">
        <v>19000</v>
      </c>
      <c r="U32" s="59" t="s">
        <v>196</v>
      </c>
      <c r="V32" s="58">
        <v>19000</v>
      </c>
      <c r="W32" s="60" t="s">
        <v>196</v>
      </c>
      <c r="X32" s="59" t="s">
        <v>196</v>
      </c>
      <c r="Y32" s="59" t="s">
        <v>196</v>
      </c>
      <c r="Z32" s="58">
        <v>19000</v>
      </c>
      <c r="AA32" s="59" t="s">
        <v>196</v>
      </c>
      <c r="AB32" s="58">
        <v>19000</v>
      </c>
      <c r="AC32" s="60" t="s">
        <v>196</v>
      </c>
      <c r="AD32" s="59" t="s">
        <v>196</v>
      </c>
      <c r="AE32" s="59" t="s">
        <v>196</v>
      </c>
      <c r="AF32" s="58">
        <v>20000</v>
      </c>
      <c r="AG32" s="59" t="s">
        <v>196</v>
      </c>
      <c r="AH32" s="58">
        <v>20000</v>
      </c>
      <c r="AI32" s="60" t="s">
        <v>196</v>
      </c>
      <c r="AJ32" s="58">
        <v>5500</v>
      </c>
      <c r="AK32" s="60" t="s">
        <v>196</v>
      </c>
      <c r="AL32" s="62"/>
      <c r="AM32" s="58">
        <v>16000</v>
      </c>
      <c r="AN32" s="58">
        <v>2610</v>
      </c>
      <c r="AO32" s="58">
        <v>18610</v>
      </c>
      <c r="AP32" s="60" t="s">
        <v>196</v>
      </c>
      <c r="AQ32" s="58">
        <v>5500</v>
      </c>
      <c r="AR32" s="60" t="s">
        <v>196</v>
      </c>
      <c r="AS32" s="62"/>
      <c r="AT32" s="58">
        <v>16100</v>
      </c>
      <c r="AU32" s="58">
        <v>10338</v>
      </c>
      <c r="AV32" s="58">
        <v>26438</v>
      </c>
      <c r="AW32" s="60" t="s">
        <v>196</v>
      </c>
      <c r="AX32" s="62"/>
      <c r="AY32" s="58">
        <v>16100</v>
      </c>
      <c r="AZ32" s="58">
        <v>10338</v>
      </c>
      <c r="BA32" s="58">
        <v>26438</v>
      </c>
      <c r="BB32" s="60" t="s">
        <v>196</v>
      </c>
      <c r="BC32" s="63">
        <v>0</v>
      </c>
      <c r="BD32" s="60" t="s">
        <v>196</v>
      </c>
      <c r="BE32" s="62"/>
      <c r="BF32" s="58">
        <v>26438</v>
      </c>
      <c r="BG32" s="62"/>
      <c r="BH32" s="58">
        <v>26438</v>
      </c>
      <c r="BI32" s="60" t="s">
        <v>196</v>
      </c>
      <c r="BJ32" s="63">
        <v>0</v>
      </c>
      <c r="BK32" s="60" t="s">
        <v>196</v>
      </c>
      <c r="BL32" s="58">
        <v>5500</v>
      </c>
      <c r="BM32" s="60" t="s">
        <v>196</v>
      </c>
      <c r="BN32" s="62"/>
      <c r="BO32" s="58">
        <v>15000</v>
      </c>
      <c r="BP32" s="62"/>
      <c r="BQ32" s="58">
        <v>15000</v>
      </c>
      <c r="BR32" s="60" t="s">
        <v>196</v>
      </c>
      <c r="BS32" s="62"/>
      <c r="BT32" s="58">
        <v>16100</v>
      </c>
      <c r="BU32" s="58">
        <v>10338</v>
      </c>
      <c r="BV32" s="58">
        <v>26438</v>
      </c>
      <c r="BW32" s="60" t="s">
        <v>196</v>
      </c>
      <c r="BX32" s="62"/>
      <c r="BY32" s="61">
        <v>15000</v>
      </c>
      <c r="BZ32" s="61">
        <v>8000</v>
      </c>
      <c r="CA32" s="44">
        <v>23000</v>
      </c>
      <c r="CB32" s="60" t="s">
        <v>196</v>
      </c>
      <c r="CC32" s="62"/>
      <c r="CD32" s="58">
        <v>15000</v>
      </c>
      <c r="CE32" s="58">
        <v>8000</v>
      </c>
      <c r="CF32" s="44">
        <v>23000</v>
      </c>
      <c r="CG32" s="61">
        <v>-3438</v>
      </c>
      <c r="CH32" s="63">
        <v>-0.13</v>
      </c>
      <c r="CI32" s="60" t="s">
        <v>196</v>
      </c>
      <c r="CJ32" s="61">
        <v>13000</v>
      </c>
      <c r="CK32" s="62"/>
      <c r="CL32" s="62"/>
      <c r="CM32" s="62"/>
      <c r="CN32" s="62"/>
      <c r="CO32" s="58">
        <v>15000</v>
      </c>
      <c r="CP32" s="62"/>
      <c r="CQ32" s="58">
        <v>15000</v>
      </c>
      <c r="CR32" s="60" t="s">
        <v>196</v>
      </c>
      <c r="CS32" s="62"/>
      <c r="CT32" s="61">
        <v>10000</v>
      </c>
      <c r="CU32" s="61">
        <v>10000</v>
      </c>
      <c r="CV32" s="44">
        <v>20000</v>
      </c>
      <c r="CW32" s="62"/>
      <c r="CX32" s="62"/>
      <c r="CY32" s="58">
        <v>15000</v>
      </c>
      <c r="CZ32" s="62"/>
      <c r="DA32" s="58">
        <v>15000</v>
      </c>
      <c r="DB32" s="60" t="s">
        <v>196</v>
      </c>
    </row>
    <row r="33" spans="1:106" ht="15" thickBot="1">
      <c r="A33" s="57" t="s">
        <v>11</v>
      </c>
      <c r="B33" s="58">
        <v>8000</v>
      </c>
      <c r="C33" s="59" t="s">
        <v>196</v>
      </c>
      <c r="D33" s="59" t="s">
        <v>196</v>
      </c>
      <c r="E33" s="59" t="s">
        <v>196</v>
      </c>
      <c r="F33" s="58">
        <v>8000</v>
      </c>
      <c r="G33" s="59" t="s">
        <v>196</v>
      </c>
      <c r="H33" s="59" t="s">
        <v>196</v>
      </c>
      <c r="I33" s="58">
        <v>8000</v>
      </c>
      <c r="J33" s="60" t="s">
        <v>196</v>
      </c>
      <c r="K33" s="59" t="s">
        <v>196</v>
      </c>
      <c r="L33" s="59" t="s">
        <v>196</v>
      </c>
      <c r="M33" s="58">
        <v>8700</v>
      </c>
      <c r="N33" s="59" t="s">
        <v>196</v>
      </c>
      <c r="O33" s="59" t="s">
        <v>196</v>
      </c>
      <c r="P33" s="58">
        <v>8700</v>
      </c>
      <c r="Q33" s="60" t="s">
        <v>196</v>
      </c>
      <c r="R33" s="59" t="s">
        <v>196</v>
      </c>
      <c r="S33" s="58">
        <v>10000</v>
      </c>
      <c r="T33" s="59" t="s">
        <v>196</v>
      </c>
      <c r="U33" s="59" t="s">
        <v>196</v>
      </c>
      <c r="V33" s="58">
        <v>10000</v>
      </c>
      <c r="W33" s="60" t="s">
        <v>196</v>
      </c>
      <c r="X33" s="59" t="s">
        <v>196</v>
      </c>
      <c r="Y33" s="58">
        <v>10000</v>
      </c>
      <c r="Z33" s="59" t="s">
        <v>196</v>
      </c>
      <c r="AA33" s="59" t="s">
        <v>196</v>
      </c>
      <c r="AB33" s="58">
        <v>10000</v>
      </c>
      <c r="AC33" s="60" t="s">
        <v>196</v>
      </c>
      <c r="AD33" s="59" t="s">
        <v>196</v>
      </c>
      <c r="AE33" s="58">
        <v>10000</v>
      </c>
      <c r="AF33" s="59" t="s">
        <v>196</v>
      </c>
      <c r="AG33" s="59" t="s">
        <v>196</v>
      </c>
      <c r="AH33" s="58">
        <v>10000</v>
      </c>
      <c r="AI33" s="60" t="s">
        <v>196</v>
      </c>
      <c r="AJ33" s="59" t="s">
        <v>196</v>
      </c>
      <c r="AK33" s="60" t="s">
        <v>196</v>
      </c>
      <c r="AL33" s="62"/>
      <c r="AM33" s="58">
        <v>7400</v>
      </c>
      <c r="AN33" s="62"/>
      <c r="AO33" s="58">
        <v>7400</v>
      </c>
      <c r="AP33" s="60" t="s">
        <v>196</v>
      </c>
      <c r="AQ33" s="58">
        <v>6000</v>
      </c>
      <c r="AR33" s="60" t="s">
        <v>196</v>
      </c>
      <c r="AS33" s="62"/>
      <c r="AT33" s="58">
        <v>7900</v>
      </c>
      <c r="AU33" s="62"/>
      <c r="AV33" s="58">
        <v>7900</v>
      </c>
      <c r="AW33" s="60" t="s">
        <v>196</v>
      </c>
      <c r="AX33" s="62"/>
      <c r="AY33" s="58">
        <v>7900</v>
      </c>
      <c r="AZ33" s="62"/>
      <c r="BA33" s="58">
        <v>7900</v>
      </c>
      <c r="BB33" s="60" t="s">
        <v>196</v>
      </c>
      <c r="BC33" s="63">
        <v>0</v>
      </c>
      <c r="BD33" s="60" t="s">
        <v>196</v>
      </c>
      <c r="BE33" s="62"/>
      <c r="BF33" s="58">
        <v>7900</v>
      </c>
      <c r="BG33" s="62"/>
      <c r="BH33" s="58">
        <v>7900</v>
      </c>
      <c r="BI33" s="60" t="s">
        <v>196</v>
      </c>
      <c r="BJ33" s="63">
        <v>0</v>
      </c>
      <c r="BK33" s="60" t="s">
        <v>196</v>
      </c>
      <c r="BL33" s="58">
        <v>4500</v>
      </c>
      <c r="BM33" s="60" t="s">
        <v>196</v>
      </c>
      <c r="BN33" s="62"/>
      <c r="BO33" s="58">
        <v>10900</v>
      </c>
      <c r="BP33" s="62"/>
      <c r="BQ33" s="58">
        <v>10900</v>
      </c>
      <c r="BR33" s="60" t="s">
        <v>196</v>
      </c>
      <c r="BS33" s="62"/>
      <c r="BT33" s="58">
        <v>7900</v>
      </c>
      <c r="BU33" s="62"/>
      <c r="BV33" s="58">
        <v>7900</v>
      </c>
      <c r="BW33" s="60" t="s">
        <v>196</v>
      </c>
      <c r="BX33" s="62"/>
      <c r="BY33" s="61">
        <v>4650</v>
      </c>
      <c r="BZ33" s="62"/>
      <c r="CA33" s="44">
        <v>4650</v>
      </c>
      <c r="CB33" s="60" t="s">
        <v>196</v>
      </c>
      <c r="CC33" s="62"/>
      <c r="CD33" s="58">
        <v>4650</v>
      </c>
      <c r="CE33" s="62"/>
      <c r="CF33" s="44">
        <v>4650</v>
      </c>
      <c r="CG33" s="61">
        <v>-3250</v>
      </c>
      <c r="CH33" s="63">
        <v>-0.41</v>
      </c>
      <c r="CI33" s="60" t="s">
        <v>196</v>
      </c>
      <c r="CJ33" s="62"/>
      <c r="CK33" s="62"/>
      <c r="CL33" s="62"/>
      <c r="CM33" s="62"/>
      <c r="CN33" s="62"/>
      <c r="CO33" s="58">
        <v>10900</v>
      </c>
      <c r="CP33" s="62"/>
      <c r="CQ33" s="58">
        <v>10900</v>
      </c>
      <c r="CR33" s="60" t="s">
        <v>196</v>
      </c>
      <c r="CS33" s="62"/>
      <c r="CT33" s="61">
        <v>5600</v>
      </c>
      <c r="CU33" s="62"/>
      <c r="CV33" s="44">
        <v>5600</v>
      </c>
      <c r="CW33" s="62"/>
      <c r="CX33" s="62"/>
      <c r="CY33" s="58">
        <v>10900</v>
      </c>
      <c r="CZ33" s="62"/>
      <c r="DA33" s="58">
        <v>10900</v>
      </c>
      <c r="DB33" s="60" t="s">
        <v>196</v>
      </c>
    </row>
    <row r="34" spans="1:106" ht="15" thickBot="1">
      <c r="A34" s="57" t="s">
        <v>12</v>
      </c>
      <c r="B34" s="59" t="s">
        <v>196</v>
      </c>
      <c r="C34" s="59" t="s">
        <v>196</v>
      </c>
      <c r="D34" s="59" t="s">
        <v>196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35"/>
      <c r="AM34" s="62"/>
      <c r="AN34" s="58">
        <v>10500</v>
      </c>
      <c r="AO34" s="58">
        <v>10500</v>
      </c>
      <c r="AP34" s="62"/>
      <c r="AQ34" s="62"/>
      <c r="AR34" s="62"/>
      <c r="AS34" s="62"/>
      <c r="AT34" s="58">
        <v>6000</v>
      </c>
      <c r="AU34" s="58">
        <v>24600</v>
      </c>
      <c r="AV34" s="58">
        <v>30600</v>
      </c>
      <c r="AW34" s="62"/>
      <c r="AX34" s="62"/>
      <c r="AY34" s="58">
        <v>6000</v>
      </c>
      <c r="AZ34" s="58">
        <v>24600</v>
      </c>
      <c r="BA34" s="58">
        <v>30600</v>
      </c>
      <c r="BB34" s="60" t="s">
        <v>196</v>
      </c>
      <c r="BC34" s="63">
        <v>0</v>
      </c>
      <c r="BD34" s="62"/>
      <c r="BE34" s="62"/>
      <c r="BF34" s="58">
        <v>6000</v>
      </c>
      <c r="BG34" s="82">
        <v>24600</v>
      </c>
      <c r="BH34" s="58">
        <v>30600</v>
      </c>
      <c r="BI34" s="60" t="s">
        <v>196</v>
      </c>
      <c r="BJ34" s="63">
        <v>0</v>
      </c>
      <c r="BK34" s="62"/>
      <c r="BL34" s="62"/>
      <c r="BM34" s="62"/>
      <c r="BN34" s="62"/>
      <c r="BO34" s="58">
        <v>5000</v>
      </c>
      <c r="BP34" s="62"/>
      <c r="BQ34" s="58">
        <v>5000</v>
      </c>
      <c r="BR34" s="62"/>
      <c r="BS34" s="62"/>
      <c r="BT34" s="58">
        <v>6000</v>
      </c>
      <c r="BU34" s="58">
        <v>24600</v>
      </c>
      <c r="BV34" s="58">
        <v>30600</v>
      </c>
      <c r="BW34" s="62"/>
      <c r="BX34" s="62"/>
      <c r="BY34" s="62"/>
      <c r="BZ34" s="61">
        <v>22000</v>
      </c>
      <c r="CA34" s="44">
        <v>22000</v>
      </c>
      <c r="CB34" s="62"/>
      <c r="CC34" s="62"/>
      <c r="CD34" s="62"/>
      <c r="CE34" s="58">
        <v>22000</v>
      </c>
      <c r="CF34" s="44">
        <v>22000</v>
      </c>
      <c r="CG34" s="61">
        <v>-8600</v>
      </c>
      <c r="CH34" s="63">
        <v>-0.28000000000000003</v>
      </c>
      <c r="CI34" s="62"/>
      <c r="CJ34" s="61">
        <v>6000</v>
      </c>
      <c r="CK34" s="62"/>
      <c r="CL34" s="62"/>
      <c r="CM34" s="62"/>
      <c r="CN34" s="62"/>
      <c r="CO34" s="62"/>
      <c r="CP34" s="58">
        <v>12000</v>
      </c>
      <c r="CQ34" s="58">
        <v>12000</v>
      </c>
      <c r="CR34" s="62"/>
      <c r="CS34" s="62"/>
      <c r="CT34" s="62"/>
      <c r="CU34" s="88">
        <v>19400</v>
      </c>
      <c r="CV34" s="44">
        <v>19400</v>
      </c>
      <c r="CW34" s="62"/>
      <c r="CX34" s="62"/>
      <c r="CY34" s="58">
        <v>8000</v>
      </c>
      <c r="CZ34" s="58">
        <v>4000</v>
      </c>
      <c r="DA34" s="58">
        <v>12000</v>
      </c>
      <c r="DB34" s="62"/>
    </row>
    <row r="35" spans="1:106" ht="15" thickBot="1">
      <c r="A35" s="57" t="s">
        <v>85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35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89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50"/>
      <c r="CB35" s="62"/>
      <c r="CC35" s="62"/>
      <c r="CD35" s="62"/>
      <c r="CE35" s="62"/>
      <c r="CF35" s="50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88">
        <v>2000</v>
      </c>
      <c r="CU35" s="62"/>
      <c r="CV35" s="44">
        <v>2000</v>
      </c>
      <c r="CW35" s="62"/>
      <c r="CX35" s="62"/>
      <c r="CY35" s="62"/>
      <c r="CZ35" s="62"/>
      <c r="DA35" s="62"/>
      <c r="DB35" s="62"/>
    </row>
    <row r="36" spans="1:106" ht="22.5" thickBot="1">
      <c r="A36" s="57" t="s">
        <v>48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89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85" t="s">
        <v>196</v>
      </c>
      <c r="CB36" s="62"/>
      <c r="CC36" s="62"/>
      <c r="CD36" s="62"/>
      <c r="CE36" s="62"/>
      <c r="CF36" s="85" t="s">
        <v>196</v>
      </c>
      <c r="CG36" s="84" t="s">
        <v>196</v>
      </c>
      <c r="CH36" s="60" t="s">
        <v>200</v>
      </c>
      <c r="CI36" s="62"/>
      <c r="CJ36" s="88">
        <v>3000</v>
      </c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85" t="s">
        <v>196</v>
      </c>
      <c r="CW36" s="62"/>
      <c r="CX36" s="62"/>
      <c r="CY36" s="62"/>
      <c r="CZ36" s="62"/>
      <c r="DA36" s="62"/>
      <c r="DB36" s="62"/>
    </row>
    <row r="37" spans="1:106" ht="15" thickBot="1">
      <c r="A37" s="90" t="s">
        <v>51</v>
      </c>
      <c r="B37" s="91" t="s">
        <v>196</v>
      </c>
      <c r="C37" s="92">
        <v>5000</v>
      </c>
      <c r="D37" s="91" t="s">
        <v>196</v>
      </c>
      <c r="E37" s="91" t="s">
        <v>196</v>
      </c>
      <c r="F37" s="91" t="s">
        <v>196</v>
      </c>
      <c r="G37" s="91" t="s">
        <v>196</v>
      </c>
      <c r="H37" s="92">
        <v>5000</v>
      </c>
      <c r="I37" s="92">
        <v>5000</v>
      </c>
      <c r="J37" s="93" t="s">
        <v>196</v>
      </c>
      <c r="K37" s="91" t="s">
        <v>196</v>
      </c>
      <c r="L37" s="91" t="s">
        <v>196</v>
      </c>
      <c r="M37" s="91" t="s">
        <v>196</v>
      </c>
      <c r="N37" s="91" t="s">
        <v>196</v>
      </c>
      <c r="O37" s="92">
        <v>3500</v>
      </c>
      <c r="P37" s="92">
        <v>3500</v>
      </c>
      <c r="Q37" s="93" t="s">
        <v>196</v>
      </c>
      <c r="R37" s="91" t="s">
        <v>196</v>
      </c>
      <c r="S37" s="91" t="s">
        <v>196</v>
      </c>
      <c r="T37" s="91" t="s">
        <v>196</v>
      </c>
      <c r="U37" s="92">
        <v>9500</v>
      </c>
      <c r="V37" s="92">
        <v>9500</v>
      </c>
      <c r="W37" s="93" t="s">
        <v>196</v>
      </c>
      <c r="X37" s="91" t="s">
        <v>196</v>
      </c>
      <c r="Y37" s="91" t="s">
        <v>196</v>
      </c>
      <c r="Z37" s="91" t="s">
        <v>196</v>
      </c>
      <c r="AA37" s="92">
        <v>3500</v>
      </c>
      <c r="AB37" s="92">
        <v>3500</v>
      </c>
      <c r="AC37" s="93" t="s">
        <v>196</v>
      </c>
      <c r="AD37" s="91" t="s">
        <v>196</v>
      </c>
      <c r="AE37" s="91" t="s">
        <v>196</v>
      </c>
      <c r="AF37" s="92">
        <v>3500</v>
      </c>
      <c r="AG37" s="91" t="s">
        <v>196</v>
      </c>
      <c r="AH37" s="92">
        <v>3500</v>
      </c>
      <c r="AI37" s="93" t="s">
        <v>196</v>
      </c>
      <c r="AJ37" s="91" t="s">
        <v>196</v>
      </c>
      <c r="AK37" s="93" t="s">
        <v>196</v>
      </c>
      <c r="AL37" s="91" t="s">
        <v>196</v>
      </c>
      <c r="AM37" s="91" t="s">
        <v>196</v>
      </c>
      <c r="AN37" s="92">
        <v>4500</v>
      </c>
      <c r="AO37" s="92">
        <v>4500</v>
      </c>
      <c r="AP37" s="93" t="s">
        <v>196</v>
      </c>
      <c r="AQ37" s="91" t="s">
        <v>196</v>
      </c>
      <c r="AR37" s="93" t="s">
        <v>196</v>
      </c>
      <c r="AS37" s="94"/>
      <c r="AT37" s="91" t="s">
        <v>196</v>
      </c>
      <c r="AU37" s="92">
        <v>12000</v>
      </c>
      <c r="AV37" s="92">
        <v>12000</v>
      </c>
      <c r="AW37" s="93" t="s">
        <v>196</v>
      </c>
      <c r="AX37" s="94"/>
      <c r="AY37" s="91" t="s">
        <v>196</v>
      </c>
      <c r="AZ37" s="92">
        <v>12000</v>
      </c>
      <c r="BA37" s="92">
        <v>12000</v>
      </c>
      <c r="BB37" s="93" t="s">
        <v>196</v>
      </c>
      <c r="BC37" s="95">
        <v>0</v>
      </c>
      <c r="BD37" s="93" t="s">
        <v>196</v>
      </c>
      <c r="BE37" s="94"/>
      <c r="BF37" s="94"/>
      <c r="BG37" s="92">
        <v>12000</v>
      </c>
      <c r="BH37" s="92">
        <v>12000</v>
      </c>
      <c r="BI37" s="93" t="s">
        <v>196</v>
      </c>
      <c r="BJ37" s="95">
        <v>0</v>
      </c>
      <c r="BK37" s="93" t="s">
        <v>196</v>
      </c>
      <c r="BL37" s="91" t="s">
        <v>196</v>
      </c>
      <c r="BM37" s="93" t="s">
        <v>196</v>
      </c>
      <c r="BN37" s="94"/>
      <c r="BO37" s="94"/>
      <c r="BP37" s="92">
        <v>4500</v>
      </c>
      <c r="BQ37" s="92">
        <v>4500</v>
      </c>
      <c r="BR37" s="93" t="s">
        <v>196</v>
      </c>
      <c r="BS37" s="94"/>
      <c r="BT37" s="91" t="s">
        <v>196</v>
      </c>
      <c r="BU37" s="92">
        <v>12000</v>
      </c>
      <c r="BV37" s="92">
        <v>12000</v>
      </c>
      <c r="BW37" s="93" t="s">
        <v>196</v>
      </c>
      <c r="BX37" s="94"/>
      <c r="BY37" s="94"/>
      <c r="BZ37" s="96">
        <v>18000</v>
      </c>
      <c r="CA37" s="96">
        <v>18000</v>
      </c>
      <c r="CB37" s="93" t="s">
        <v>196</v>
      </c>
      <c r="CC37" s="94"/>
      <c r="CD37" s="94"/>
      <c r="CE37" s="92">
        <v>16000</v>
      </c>
      <c r="CF37" s="96">
        <v>16000</v>
      </c>
      <c r="CG37" s="96">
        <v>4000</v>
      </c>
      <c r="CH37" s="95">
        <v>0.33</v>
      </c>
      <c r="CI37" s="93" t="s">
        <v>196</v>
      </c>
      <c r="CJ37" s="96">
        <v>35000</v>
      </c>
      <c r="CK37" s="94"/>
      <c r="CL37" s="94"/>
      <c r="CM37" s="94"/>
      <c r="CN37" s="94"/>
      <c r="CO37" s="94"/>
      <c r="CP37" s="92">
        <v>4500</v>
      </c>
      <c r="CQ37" s="92">
        <v>4500</v>
      </c>
      <c r="CR37" s="93" t="s">
        <v>196</v>
      </c>
      <c r="CS37" s="94"/>
      <c r="CT37" s="94"/>
      <c r="CU37" s="96">
        <v>12600</v>
      </c>
      <c r="CV37" s="44">
        <v>12600</v>
      </c>
      <c r="CW37" s="94"/>
      <c r="CX37" s="94"/>
      <c r="CY37" s="94"/>
      <c r="CZ37" s="92">
        <v>4500</v>
      </c>
      <c r="DA37" s="92">
        <v>4500</v>
      </c>
      <c r="DB37" s="93" t="s">
        <v>196</v>
      </c>
    </row>
    <row r="38" spans="1:106" ht="15" thickBot="1">
      <c r="A38" s="57" t="s">
        <v>52</v>
      </c>
      <c r="B38" s="59" t="s">
        <v>196</v>
      </c>
      <c r="C38" s="58">
        <v>3000</v>
      </c>
      <c r="D38" s="59" t="s">
        <v>196</v>
      </c>
      <c r="E38" s="58">
        <v>3000</v>
      </c>
      <c r="F38" s="59" t="s">
        <v>196</v>
      </c>
      <c r="G38" s="59" t="s">
        <v>196</v>
      </c>
      <c r="H38" s="59" t="s">
        <v>196</v>
      </c>
      <c r="I38" s="58">
        <v>3000</v>
      </c>
      <c r="J38" s="60" t="s">
        <v>196</v>
      </c>
      <c r="K38" s="59" t="s">
        <v>196</v>
      </c>
      <c r="L38" s="58">
        <v>4400</v>
      </c>
      <c r="M38" s="59" t="s">
        <v>196</v>
      </c>
      <c r="N38" s="59" t="s">
        <v>196</v>
      </c>
      <c r="O38" s="59" t="s">
        <v>196</v>
      </c>
      <c r="P38" s="58">
        <v>4400</v>
      </c>
      <c r="Q38" s="60" t="s">
        <v>196</v>
      </c>
      <c r="R38" s="58">
        <v>4400</v>
      </c>
      <c r="S38" s="59" t="s">
        <v>196</v>
      </c>
      <c r="T38" s="59" t="s">
        <v>196</v>
      </c>
      <c r="U38" s="59" t="s">
        <v>196</v>
      </c>
      <c r="V38" s="58">
        <v>4400</v>
      </c>
      <c r="W38" s="60" t="s">
        <v>196</v>
      </c>
      <c r="X38" s="58">
        <v>4400</v>
      </c>
      <c r="Y38" s="59" t="s">
        <v>196</v>
      </c>
      <c r="Z38" s="59" t="s">
        <v>196</v>
      </c>
      <c r="AA38" s="59" t="s">
        <v>196</v>
      </c>
      <c r="AB38" s="58">
        <v>4400</v>
      </c>
      <c r="AC38" s="60" t="s">
        <v>196</v>
      </c>
      <c r="AD38" s="58">
        <v>5000</v>
      </c>
      <c r="AE38" s="59" t="s">
        <v>196</v>
      </c>
      <c r="AF38" s="59" t="s">
        <v>196</v>
      </c>
      <c r="AG38" s="59" t="s">
        <v>196</v>
      </c>
      <c r="AH38" s="58">
        <v>5000</v>
      </c>
      <c r="AI38" s="60" t="s">
        <v>196</v>
      </c>
      <c r="AJ38" s="58">
        <v>2600</v>
      </c>
      <c r="AK38" s="60" t="s">
        <v>196</v>
      </c>
      <c r="AL38" s="58">
        <v>10000</v>
      </c>
      <c r="AM38" s="59" t="s">
        <v>196</v>
      </c>
      <c r="AN38" s="59" t="s">
        <v>196</v>
      </c>
      <c r="AO38" s="58">
        <v>10000</v>
      </c>
      <c r="AP38" s="60" t="s">
        <v>196</v>
      </c>
      <c r="AQ38" s="59" t="s">
        <v>196</v>
      </c>
      <c r="AR38" s="60" t="s">
        <v>196</v>
      </c>
      <c r="AS38" s="58">
        <v>9375</v>
      </c>
      <c r="AT38" s="59" t="s">
        <v>196</v>
      </c>
      <c r="AU38" s="59" t="s">
        <v>196</v>
      </c>
      <c r="AV38" s="58">
        <v>9375</v>
      </c>
      <c r="AW38" s="60" t="s">
        <v>196</v>
      </c>
      <c r="AX38" s="58">
        <v>9375</v>
      </c>
      <c r="AY38" s="59" t="s">
        <v>196</v>
      </c>
      <c r="AZ38" s="59" t="s">
        <v>196</v>
      </c>
      <c r="BA38" s="58">
        <v>9375</v>
      </c>
      <c r="BB38" s="60" t="s">
        <v>196</v>
      </c>
      <c r="BC38" s="63">
        <v>0</v>
      </c>
      <c r="BD38" s="60" t="s">
        <v>196</v>
      </c>
      <c r="BE38" s="58">
        <v>9375</v>
      </c>
      <c r="BF38" s="62"/>
      <c r="BG38" s="62"/>
      <c r="BH38" s="58">
        <v>9375</v>
      </c>
      <c r="BI38" s="60" t="s">
        <v>196</v>
      </c>
      <c r="BJ38" s="63">
        <v>0</v>
      </c>
      <c r="BK38" s="60" t="s">
        <v>196</v>
      </c>
      <c r="BL38" s="59" t="s">
        <v>196</v>
      </c>
      <c r="BM38" s="60" t="s">
        <v>196</v>
      </c>
      <c r="BN38" s="58">
        <v>4800</v>
      </c>
      <c r="BO38" s="62"/>
      <c r="BP38" s="62"/>
      <c r="BQ38" s="58">
        <v>4800</v>
      </c>
      <c r="BR38" s="60" t="s">
        <v>196</v>
      </c>
      <c r="BS38" s="58">
        <v>9375</v>
      </c>
      <c r="BT38" s="59" t="s">
        <v>196</v>
      </c>
      <c r="BU38" s="59" t="s">
        <v>196</v>
      </c>
      <c r="BV38" s="58">
        <v>9375</v>
      </c>
      <c r="BW38" s="60" t="s">
        <v>196</v>
      </c>
      <c r="BX38" s="58">
        <v>12300</v>
      </c>
      <c r="BY38" s="62"/>
      <c r="BZ38" s="62"/>
      <c r="CA38" s="44">
        <v>12300</v>
      </c>
      <c r="CB38" s="60" t="s">
        <v>196</v>
      </c>
      <c r="CC38" s="58">
        <v>12300</v>
      </c>
      <c r="CD38" s="62"/>
      <c r="CE38" s="62"/>
      <c r="CF38" s="44">
        <v>12300</v>
      </c>
      <c r="CG38" s="61">
        <v>2925</v>
      </c>
      <c r="CH38" s="63">
        <v>0.31</v>
      </c>
      <c r="CI38" s="60" t="s">
        <v>196</v>
      </c>
      <c r="CJ38" s="62"/>
      <c r="CK38" s="62"/>
      <c r="CL38" s="62"/>
      <c r="CM38" s="62"/>
      <c r="CN38" s="58">
        <v>2800</v>
      </c>
      <c r="CO38" s="62"/>
      <c r="CP38" s="62"/>
      <c r="CQ38" s="58">
        <v>2800</v>
      </c>
      <c r="CR38" s="60" t="s">
        <v>196</v>
      </c>
      <c r="CS38" s="61">
        <v>16000</v>
      </c>
      <c r="CT38" s="62"/>
      <c r="CU38" s="62"/>
      <c r="CV38" s="44">
        <v>16000</v>
      </c>
      <c r="CW38" s="62"/>
      <c r="CX38" s="58">
        <v>2800</v>
      </c>
      <c r="CY38" s="62"/>
      <c r="CZ38" s="62"/>
      <c r="DA38" s="58">
        <v>2800</v>
      </c>
      <c r="DB38" s="60" t="s">
        <v>196</v>
      </c>
    </row>
    <row r="39" spans="1:106" ht="15" thickBot="1">
      <c r="A39" s="57" t="s">
        <v>86</v>
      </c>
      <c r="B39" s="58">
        <v>6000</v>
      </c>
      <c r="C39" s="59" t="s">
        <v>196</v>
      </c>
      <c r="D39" s="59" t="s">
        <v>196</v>
      </c>
      <c r="E39" s="59" t="s">
        <v>196</v>
      </c>
      <c r="F39" s="58">
        <v>2000</v>
      </c>
      <c r="G39" s="59" t="s">
        <v>196</v>
      </c>
      <c r="H39" s="59" t="s">
        <v>196</v>
      </c>
      <c r="I39" s="58">
        <v>2000</v>
      </c>
      <c r="J39" s="60" t="s">
        <v>196</v>
      </c>
      <c r="K39" s="59" t="s">
        <v>196</v>
      </c>
      <c r="L39" s="59" t="s">
        <v>196</v>
      </c>
      <c r="M39" s="58">
        <v>1000</v>
      </c>
      <c r="N39" s="59" t="s">
        <v>196</v>
      </c>
      <c r="O39" s="59" t="s">
        <v>196</v>
      </c>
      <c r="P39" s="58">
        <v>1000</v>
      </c>
      <c r="Q39" s="60" t="s">
        <v>196</v>
      </c>
      <c r="R39" s="59" t="s">
        <v>196</v>
      </c>
      <c r="S39" s="59" t="s">
        <v>196</v>
      </c>
      <c r="T39" s="59" t="s">
        <v>196</v>
      </c>
      <c r="U39" s="59" t="s">
        <v>196</v>
      </c>
      <c r="V39" s="59" t="s">
        <v>196</v>
      </c>
      <c r="W39" s="60" t="s">
        <v>196</v>
      </c>
      <c r="X39" s="59" t="s">
        <v>196</v>
      </c>
      <c r="Y39" s="59" t="s">
        <v>196</v>
      </c>
      <c r="Z39" s="59" t="s">
        <v>196</v>
      </c>
      <c r="AA39" s="59" t="s">
        <v>196</v>
      </c>
      <c r="AB39" s="59" t="s">
        <v>196</v>
      </c>
      <c r="AC39" s="60" t="s">
        <v>196</v>
      </c>
      <c r="AD39" s="59" t="s">
        <v>196</v>
      </c>
      <c r="AE39" s="59" t="s">
        <v>196</v>
      </c>
      <c r="AF39" s="59" t="s">
        <v>196</v>
      </c>
      <c r="AG39" s="59" t="s">
        <v>196</v>
      </c>
      <c r="AH39" s="59" t="s">
        <v>196</v>
      </c>
      <c r="AI39" s="60" t="s">
        <v>196</v>
      </c>
      <c r="AJ39" s="59" t="s">
        <v>196</v>
      </c>
      <c r="AK39" s="60" t="s">
        <v>196</v>
      </c>
      <c r="AL39" s="59" t="s">
        <v>196</v>
      </c>
      <c r="AM39" s="59" t="s">
        <v>196</v>
      </c>
      <c r="AN39" s="59" t="s">
        <v>196</v>
      </c>
      <c r="AO39" s="59" t="s">
        <v>196</v>
      </c>
      <c r="AP39" s="60" t="s">
        <v>196</v>
      </c>
      <c r="AQ39" s="59" t="s">
        <v>196</v>
      </c>
      <c r="AR39" s="60" t="s">
        <v>196</v>
      </c>
      <c r="AS39" s="84" t="s">
        <v>196</v>
      </c>
      <c r="AT39" s="59" t="s">
        <v>196</v>
      </c>
      <c r="AU39" s="59" t="s">
        <v>196</v>
      </c>
      <c r="AV39" s="59" t="s">
        <v>196</v>
      </c>
      <c r="AW39" s="60" t="s">
        <v>196</v>
      </c>
      <c r="AX39" s="84" t="s">
        <v>196</v>
      </c>
      <c r="AY39" s="59" t="s">
        <v>196</v>
      </c>
      <c r="AZ39" s="59" t="s">
        <v>196</v>
      </c>
      <c r="BA39" s="59" t="s">
        <v>196</v>
      </c>
      <c r="BB39" s="60" t="s">
        <v>196</v>
      </c>
      <c r="BC39" s="63">
        <v>0</v>
      </c>
      <c r="BD39" s="60" t="s">
        <v>196</v>
      </c>
      <c r="BE39" s="62"/>
      <c r="BF39" s="62"/>
      <c r="BG39" s="62"/>
      <c r="BH39" s="59" t="s">
        <v>196</v>
      </c>
      <c r="BI39" s="60" t="s">
        <v>196</v>
      </c>
      <c r="BJ39" s="60" t="s">
        <v>196</v>
      </c>
      <c r="BK39" s="60" t="s">
        <v>196</v>
      </c>
      <c r="BL39" s="59" t="s">
        <v>196</v>
      </c>
      <c r="BM39" s="60" t="s">
        <v>196</v>
      </c>
      <c r="BN39" s="62"/>
      <c r="BO39" s="62"/>
      <c r="BP39" s="62"/>
      <c r="BQ39" s="59" t="s">
        <v>196</v>
      </c>
      <c r="BR39" s="60" t="s">
        <v>196</v>
      </c>
      <c r="BS39" s="84" t="s">
        <v>196</v>
      </c>
      <c r="BT39" s="59" t="s">
        <v>196</v>
      </c>
      <c r="BU39" s="59" t="s">
        <v>196</v>
      </c>
      <c r="BV39" s="59" t="s">
        <v>196</v>
      </c>
      <c r="BW39" s="60" t="s">
        <v>196</v>
      </c>
      <c r="BX39" s="62"/>
      <c r="BY39" s="62"/>
      <c r="BZ39" s="62"/>
      <c r="CA39" s="85" t="s">
        <v>196</v>
      </c>
      <c r="CB39" s="60" t="s">
        <v>196</v>
      </c>
      <c r="CC39" s="62"/>
      <c r="CD39" s="62"/>
      <c r="CE39" s="62"/>
      <c r="CF39" s="85" t="s">
        <v>196</v>
      </c>
      <c r="CG39" s="60" t="s">
        <v>196</v>
      </c>
      <c r="CH39" s="60" t="s">
        <v>200</v>
      </c>
      <c r="CI39" s="60" t="s">
        <v>196</v>
      </c>
      <c r="CJ39" s="61">
        <v>7000</v>
      </c>
      <c r="CK39" s="62"/>
      <c r="CL39" s="62"/>
      <c r="CM39" s="62"/>
      <c r="CN39" s="62"/>
      <c r="CO39" s="62"/>
      <c r="CP39" s="62"/>
      <c r="CQ39" s="59" t="s">
        <v>196</v>
      </c>
      <c r="CR39" s="60" t="s">
        <v>196</v>
      </c>
      <c r="CS39" s="62"/>
      <c r="CT39" s="62"/>
      <c r="CU39" s="62"/>
      <c r="CV39" s="85" t="s">
        <v>196</v>
      </c>
      <c r="CW39" s="62"/>
      <c r="CX39" s="62"/>
      <c r="CY39" s="62"/>
      <c r="CZ39" s="62"/>
      <c r="DA39" s="59" t="s">
        <v>196</v>
      </c>
      <c r="DB39" s="60" t="s">
        <v>196</v>
      </c>
    </row>
    <row r="40" spans="1:106" ht="15" thickBot="1">
      <c r="A40" s="72" t="s">
        <v>18</v>
      </c>
      <c r="B40" s="66" t="s">
        <v>196</v>
      </c>
      <c r="C40" s="67">
        <v>10000</v>
      </c>
      <c r="D40" s="66" t="s">
        <v>196</v>
      </c>
      <c r="E40" s="66" t="s">
        <v>196</v>
      </c>
      <c r="F40" s="67">
        <v>10000</v>
      </c>
      <c r="G40" s="66" t="s">
        <v>196</v>
      </c>
      <c r="H40" s="66" t="s">
        <v>196</v>
      </c>
      <c r="I40" s="67">
        <v>10000</v>
      </c>
      <c r="J40" s="68" t="s">
        <v>196</v>
      </c>
      <c r="K40" s="66" t="s">
        <v>196</v>
      </c>
      <c r="L40" s="66" t="s">
        <v>196</v>
      </c>
      <c r="M40" s="67">
        <v>9000</v>
      </c>
      <c r="N40" s="66" t="s">
        <v>196</v>
      </c>
      <c r="O40" s="66" t="s">
        <v>196</v>
      </c>
      <c r="P40" s="67">
        <v>9000</v>
      </c>
      <c r="Q40" s="68" t="s">
        <v>196</v>
      </c>
      <c r="R40" s="66" t="s">
        <v>196</v>
      </c>
      <c r="S40" s="67">
        <v>11500</v>
      </c>
      <c r="T40" s="66" t="s">
        <v>196</v>
      </c>
      <c r="U40" s="66" t="s">
        <v>196</v>
      </c>
      <c r="V40" s="67">
        <v>11500</v>
      </c>
      <c r="W40" s="69">
        <v>4064</v>
      </c>
      <c r="X40" s="66" t="s">
        <v>196</v>
      </c>
      <c r="Y40" s="67">
        <v>11500</v>
      </c>
      <c r="Z40" s="66" t="s">
        <v>196</v>
      </c>
      <c r="AA40" s="66" t="s">
        <v>196</v>
      </c>
      <c r="AB40" s="67">
        <v>11500</v>
      </c>
      <c r="AC40" s="69">
        <v>4064</v>
      </c>
      <c r="AD40" s="66" t="s">
        <v>196</v>
      </c>
      <c r="AE40" s="67">
        <v>13000</v>
      </c>
      <c r="AF40" s="66" t="s">
        <v>196</v>
      </c>
      <c r="AG40" s="66" t="s">
        <v>196</v>
      </c>
      <c r="AH40" s="67">
        <v>13000</v>
      </c>
      <c r="AI40" s="69">
        <v>5000</v>
      </c>
      <c r="AJ40" s="67">
        <v>8500</v>
      </c>
      <c r="AK40" s="69">
        <v>2500</v>
      </c>
      <c r="AL40" s="66" t="s">
        <v>196</v>
      </c>
      <c r="AM40" s="67">
        <v>13000</v>
      </c>
      <c r="AN40" s="66" t="s">
        <v>196</v>
      </c>
      <c r="AO40" s="67">
        <v>13000</v>
      </c>
      <c r="AP40" s="69">
        <v>5000</v>
      </c>
      <c r="AQ40" s="67">
        <v>8500</v>
      </c>
      <c r="AR40" s="69">
        <v>2500</v>
      </c>
      <c r="AS40" s="66" t="s">
        <v>196</v>
      </c>
      <c r="AT40" s="67">
        <v>15450</v>
      </c>
      <c r="AU40" s="66" t="s">
        <v>196</v>
      </c>
      <c r="AV40" s="67">
        <v>15450</v>
      </c>
      <c r="AW40" s="69">
        <v>5871</v>
      </c>
      <c r="AX40" s="66" t="s">
        <v>196</v>
      </c>
      <c r="AY40" s="67">
        <v>15450</v>
      </c>
      <c r="AZ40" s="66" t="s">
        <v>196</v>
      </c>
      <c r="BA40" s="67">
        <v>15450</v>
      </c>
      <c r="BB40" s="68" t="s">
        <v>196</v>
      </c>
      <c r="BC40" s="70">
        <v>0</v>
      </c>
      <c r="BD40" s="69">
        <v>5871</v>
      </c>
      <c r="BE40" s="62"/>
      <c r="BF40" s="67">
        <v>15450</v>
      </c>
      <c r="BG40" s="62"/>
      <c r="BH40" s="67">
        <v>15450</v>
      </c>
      <c r="BI40" s="68" t="s">
        <v>196</v>
      </c>
      <c r="BJ40" s="70">
        <v>0</v>
      </c>
      <c r="BK40" s="69">
        <v>5871</v>
      </c>
      <c r="BL40" s="67">
        <v>8500</v>
      </c>
      <c r="BM40" s="69">
        <v>2500</v>
      </c>
      <c r="BN40" s="62"/>
      <c r="BO40" s="67">
        <v>13000</v>
      </c>
      <c r="BP40" s="62"/>
      <c r="BQ40" s="67">
        <v>13000</v>
      </c>
      <c r="BR40" s="69">
        <v>4940</v>
      </c>
      <c r="BS40" s="66" t="s">
        <v>196</v>
      </c>
      <c r="BT40" s="67">
        <v>15450</v>
      </c>
      <c r="BU40" s="66" t="s">
        <v>196</v>
      </c>
      <c r="BV40" s="67">
        <v>15450</v>
      </c>
      <c r="BW40" s="69">
        <v>5871</v>
      </c>
      <c r="BX40" s="62"/>
      <c r="BY40" s="69">
        <v>10500</v>
      </c>
      <c r="BZ40" s="62"/>
      <c r="CA40" s="71">
        <v>10500</v>
      </c>
      <c r="CB40" s="69">
        <v>3990</v>
      </c>
      <c r="CC40" s="62"/>
      <c r="CD40" s="67">
        <v>10500</v>
      </c>
      <c r="CE40" s="62"/>
      <c r="CF40" s="71">
        <v>10500</v>
      </c>
      <c r="CG40" s="69">
        <v>-4950</v>
      </c>
      <c r="CH40" s="70">
        <v>-0.32</v>
      </c>
      <c r="CI40" s="69">
        <v>3990</v>
      </c>
      <c r="CJ40" s="69">
        <v>15000</v>
      </c>
      <c r="CK40" s="62"/>
      <c r="CL40" s="62"/>
      <c r="CM40" s="62"/>
      <c r="CN40" s="62"/>
      <c r="CO40" s="67">
        <v>15450</v>
      </c>
      <c r="CP40" s="62"/>
      <c r="CQ40" s="67">
        <v>15450</v>
      </c>
      <c r="CR40" s="69">
        <v>5871</v>
      </c>
      <c r="CS40" s="62"/>
      <c r="CT40" s="69">
        <v>10500</v>
      </c>
      <c r="CU40" s="62"/>
      <c r="CV40" s="44">
        <v>10500</v>
      </c>
      <c r="CW40" s="62"/>
      <c r="CX40" s="62"/>
      <c r="CY40" s="67">
        <v>15450</v>
      </c>
      <c r="CZ40" s="62"/>
      <c r="DA40" s="67">
        <v>15450</v>
      </c>
      <c r="DB40" s="69">
        <v>5871</v>
      </c>
    </row>
    <row r="41" spans="1:106" ht="15" thickBot="1">
      <c r="A41" s="57" t="s">
        <v>87</v>
      </c>
      <c r="B41" s="59" t="s">
        <v>196</v>
      </c>
      <c r="C41" s="58">
        <v>3000</v>
      </c>
      <c r="D41" s="59" t="s">
        <v>196</v>
      </c>
      <c r="E41" s="59" t="s">
        <v>196</v>
      </c>
      <c r="F41" s="58">
        <v>1487</v>
      </c>
      <c r="G41" s="58">
        <v>1513</v>
      </c>
      <c r="H41" s="59" t="s">
        <v>196</v>
      </c>
      <c r="I41" s="58">
        <v>3000</v>
      </c>
      <c r="J41" s="60" t="s">
        <v>196</v>
      </c>
      <c r="K41" s="59" t="s">
        <v>196</v>
      </c>
      <c r="L41" s="59" t="s">
        <v>196</v>
      </c>
      <c r="M41" s="59" t="s">
        <v>196</v>
      </c>
      <c r="N41" s="58">
        <v>3000</v>
      </c>
      <c r="O41" s="59" t="s">
        <v>196</v>
      </c>
      <c r="P41" s="58">
        <v>3000</v>
      </c>
      <c r="Q41" s="60" t="s">
        <v>196</v>
      </c>
      <c r="R41" s="59" t="s">
        <v>196</v>
      </c>
      <c r="S41" s="59" t="s">
        <v>196</v>
      </c>
      <c r="T41" s="59" t="s">
        <v>196</v>
      </c>
      <c r="U41" s="59" t="s">
        <v>196</v>
      </c>
      <c r="V41" s="59" t="s">
        <v>196</v>
      </c>
      <c r="W41" s="60" t="s">
        <v>196</v>
      </c>
      <c r="X41" s="59" t="s">
        <v>196</v>
      </c>
      <c r="Y41" s="59" t="s">
        <v>196</v>
      </c>
      <c r="Z41" s="59" t="s">
        <v>196</v>
      </c>
      <c r="AA41" s="59" t="s">
        <v>196</v>
      </c>
      <c r="AB41" s="59" t="s">
        <v>196</v>
      </c>
      <c r="AC41" s="60" t="s">
        <v>196</v>
      </c>
      <c r="AD41" s="59" t="s">
        <v>196</v>
      </c>
      <c r="AE41" s="59" t="s">
        <v>196</v>
      </c>
      <c r="AF41" s="59" t="s">
        <v>196</v>
      </c>
      <c r="AG41" s="59" t="s">
        <v>196</v>
      </c>
      <c r="AH41" s="59" t="s">
        <v>196</v>
      </c>
      <c r="AI41" s="60" t="s">
        <v>196</v>
      </c>
      <c r="AJ41" s="59" t="s">
        <v>196</v>
      </c>
      <c r="AK41" s="60" t="s">
        <v>196</v>
      </c>
      <c r="AL41" s="59" t="s">
        <v>196</v>
      </c>
      <c r="AM41" s="59" t="s">
        <v>196</v>
      </c>
      <c r="AN41" s="59" t="s">
        <v>196</v>
      </c>
      <c r="AO41" s="59" t="s">
        <v>196</v>
      </c>
      <c r="AP41" s="60" t="s">
        <v>196</v>
      </c>
      <c r="AQ41" s="59" t="s">
        <v>196</v>
      </c>
      <c r="AR41" s="60" t="s">
        <v>196</v>
      </c>
      <c r="AS41" s="59" t="s">
        <v>196</v>
      </c>
      <c r="AT41" s="59">
        <v>400</v>
      </c>
      <c r="AU41" s="59" t="s">
        <v>196</v>
      </c>
      <c r="AV41" s="59">
        <v>400</v>
      </c>
      <c r="AW41" s="60" t="s">
        <v>196</v>
      </c>
      <c r="AX41" s="59" t="s">
        <v>196</v>
      </c>
      <c r="AY41" s="59">
        <v>400</v>
      </c>
      <c r="AZ41" s="59" t="s">
        <v>196</v>
      </c>
      <c r="BA41" s="59">
        <v>400</v>
      </c>
      <c r="BB41" s="60" t="s">
        <v>196</v>
      </c>
      <c r="BC41" s="63">
        <v>0</v>
      </c>
      <c r="BD41" s="60" t="s">
        <v>196</v>
      </c>
      <c r="BE41" s="62"/>
      <c r="BF41" s="59">
        <v>400</v>
      </c>
      <c r="BG41" s="62"/>
      <c r="BH41" s="59">
        <v>400</v>
      </c>
      <c r="BI41" s="60" t="s">
        <v>196</v>
      </c>
      <c r="BJ41" s="63">
        <v>0</v>
      </c>
      <c r="BK41" s="60" t="s">
        <v>196</v>
      </c>
      <c r="BL41" s="59" t="s">
        <v>196</v>
      </c>
      <c r="BM41" s="60" t="s">
        <v>196</v>
      </c>
      <c r="BN41" s="62"/>
      <c r="BO41" s="62"/>
      <c r="BP41" s="62"/>
      <c r="BQ41" s="59" t="s">
        <v>196</v>
      </c>
      <c r="BR41" s="60" t="s">
        <v>196</v>
      </c>
      <c r="BS41" s="59" t="s">
        <v>196</v>
      </c>
      <c r="BT41" s="59">
        <v>400</v>
      </c>
      <c r="BU41" s="59" t="s">
        <v>196</v>
      </c>
      <c r="BV41" s="59">
        <v>400</v>
      </c>
      <c r="BW41" s="60" t="s">
        <v>196</v>
      </c>
      <c r="BX41" s="62"/>
      <c r="BY41" s="62"/>
      <c r="BZ41" s="62"/>
      <c r="CA41" s="85" t="s">
        <v>196</v>
      </c>
      <c r="CB41" s="60" t="s">
        <v>196</v>
      </c>
      <c r="CC41" s="62"/>
      <c r="CD41" s="62"/>
      <c r="CE41" s="62"/>
      <c r="CF41" s="85" t="s">
        <v>196</v>
      </c>
      <c r="CG41" s="60">
        <v>-400</v>
      </c>
      <c r="CH41" s="63">
        <v>-1</v>
      </c>
      <c r="CI41" s="60" t="s">
        <v>196</v>
      </c>
      <c r="CJ41" s="62"/>
      <c r="CK41" s="62"/>
      <c r="CL41" s="62"/>
      <c r="CM41" s="62"/>
      <c r="CN41" s="62"/>
      <c r="CO41" s="62"/>
      <c r="CP41" s="62"/>
      <c r="CQ41" s="59" t="s">
        <v>196</v>
      </c>
      <c r="CR41" s="60" t="s">
        <v>196</v>
      </c>
      <c r="CS41" s="62"/>
      <c r="CT41" s="61">
        <v>1900</v>
      </c>
      <c r="CU41" s="62"/>
      <c r="CV41" s="44">
        <v>1900</v>
      </c>
      <c r="CW41" s="62"/>
      <c r="CX41" s="62"/>
      <c r="CY41" s="62"/>
      <c r="CZ41" s="62"/>
      <c r="DA41" s="59" t="s">
        <v>196</v>
      </c>
      <c r="DB41" s="60" t="s">
        <v>196</v>
      </c>
    </row>
    <row r="42" spans="1:106" ht="15" thickBot="1">
      <c r="A42" s="57" t="s">
        <v>88</v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85" t="s">
        <v>196</v>
      </c>
      <c r="CB42" s="62"/>
      <c r="CC42" s="62"/>
      <c r="CD42" s="62"/>
      <c r="CE42" s="62"/>
      <c r="CF42" s="85" t="s">
        <v>196</v>
      </c>
      <c r="CG42" s="60" t="s">
        <v>196</v>
      </c>
      <c r="CH42" s="60" t="s">
        <v>200</v>
      </c>
      <c r="CI42" s="62"/>
      <c r="CJ42" s="61">
        <v>2000</v>
      </c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85" t="s">
        <v>196</v>
      </c>
      <c r="CW42" s="62"/>
      <c r="CX42" s="62"/>
      <c r="CY42" s="62"/>
      <c r="CZ42" s="62"/>
      <c r="DA42" s="62"/>
      <c r="DB42" s="62"/>
    </row>
    <row r="43" spans="1:106" ht="15" thickBot="1">
      <c r="A43" s="57" t="s">
        <v>89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50"/>
      <c r="CB43" s="62"/>
      <c r="CC43" s="62"/>
      <c r="CD43" s="62"/>
      <c r="CE43" s="62"/>
      <c r="CF43" s="50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0">
        <v>50</v>
      </c>
      <c r="CT43" s="62"/>
      <c r="CU43" s="62"/>
      <c r="CV43" s="85">
        <v>50</v>
      </c>
      <c r="CW43" s="62"/>
      <c r="CX43" s="62"/>
      <c r="CY43" s="62"/>
      <c r="CZ43" s="62"/>
      <c r="DA43" s="62"/>
      <c r="DB43" s="62"/>
    </row>
    <row r="44" spans="1:106" ht="22.5" thickBot="1">
      <c r="A44" s="57" t="s">
        <v>90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59">
        <v>750</v>
      </c>
      <c r="BY44" s="62"/>
      <c r="BZ44" s="62"/>
      <c r="CA44" s="85">
        <v>750</v>
      </c>
      <c r="CB44" s="62"/>
      <c r="CC44" s="59">
        <v>750</v>
      </c>
      <c r="CD44" s="62"/>
      <c r="CE44" s="58">
        <v>2000</v>
      </c>
      <c r="CF44" s="44">
        <v>2750</v>
      </c>
      <c r="CG44" s="61">
        <v>2750</v>
      </c>
      <c r="CH44" s="63">
        <v>1</v>
      </c>
      <c r="CI44" s="62"/>
      <c r="CJ44" s="60">
        <v>800</v>
      </c>
      <c r="CK44" s="60">
        <v>700</v>
      </c>
      <c r="CL44" s="62"/>
      <c r="CM44" s="62"/>
      <c r="CN44" s="62"/>
      <c r="CO44" s="62"/>
      <c r="CP44" s="62"/>
      <c r="CQ44" s="62"/>
      <c r="CR44" s="62"/>
      <c r="CS44" s="61">
        <v>3150</v>
      </c>
      <c r="CT44" s="62"/>
      <c r="CU44" s="62"/>
      <c r="CV44" s="44">
        <v>3150</v>
      </c>
      <c r="CW44" s="62"/>
      <c r="CX44" s="62"/>
      <c r="CY44" s="62"/>
      <c r="CZ44" s="62"/>
      <c r="DA44" s="62"/>
      <c r="DB44" s="62"/>
    </row>
    <row r="45" spans="1:106" ht="15" thickBot="1">
      <c r="A45" s="57" t="s">
        <v>91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85" t="s">
        <v>196</v>
      </c>
      <c r="CB45" s="62"/>
      <c r="CC45" s="62"/>
      <c r="CD45" s="62"/>
      <c r="CE45" s="62"/>
      <c r="CF45" s="85" t="s">
        <v>196</v>
      </c>
      <c r="CG45" s="60" t="s">
        <v>196</v>
      </c>
      <c r="CH45" s="60" t="s">
        <v>200</v>
      </c>
      <c r="CI45" s="62"/>
      <c r="CJ45" s="61">
        <v>14500</v>
      </c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1">
        <v>2250</v>
      </c>
      <c r="CV45" s="44">
        <v>2250</v>
      </c>
      <c r="CW45" s="62"/>
      <c r="CX45" s="62"/>
      <c r="CY45" s="62"/>
      <c r="CZ45" s="62"/>
      <c r="DA45" s="62"/>
      <c r="DB45" s="62"/>
    </row>
    <row r="46" spans="1:106" ht="15" thickBot="1">
      <c r="A46" s="57" t="s">
        <v>92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85" t="s">
        <v>196</v>
      </c>
      <c r="CB46" s="62"/>
      <c r="CC46" s="62"/>
      <c r="CD46" s="62"/>
      <c r="CE46" s="62"/>
      <c r="CF46" s="85" t="s">
        <v>196</v>
      </c>
      <c r="CG46" s="60" t="s">
        <v>196</v>
      </c>
      <c r="CH46" s="60" t="s">
        <v>200</v>
      </c>
      <c r="CI46" s="62"/>
      <c r="CJ46" s="61">
        <v>2000</v>
      </c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85" t="s">
        <v>196</v>
      </c>
      <c r="CW46" s="62"/>
      <c r="CX46" s="62"/>
      <c r="CY46" s="62"/>
      <c r="CZ46" s="62"/>
      <c r="DA46" s="62"/>
      <c r="DB46" s="62"/>
    </row>
    <row r="47" spans="1:106" ht="15" thickBot="1">
      <c r="A47" s="57" t="s">
        <v>93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85" t="s">
        <v>196</v>
      </c>
      <c r="CB47" s="62"/>
      <c r="CC47" s="62"/>
      <c r="CD47" s="62"/>
      <c r="CE47" s="62"/>
      <c r="CF47" s="85" t="s">
        <v>196</v>
      </c>
      <c r="CG47" s="60" t="s">
        <v>196</v>
      </c>
      <c r="CH47" s="60" t="s">
        <v>200</v>
      </c>
      <c r="CI47" s="62"/>
      <c r="CJ47" s="61">
        <v>2000</v>
      </c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85" t="s">
        <v>196</v>
      </c>
      <c r="CW47" s="62"/>
      <c r="CX47" s="62"/>
      <c r="CY47" s="62"/>
      <c r="CZ47" s="62"/>
      <c r="DA47" s="62"/>
      <c r="DB47" s="62"/>
    </row>
    <row r="48" spans="1:106" ht="15" thickBot="1">
      <c r="A48" s="57" t="s">
        <v>57</v>
      </c>
      <c r="B48" s="59" t="s">
        <v>196</v>
      </c>
      <c r="C48" s="59" t="s">
        <v>196</v>
      </c>
      <c r="D48" s="59" t="s">
        <v>196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58">
        <v>6000</v>
      </c>
      <c r="AM48" s="59" t="s">
        <v>196</v>
      </c>
      <c r="AN48" s="59" t="s">
        <v>196</v>
      </c>
      <c r="AO48" s="58">
        <v>6000</v>
      </c>
      <c r="AP48" s="60" t="s">
        <v>196</v>
      </c>
      <c r="AQ48" s="62"/>
      <c r="AR48" s="62"/>
      <c r="AS48" s="58">
        <v>6000</v>
      </c>
      <c r="AT48" s="59" t="s">
        <v>196</v>
      </c>
      <c r="AU48" s="59" t="s">
        <v>196</v>
      </c>
      <c r="AV48" s="58">
        <v>6000</v>
      </c>
      <c r="AW48" s="60" t="s">
        <v>196</v>
      </c>
      <c r="AX48" s="58">
        <v>6000</v>
      </c>
      <c r="AY48" s="59" t="s">
        <v>196</v>
      </c>
      <c r="AZ48" s="59" t="s">
        <v>196</v>
      </c>
      <c r="BA48" s="58">
        <v>6000</v>
      </c>
      <c r="BB48" s="60" t="s">
        <v>196</v>
      </c>
      <c r="BC48" s="63">
        <v>0</v>
      </c>
      <c r="BD48" s="60" t="s">
        <v>196</v>
      </c>
      <c r="BE48" s="58">
        <v>6000</v>
      </c>
      <c r="BF48" s="62"/>
      <c r="BG48" s="62"/>
      <c r="BH48" s="58">
        <v>6000</v>
      </c>
      <c r="BI48" s="60" t="s">
        <v>196</v>
      </c>
      <c r="BJ48" s="63">
        <v>0</v>
      </c>
      <c r="BK48" s="60" t="s">
        <v>196</v>
      </c>
      <c r="BL48" s="62"/>
      <c r="BM48" s="62"/>
      <c r="BN48" s="58">
        <v>3000</v>
      </c>
      <c r="BO48" s="62"/>
      <c r="BP48" s="62"/>
      <c r="BQ48" s="58">
        <v>3000</v>
      </c>
      <c r="BR48" s="60" t="s">
        <v>196</v>
      </c>
      <c r="BS48" s="58">
        <v>6000</v>
      </c>
      <c r="BT48" s="59" t="s">
        <v>196</v>
      </c>
      <c r="BU48" s="59" t="s">
        <v>196</v>
      </c>
      <c r="BV48" s="58">
        <v>6000</v>
      </c>
      <c r="BW48" s="60" t="s">
        <v>196</v>
      </c>
      <c r="BX48" s="58">
        <v>6000</v>
      </c>
      <c r="BY48" s="62"/>
      <c r="BZ48" s="62"/>
      <c r="CA48" s="44">
        <v>6000</v>
      </c>
      <c r="CB48" s="60" t="s">
        <v>196</v>
      </c>
      <c r="CC48" s="58">
        <v>6000</v>
      </c>
      <c r="CD48" s="62"/>
      <c r="CE48" s="62"/>
      <c r="CF48" s="44">
        <v>6000</v>
      </c>
      <c r="CG48" s="60" t="s">
        <v>196</v>
      </c>
      <c r="CH48" s="60" t="s">
        <v>200</v>
      </c>
      <c r="CI48" s="60" t="s">
        <v>196</v>
      </c>
      <c r="CJ48" s="62"/>
      <c r="CK48" s="62"/>
      <c r="CL48" s="62"/>
      <c r="CM48" s="62"/>
      <c r="CN48" s="58">
        <v>3000</v>
      </c>
      <c r="CO48" s="62"/>
      <c r="CP48" s="62"/>
      <c r="CQ48" s="58">
        <v>3000</v>
      </c>
      <c r="CR48" s="60" t="s">
        <v>196</v>
      </c>
      <c r="CS48" s="61">
        <v>3000</v>
      </c>
      <c r="CT48" s="62"/>
      <c r="CU48" s="62"/>
      <c r="CV48" s="44">
        <v>3000</v>
      </c>
      <c r="CW48" s="62"/>
      <c r="CX48" s="58">
        <v>3000</v>
      </c>
      <c r="CY48" s="62"/>
      <c r="CZ48" s="62"/>
      <c r="DA48" s="58">
        <v>3000</v>
      </c>
      <c r="DB48" s="84" t="s">
        <v>196</v>
      </c>
    </row>
    <row r="49" spans="1:106" ht="15" thickBot="1">
      <c r="A49" s="57" t="s">
        <v>28</v>
      </c>
      <c r="B49" s="59" t="s">
        <v>196</v>
      </c>
      <c r="C49" s="58">
        <v>35822</v>
      </c>
      <c r="D49" s="59" t="s">
        <v>196</v>
      </c>
      <c r="E49" s="59" t="s">
        <v>196</v>
      </c>
      <c r="F49" s="59" t="s">
        <v>196</v>
      </c>
      <c r="G49" s="59" t="s">
        <v>196</v>
      </c>
      <c r="H49" s="58">
        <v>25000</v>
      </c>
      <c r="I49" s="58">
        <v>25000</v>
      </c>
      <c r="J49" s="60" t="s">
        <v>196</v>
      </c>
      <c r="K49" s="59" t="s">
        <v>196</v>
      </c>
      <c r="L49" s="59" t="s">
        <v>196</v>
      </c>
      <c r="M49" s="59" t="s">
        <v>196</v>
      </c>
      <c r="N49" s="59" t="s">
        <v>196</v>
      </c>
      <c r="O49" s="58">
        <v>26100</v>
      </c>
      <c r="P49" s="58">
        <v>26100</v>
      </c>
      <c r="Q49" s="60" t="s">
        <v>196</v>
      </c>
      <c r="R49" s="59" t="s">
        <v>196</v>
      </c>
      <c r="S49" s="59" t="s">
        <v>196</v>
      </c>
      <c r="T49" s="59" t="s">
        <v>196</v>
      </c>
      <c r="U49" s="59" t="s">
        <v>196</v>
      </c>
      <c r="V49" s="59" t="s">
        <v>196</v>
      </c>
      <c r="W49" s="60" t="s">
        <v>196</v>
      </c>
      <c r="X49" s="59" t="s">
        <v>196</v>
      </c>
      <c r="Y49" s="59" t="s">
        <v>196</v>
      </c>
      <c r="Z49" s="59" t="s">
        <v>196</v>
      </c>
      <c r="AA49" s="59" t="s">
        <v>196</v>
      </c>
      <c r="AB49" s="59" t="s">
        <v>196</v>
      </c>
      <c r="AC49" s="60" t="s">
        <v>196</v>
      </c>
      <c r="AD49" s="59" t="s">
        <v>196</v>
      </c>
      <c r="AE49" s="59" t="s">
        <v>196</v>
      </c>
      <c r="AF49" s="59" t="s">
        <v>196</v>
      </c>
      <c r="AG49" s="58">
        <v>5000</v>
      </c>
      <c r="AH49" s="58">
        <v>5000</v>
      </c>
      <c r="AI49" s="60" t="s">
        <v>196</v>
      </c>
      <c r="AJ49" s="58">
        <v>15000</v>
      </c>
      <c r="AK49" s="60" t="s">
        <v>196</v>
      </c>
      <c r="AL49" s="59" t="s">
        <v>196</v>
      </c>
      <c r="AM49" s="59" t="s">
        <v>196</v>
      </c>
      <c r="AN49" s="58">
        <v>5000</v>
      </c>
      <c r="AO49" s="58">
        <v>5000</v>
      </c>
      <c r="AP49" s="60" t="s">
        <v>196</v>
      </c>
      <c r="AQ49" s="59" t="s">
        <v>196</v>
      </c>
      <c r="AR49" s="60" t="s">
        <v>196</v>
      </c>
      <c r="AS49" s="84" t="s">
        <v>196</v>
      </c>
      <c r="AT49" s="59" t="s">
        <v>196</v>
      </c>
      <c r="AU49" s="58">
        <v>5750</v>
      </c>
      <c r="AV49" s="58">
        <v>5750</v>
      </c>
      <c r="AW49" s="60" t="s">
        <v>196</v>
      </c>
      <c r="AX49" s="84" t="s">
        <v>196</v>
      </c>
      <c r="AY49" s="59" t="s">
        <v>196</v>
      </c>
      <c r="AZ49" s="58">
        <v>5750</v>
      </c>
      <c r="BA49" s="58">
        <v>5750</v>
      </c>
      <c r="BB49" s="60" t="s">
        <v>196</v>
      </c>
      <c r="BC49" s="63">
        <v>0</v>
      </c>
      <c r="BD49" s="60" t="s">
        <v>196</v>
      </c>
      <c r="BE49" s="62"/>
      <c r="BF49" s="62"/>
      <c r="BG49" s="58">
        <v>5750</v>
      </c>
      <c r="BH49" s="58">
        <v>5750</v>
      </c>
      <c r="BI49" s="60" t="s">
        <v>196</v>
      </c>
      <c r="BJ49" s="63">
        <v>0</v>
      </c>
      <c r="BK49" s="60" t="s">
        <v>196</v>
      </c>
      <c r="BL49" s="59" t="s">
        <v>196</v>
      </c>
      <c r="BM49" s="60" t="s">
        <v>196</v>
      </c>
      <c r="BN49" s="62"/>
      <c r="BO49" s="62"/>
      <c r="BP49" s="58">
        <v>5000</v>
      </c>
      <c r="BQ49" s="58">
        <v>5000</v>
      </c>
      <c r="BR49" s="60" t="s">
        <v>196</v>
      </c>
      <c r="BS49" s="84" t="s">
        <v>196</v>
      </c>
      <c r="BT49" s="59" t="s">
        <v>196</v>
      </c>
      <c r="BU49" s="58">
        <v>5750</v>
      </c>
      <c r="BV49" s="58">
        <v>5750</v>
      </c>
      <c r="BW49" s="60" t="s">
        <v>196</v>
      </c>
      <c r="BX49" s="62"/>
      <c r="BY49" s="62"/>
      <c r="BZ49" s="61">
        <v>2000</v>
      </c>
      <c r="CA49" s="44">
        <v>2000</v>
      </c>
      <c r="CB49" s="60" t="s">
        <v>196</v>
      </c>
      <c r="CC49" s="62"/>
      <c r="CD49" s="62"/>
      <c r="CE49" s="82">
        <v>2000</v>
      </c>
      <c r="CF49" s="44">
        <v>2000</v>
      </c>
      <c r="CG49" s="61">
        <v>-3750</v>
      </c>
      <c r="CH49" s="63">
        <v>-0.65</v>
      </c>
      <c r="CI49" s="60" t="s">
        <v>196</v>
      </c>
      <c r="CJ49" s="61">
        <v>10500</v>
      </c>
      <c r="CK49" s="61">
        <v>2000</v>
      </c>
      <c r="CL49" s="62"/>
      <c r="CM49" s="62"/>
      <c r="CN49" s="62"/>
      <c r="CO49" s="62"/>
      <c r="CP49" s="58">
        <v>5000</v>
      </c>
      <c r="CQ49" s="58">
        <v>5000</v>
      </c>
      <c r="CR49" s="60" t="s">
        <v>196</v>
      </c>
      <c r="CS49" s="62"/>
      <c r="CT49" s="62"/>
      <c r="CU49" s="61">
        <v>5000</v>
      </c>
      <c r="CV49" s="44">
        <v>5000</v>
      </c>
      <c r="CW49" s="62"/>
      <c r="CX49" s="62"/>
      <c r="CY49" s="62"/>
      <c r="CZ49" s="58">
        <v>5000</v>
      </c>
      <c r="DA49" s="58">
        <v>5000</v>
      </c>
      <c r="DB49" s="60" t="s">
        <v>196</v>
      </c>
    </row>
    <row r="50" spans="1:106" ht="15" thickBot="1">
      <c r="A50" s="57" t="s">
        <v>59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84" t="s">
        <v>196</v>
      </c>
      <c r="AT50" s="58">
        <v>5500</v>
      </c>
      <c r="AU50" s="62"/>
      <c r="AV50" s="58">
        <v>5500</v>
      </c>
      <c r="AW50" s="60" t="s">
        <v>196</v>
      </c>
      <c r="AX50" s="84" t="s">
        <v>196</v>
      </c>
      <c r="AY50" s="58">
        <v>5500</v>
      </c>
      <c r="AZ50" s="62"/>
      <c r="BA50" s="58">
        <v>5500</v>
      </c>
      <c r="BB50" s="60" t="s">
        <v>196</v>
      </c>
      <c r="BC50" s="63">
        <v>0</v>
      </c>
      <c r="BD50" s="60" t="s">
        <v>196</v>
      </c>
      <c r="BE50" s="62"/>
      <c r="BF50" s="58">
        <v>5500</v>
      </c>
      <c r="BG50" s="62"/>
      <c r="BH50" s="58">
        <v>5500</v>
      </c>
      <c r="BI50" s="60" t="s">
        <v>196</v>
      </c>
      <c r="BJ50" s="63">
        <v>0</v>
      </c>
      <c r="BK50" s="60" t="s">
        <v>196</v>
      </c>
      <c r="BL50" s="62"/>
      <c r="BM50" s="62"/>
      <c r="BN50" s="62"/>
      <c r="BO50" s="62"/>
      <c r="BP50" s="62"/>
      <c r="BQ50" s="59" t="s">
        <v>196</v>
      </c>
      <c r="BR50" s="60" t="s">
        <v>196</v>
      </c>
      <c r="BS50" s="84" t="s">
        <v>196</v>
      </c>
      <c r="BT50" s="58">
        <v>5500</v>
      </c>
      <c r="BU50" s="62"/>
      <c r="BV50" s="58">
        <v>5500</v>
      </c>
      <c r="BW50" s="60" t="s">
        <v>196</v>
      </c>
      <c r="BX50" s="62"/>
      <c r="BY50" s="61">
        <v>5500</v>
      </c>
      <c r="BZ50" s="62"/>
      <c r="CA50" s="44">
        <v>5500</v>
      </c>
      <c r="CB50" s="60" t="s">
        <v>196</v>
      </c>
      <c r="CC50" s="62"/>
      <c r="CD50" s="58">
        <v>5500</v>
      </c>
      <c r="CE50" s="62"/>
      <c r="CF50" s="44">
        <v>5500</v>
      </c>
      <c r="CG50" s="60" t="s">
        <v>196</v>
      </c>
      <c r="CH50" s="63">
        <v>0</v>
      </c>
      <c r="CI50" s="60" t="s">
        <v>196</v>
      </c>
      <c r="CJ50" s="62"/>
      <c r="CK50" s="62"/>
      <c r="CL50" s="62"/>
      <c r="CM50" s="62"/>
      <c r="CN50" s="62"/>
      <c r="CO50" s="58">
        <v>4000</v>
      </c>
      <c r="CP50" s="62"/>
      <c r="CQ50" s="58">
        <v>4000</v>
      </c>
      <c r="CR50" s="60" t="s">
        <v>196</v>
      </c>
      <c r="CS50" s="62"/>
      <c r="CT50" s="61">
        <v>4000</v>
      </c>
      <c r="CU50" s="62"/>
      <c r="CV50" s="44">
        <v>4000</v>
      </c>
      <c r="CW50" s="62"/>
      <c r="CX50" s="62"/>
      <c r="CY50" s="58">
        <v>3000</v>
      </c>
      <c r="CZ50" s="62"/>
      <c r="DA50" s="58">
        <v>3000</v>
      </c>
      <c r="DB50" s="60" t="s">
        <v>196</v>
      </c>
    </row>
    <row r="51" spans="1:106" ht="15" thickBot="1">
      <c r="A51" s="57" t="s">
        <v>94</v>
      </c>
      <c r="B51" s="58">
        <v>6000</v>
      </c>
      <c r="C51" s="59" t="s">
        <v>196</v>
      </c>
      <c r="D51" s="59" t="s">
        <v>196</v>
      </c>
      <c r="E51" s="59" t="s">
        <v>196</v>
      </c>
      <c r="F51" s="58">
        <v>2000</v>
      </c>
      <c r="G51" s="59" t="s">
        <v>196</v>
      </c>
      <c r="H51" s="59" t="s">
        <v>196</v>
      </c>
      <c r="I51" s="58">
        <v>2000</v>
      </c>
      <c r="J51" s="60" t="s">
        <v>196</v>
      </c>
      <c r="K51" s="59" t="s">
        <v>196</v>
      </c>
      <c r="L51" s="59" t="s">
        <v>196</v>
      </c>
      <c r="M51" s="58">
        <v>1000</v>
      </c>
      <c r="N51" s="59" t="s">
        <v>196</v>
      </c>
      <c r="O51" s="59" t="s">
        <v>196</v>
      </c>
      <c r="P51" s="58">
        <v>1000</v>
      </c>
      <c r="Q51" s="60" t="s">
        <v>196</v>
      </c>
      <c r="R51" s="59" t="s">
        <v>196</v>
      </c>
      <c r="S51" s="59" t="s">
        <v>196</v>
      </c>
      <c r="T51" s="59" t="s">
        <v>196</v>
      </c>
      <c r="U51" s="59" t="s">
        <v>196</v>
      </c>
      <c r="V51" s="59" t="s">
        <v>196</v>
      </c>
      <c r="W51" s="60" t="s">
        <v>196</v>
      </c>
      <c r="X51" s="59" t="s">
        <v>196</v>
      </c>
      <c r="Y51" s="59" t="s">
        <v>196</v>
      </c>
      <c r="Z51" s="59" t="s">
        <v>196</v>
      </c>
      <c r="AA51" s="59" t="s">
        <v>196</v>
      </c>
      <c r="AB51" s="59" t="s">
        <v>196</v>
      </c>
      <c r="AC51" s="60" t="s">
        <v>196</v>
      </c>
      <c r="AD51" s="59" t="s">
        <v>196</v>
      </c>
      <c r="AE51" s="59" t="s">
        <v>196</v>
      </c>
      <c r="AF51" s="59" t="s">
        <v>196</v>
      </c>
      <c r="AG51" s="59" t="s">
        <v>196</v>
      </c>
      <c r="AH51" s="59" t="s">
        <v>196</v>
      </c>
      <c r="AI51" s="60" t="s">
        <v>196</v>
      </c>
      <c r="AJ51" s="59" t="s">
        <v>196</v>
      </c>
      <c r="AK51" s="60" t="s">
        <v>196</v>
      </c>
      <c r="AL51" s="59" t="s">
        <v>196</v>
      </c>
      <c r="AM51" s="59" t="s">
        <v>196</v>
      </c>
      <c r="AN51" s="59" t="s">
        <v>196</v>
      </c>
      <c r="AO51" s="59" t="s">
        <v>196</v>
      </c>
      <c r="AP51" s="60" t="s">
        <v>196</v>
      </c>
      <c r="AQ51" s="59" t="s">
        <v>196</v>
      </c>
      <c r="AR51" s="60" t="s">
        <v>196</v>
      </c>
      <c r="AS51" s="84" t="s">
        <v>196</v>
      </c>
      <c r="AT51" s="59" t="s">
        <v>196</v>
      </c>
      <c r="AU51" s="59" t="s">
        <v>196</v>
      </c>
      <c r="AV51" s="59" t="s">
        <v>196</v>
      </c>
      <c r="AW51" s="60" t="s">
        <v>196</v>
      </c>
      <c r="AX51" s="84" t="s">
        <v>196</v>
      </c>
      <c r="AY51" s="59" t="s">
        <v>196</v>
      </c>
      <c r="AZ51" s="59" t="s">
        <v>196</v>
      </c>
      <c r="BA51" s="59" t="s">
        <v>196</v>
      </c>
      <c r="BB51" s="60" t="s">
        <v>196</v>
      </c>
      <c r="BC51" s="63">
        <v>0</v>
      </c>
      <c r="BD51" s="60" t="s">
        <v>196</v>
      </c>
      <c r="BE51" s="62"/>
      <c r="BF51" s="62"/>
      <c r="BG51" s="62"/>
      <c r="BH51" s="59" t="s">
        <v>196</v>
      </c>
      <c r="BI51" s="60" t="s">
        <v>196</v>
      </c>
      <c r="BJ51" s="60" t="s">
        <v>196</v>
      </c>
      <c r="BK51" s="60" t="s">
        <v>196</v>
      </c>
      <c r="BL51" s="59" t="s">
        <v>196</v>
      </c>
      <c r="BM51" s="60" t="s">
        <v>196</v>
      </c>
      <c r="BN51" s="62"/>
      <c r="BO51" s="62"/>
      <c r="BP51" s="62"/>
      <c r="BQ51" s="59" t="s">
        <v>196</v>
      </c>
      <c r="BR51" s="60" t="s">
        <v>196</v>
      </c>
      <c r="BS51" s="84" t="s">
        <v>196</v>
      </c>
      <c r="BT51" s="59" t="s">
        <v>196</v>
      </c>
      <c r="BU51" s="59" t="s">
        <v>196</v>
      </c>
      <c r="BV51" s="59" t="s">
        <v>196</v>
      </c>
      <c r="BW51" s="60" t="s">
        <v>196</v>
      </c>
      <c r="BX51" s="62"/>
      <c r="BY51" s="62"/>
      <c r="BZ51" s="62"/>
      <c r="CA51" s="85" t="s">
        <v>196</v>
      </c>
      <c r="CB51" s="60" t="s">
        <v>196</v>
      </c>
      <c r="CC51" s="62"/>
      <c r="CD51" s="62"/>
      <c r="CE51" s="62"/>
      <c r="CF51" s="85" t="s">
        <v>196</v>
      </c>
      <c r="CG51" s="60" t="s">
        <v>196</v>
      </c>
      <c r="CH51" s="60" t="s">
        <v>200</v>
      </c>
      <c r="CI51" s="60" t="s">
        <v>196</v>
      </c>
      <c r="CJ51" s="61">
        <v>4000</v>
      </c>
      <c r="CK51" s="62"/>
      <c r="CL51" s="62"/>
      <c r="CM51" s="62"/>
      <c r="CN51" s="62"/>
      <c r="CO51" s="62"/>
      <c r="CP51" s="62"/>
      <c r="CQ51" s="59" t="s">
        <v>196</v>
      </c>
      <c r="CR51" s="60" t="s">
        <v>196</v>
      </c>
      <c r="CS51" s="62"/>
      <c r="CT51" s="62"/>
      <c r="CU51" s="62"/>
      <c r="CV51" s="85" t="s">
        <v>196</v>
      </c>
      <c r="CW51" s="62"/>
      <c r="CX51" s="62"/>
      <c r="CY51" s="62"/>
      <c r="CZ51" s="62"/>
      <c r="DA51" s="59" t="s">
        <v>196</v>
      </c>
      <c r="DB51" s="60" t="s">
        <v>196</v>
      </c>
    </row>
    <row r="52" spans="1:106" ht="15" thickBot="1">
      <c r="A52" s="72" t="s">
        <v>62</v>
      </c>
      <c r="B52" s="62"/>
      <c r="C52" s="66" t="s">
        <v>196</v>
      </c>
      <c r="D52" s="66" t="s">
        <v>196</v>
      </c>
      <c r="E52" s="66" t="s">
        <v>196</v>
      </c>
      <c r="F52" s="66" t="s">
        <v>196</v>
      </c>
      <c r="G52" s="66" t="s">
        <v>196</v>
      </c>
      <c r="H52" s="66" t="s">
        <v>196</v>
      </c>
      <c r="I52" s="66" t="s">
        <v>196</v>
      </c>
      <c r="J52" s="68" t="s">
        <v>196</v>
      </c>
      <c r="K52" s="66" t="s">
        <v>196</v>
      </c>
      <c r="L52" s="66" t="s">
        <v>196</v>
      </c>
      <c r="M52" s="66" t="s">
        <v>196</v>
      </c>
      <c r="N52" s="66" t="s">
        <v>196</v>
      </c>
      <c r="O52" s="66" t="s">
        <v>196</v>
      </c>
      <c r="P52" s="66" t="s">
        <v>196</v>
      </c>
      <c r="Q52" s="68" t="s">
        <v>196</v>
      </c>
      <c r="R52" s="66" t="s">
        <v>196</v>
      </c>
      <c r="S52" s="67">
        <v>14200</v>
      </c>
      <c r="T52" s="66" t="s">
        <v>196</v>
      </c>
      <c r="U52" s="66" t="s">
        <v>196</v>
      </c>
      <c r="V52" s="67">
        <v>14200</v>
      </c>
      <c r="W52" s="69">
        <v>14200</v>
      </c>
      <c r="X52" s="66" t="s">
        <v>196</v>
      </c>
      <c r="Y52" s="67">
        <v>14200</v>
      </c>
      <c r="Z52" s="66" t="s">
        <v>196</v>
      </c>
      <c r="AA52" s="67">
        <v>2000</v>
      </c>
      <c r="AB52" s="67">
        <v>16200</v>
      </c>
      <c r="AC52" s="69">
        <v>16200</v>
      </c>
      <c r="AD52" s="66" t="s">
        <v>196</v>
      </c>
      <c r="AE52" s="67">
        <v>16000</v>
      </c>
      <c r="AF52" s="66" t="s">
        <v>196</v>
      </c>
      <c r="AG52" s="66" t="s">
        <v>196</v>
      </c>
      <c r="AH52" s="67">
        <v>16000</v>
      </c>
      <c r="AI52" s="69">
        <v>16000</v>
      </c>
      <c r="AJ52" s="67">
        <v>5572</v>
      </c>
      <c r="AK52" s="69">
        <v>5572</v>
      </c>
      <c r="AL52" s="66" t="s">
        <v>196</v>
      </c>
      <c r="AM52" s="67">
        <v>16000</v>
      </c>
      <c r="AN52" s="66" t="s">
        <v>196</v>
      </c>
      <c r="AO52" s="67">
        <v>16000</v>
      </c>
      <c r="AP52" s="69">
        <v>16000</v>
      </c>
      <c r="AQ52" s="67">
        <v>8572</v>
      </c>
      <c r="AR52" s="69">
        <v>8572</v>
      </c>
      <c r="AS52" s="66" t="s">
        <v>196</v>
      </c>
      <c r="AT52" s="67">
        <v>18000</v>
      </c>
      <c r="AU52" s="66" t="s">
        <v>196</v>
      </c>
      <c r="AV52" s="67">
        <v>18000</v>
      </c>
      <c r="AW52" s="69">
        <v>18000</v>
      </c>
      <c r="AX52" s="66" t="s">
        <v>196</v>
      </c>
      <c r="AY52" s="67">
        <v>16000</v>
      </c>
      <c r="AZ52" s="66" t="s">
        <v>196</v>
      </c>
      <c r="BA52" s="67">
        <v>16000</v>
      </c>
      <c r="BB52" s="69">
        <v>-2000</v>
      </c>
      <c r="BC52" s="70">
        <v>-0.11</v>
      </c>
      <c r="BD52" s="69">
        <v>16000</v>
      </c>
      <c r="BE52" s="62"/>
      <c r="BF52" s="67">
        <v>18000</v>
      </c>
      <c r="BG52" s="62"/>
      <c r="BH52" s="67">
        <v>18000</v>
      </c>
      <c r="BI52" s="69">
        <v>2000</v>
      </c>
      <c r="BJ52" s="70">
        <v>0.13</v>
      </c>
      <c r="BK52" s="69">
        <v>18000</v>
      </c>
      <c r="BL52" s="67">
        <v>8572</v>
      </c>
      <c r="BM52" s="69">
        <v>5419</v>
      </c>
      <c r="BN52" s="62"/>
      <c r="BO52" s="67">
        <v>16000</v>
      </c>
      <c r="BP52" s="62"/>
      <c r="BQ52" s="67">
        <v>16000</v>
      </c>
      <c r="BR52" s="69">
        <v>16000</v>
      </c>
      <c r="BS52" s="66" t="s">
        <v>196</v>
      </c>
      <c r="BT52" s="67">
        <v>18000</v>
      </c>
      <c r="BU52" s="66" t="s">
        <v>196</v>
      </c>
      <c r="BV52" s="67">
        <v>18000</v>
      </c>
      <c r="BW52" s="69">
        <v>18000</v>
      </c>
      <c r="BX52" s="62"/>
      <c r="BY52" s="69">
        <v>20000</v>
      </c>
      <c r="BZ52" s="62"/>
      <c r="CA52" s="71">
        <v>20000</v>
      </c>
      <c r="CB52" s="69">
        <v>20000</v>
      </c>
      <c r="CC52" s="62"/>
      <c r="CD52" s="67">
        <v>20000</v>
      </c>
      <c r="CE52" s="62"/>
      <c r="CF52" s="71">
        <v>20000</v>
      </c>
      <c r="CG52" s="69">
        <v>2000</v>
      </c>
      <c r="CH52" s="70">
        <v>0.11</v>
      </c>
      <c r="CI52" s="69">
        <v>20000</v>
      </c>
      <c r="CJ52" s="69">
        <v>15000</v>
      </c>
      <c r="CK52" s="62"/>
      <c r="CL52" s="69">
        <v>25000</v>
      </c>
      <c r="CM52" s="62"/>
      <c r="CN52" s="62"/>
      <c r="CO52" s="67">
        <v>18000</v>
      </c>
      <c r="CP52" s="62"/>
      <c r="CQ52" s="67">
        <v>18000</v>
      </c>
      <c r="CR52" s="69">
        <v>18000</v>
      </c>
      <c r="CS52" s="62"/>
      <c r="CT52" s="69">
        <v>16000</v>
      </c>
      <c r="CU52" s="62"/>
      <c r="CV52" s="44">
        <v>16000</v>
      </c>
      <c r="CW52" s="62"/>
      <c r="CX52" s="62"/>
      <c r="CY52" s="67">
        <v>20000</v>
      </c>
      <c r="CZ52" s="62"/>
      <c r="DA52" s="67">
        <v>20000</v>
      </c>
      <c r="DB52" s="69">
        <v>20000</v>
      </c>
    </row>
    <row r="53" spans="1:106" ht="15" thickBot="1">
      <c r="A53" s="57" t="s">
        <v>95</v>
      </c>
      <c r="B53" s="58">
        <v>1000</v>
      </c>
      <c r="C53" s="59" t="s">
        <v>196</v>
      </c>
      <c r="D53" s="59" t="s">
        <v>196</v>
      </c>
      <c r="E53" s="59" t="s">
        <v>196</v>
      </c>
      <c r="F53" s="58">
        <v>1000</v>
      </c>
      <c r="G53" s="59" t="s">
        <v>196</v>
      </c>
      <c r="H53" s="59" t="s">
        <v>196</v>
      </c>
      <c r="I53" s="58">
        <v>1000</v>
      </c>
      <c r="J53" s="60" t="s">
        <v>196</v>
      </c>
      <c r="K53" s="59" t="s">
        <v>196</v>
      </c>
      <c r="L53" s="59" t="s">
        <v>196</v>
      </c>
      <c r="M53" s="59" t="s">
        <v>196</v>
      </c>
      <c r="N53" s="59" t="s">
        <v>196</v>
      </c>
      <c r="O53" s="59" t="s">
        <v>196</v>
      </c>
      <c r="P53" s="59" t="s">
        <v>196</v>
      </c>
      <c r="Q53" s="60" t="s">
        <v>196</v>
      </c>
      <c r="R53" s="59" t="s">
        <v>196</v>
      </c>
      <c r="S53" s="59" t="s">
        <v>196</v>
      </c>
      <c r="T53" s="59" t="s">
        <v>196</v>
      </c>
      <c r="U53" s="59" t="s">
        <v>196</v>
      </c>
      <c r="V53" s="59" t="s">
        <v>196</v>
      </c>
      <c r="W53" s="60" t="s">
        <v>196</v>
      </c>
      <c r="X53" s="59" t="s">
        <v>196</v>
      </c>
      <c r="Y53" s="59" t="s">
        <v>196</v>
      </c>
      <c r="Z53" s="59" t="s">
        <v>196</v>
      </c>
      <c r="AA53" s="59" t="s">
        <v>196</v>
      </c>
      <c r="AB53" s="59" t="s">
        <v>196</v>
      </c>
      <c r="AC53" s="60" t="s">
        <v>196</v>
      </c>
      <c r="AD53" s="59" t="s">
        <v>196</v>
      </c>
      <c r="AE53" s="59" t="s">
        <v>196</v>
      </c>
      <c r="AF53" s="59" t="s">
        <v>196</v>
      </c>
      <c r="AG53" s="59" t="s">
        <v>196</v>
      </c>
      <c r="AH53" s="59" t="s">
        <v>196</v>
      </c>
      <c r="AI53" s="60" t="s">
        <v>196</v>
      </c>
      <c r="AJ53" s="59" t="s">
        <v>196</v>
      </c>
      <c r="AK53" s="60" t="s">
        <v>196</v>
      </c>
      <c r="AL53" s="59" t="s">
        <v>196</v>
      </c>
      <c r="AM53" s="59" t="s">
        <v>196</v>
      </c>
      <c r="AN53" s="59" t="s">
        <v>196</v>
      </c>
      <c r="AO53" s="59" t="s">
        <v>196</v>
      </c>
      <c r="AP53" s="60" t="s">
        <v>196</v>
      </c>
      <c r="AQ53" s="59" t="s">
        <v>196</v>
      </c>
      <c r="AR53" s="60" t="s">
        <v>196</v>
      </c>
      <c r="AS53" s="59" t="s">
        <v>196</v>
      </c>
      <c r="AT53" s="59" t="s">
        <v>196</v>
      </c>
      <c r="AU53" s="59" t="s">
        <v>196</v>
      </c>
      <c r="AV53" s="59" t="s">
        <v>196</v>
      </c>
      <c r="AW53" s="60" t="s">
        <v>196</v>
      </c>
      <c r="AX53" s="59" t="s">
        <v>196</v>
      </c>
      <c r="AY53" s="59" t="s">
        <v>196</v>
      </c>
      <c r="AZ53" s="59" t="s">
        <v>196</v>
      </c>
      <c r="BA53" s="59" t="s">
        <v>196</v>
      </c>
      <c r="BB53" s="60" t="s">
        <v>196</v>
      </c>
      <c r="BC53" s="63">
        <v>0</v>
      </c>
      <c r="BD53" s="60" t="s">
        <v>196</v>
      </c>
      <c r="BE53" s="62"/>
      <c r="BF53" s="62"/>
      <c r="BG53" s="62"/>
      <c r="BH53" s="59" t="s">
        <v>196</v>
      </c>
      <c r="BI53" s="60" t="s">
        <v>196</v>
      </c>
      <c r="BJ53" s="60" t="s">
        <v>196</v>
      </c>
      <c r="BK53" s="60" t="s">
        <v>196</v>
      </c>
      <c r="BL53" s="59" t="s">
        <v>196</v>
      </c>
      <c r="BM53" s="60" t="s">
        <v>196</v>
      </c>
      <c r="BN53" s="62"/>
      <c r="BO53" s="62"/>
      <c r="BP53" s="62"/>
      <c r="BQ53" s="59" t="s">
        <v>196</v>
      </c>
      <c r="BR53" s="60" t="s">
        <v>196</v>
      </c>
      <c r="BS53" s="59" t="s">
        <v>196</v>
      </c>
      <c r="BT53" s="59" t="s">
        <v>196</v>
      </c>
      <c r="BU53" s="59" t="s">
        <v>196</v>
      </c>
      <c r="BV53" s="59" t="s">
        <v>196</v>
      </c>
      <c r="BW53" s="60" t="s">
        <v>196</v>
      </c>
      <c r="BX53" s="62"/>
      <c r="BY53" s="62"/>
      <c r="BZ53" s="62"/>
      <c r="CA53" s="85" t="s">
        <v>196</v>
      </c>
      <c r="CB53" s="60" t="s">
        <v>196</v>
      </c>
      <c r="CC53" s="62"/>
      <c r="CD53" s="62"/>
      <c r="CE53" s="62"/>
      <c r="CF53" s="85" t="s">
        <v>196</v>
      </c>
      <c r="CG53" s="60" t="s">
        <v>196</v>
      </c>
      <c r="CH53" s="60" t="s">
        <v>200</v>
      </c>
      <c r="CI53" s="60" t="s">
        <v>196</v>
      </c>
      <c r="CJ53" s="62"/>
      <c r="CK53" s="62"/>
      <c r="CL53" s="62"/>
      <c r="CM53" s="62"/>
      <c r="CN53" s="62"/>
      <c r="CO53" s="62"/>
      <c r="CP53" s="62"/>
      <c r="CQ53" s="59" t="s">
        <v>196</v>
      </c>
      <c r="CR53" s="60" t="s">
        <v>196</v>
      </c>
      <c r="CS53" s="62"/>
      <c r="CT53" s="62"/>
      <c r="CU53" s="62"/>
      <c r="CV53" s="85" t="s">
        <v>196</v>
      </c>
      <c r="CW53" s="62"/>
      <c r="CX53" s="62"/>
      <c r="CY53" s="62"/>
      <c r="CZ53" s="62"/>
      <c r="DA53" s="59" t="s">
        <v>196</v>
      </c>
      <c r="DB53" s="60" t="s">
        <v>196</v>
      </c>
    </row>
    <row r="54" spans="1:106" ht="15" thickBot="1">
      <c r="A54" s="72" t="s">
        <v>33</v>
      </c>
      <c r="B54" s="66" t="s">
        <v>196</v>
      </c>
      <c r="C54" s="67">
        <v>10000</v>
      </c>
      <c r="D54" s="66" t="s">
        <v>196</v>
      </c>
      <c r="E54" s="66" t="s">
        <v>196</v>
      </c>
      <c r="F54" s="66" t="s">
        <v>196</v>
      </c>
      <c r="G54" s="66" t="s">
        <v>196</v>
      </c>
      <c r="H54" s="67">
        <v>1000</v>
      </c>
      <c r="I54" s="67">
        <v>1000</v>
      </c>
      <c r="J54" s="68" t="s">
        <v>196</v>
      </c>
      <c r="K54" s="66" t="s">
        <v>196</v>
      </c>
      <c r="L54" s="66" t="s">
        <v>196</v>
      </c>
      <c r="M54" s="67">
        <v>8000</v>
      </c>
      <c r="N54" s="66" t="s">
        <v>196</v>
      </c>
      <c r="O54" s="66" t="s">
        <v>196</v>
      </c>
      <c r="P54" s="67">
        <v>8000</v>
      </c>
      <c r="Q54" s="68" t="s">
        <v>196</v>
      </c>
      <c r="R54" s="66" t="s">
        <v>196</v>
      </c>
      <c r="S54" s="67">
        <v>6000</v>
      </c>
      <c r="T54" s="66" t="s">
        <v>196</v>
      </c>
      <c r="U54" s="66" t="s">
        <v>196</v>
      </c>
      <c r="V54" s="67">
        <v>6000</v>
      </c>
      <c r="W54" s="69">
        <v>6000</v>
      </c>
      <c r="X54" s="66" t="s">
        <v>196</v>
      </c>
      <c r="Y54" s="67">
        <v>6000</v>
      </c>
      <c r="Z54" s="66" t="s">
        <v>196</v>
      </c>
      <c r="AA54" s="66" t="s">
        <v>196</v>
      </c>
      <c r="AB54" s="67">
        <v>6000</v>
      </c>
      <c r="AC54" s="69">
        <v>6000</v>
      </c>
      <c r="AD54" s="66" t="s">
        <v>196</v>
      </c>
      <c r="AE54" s="67">
        <v>6000</v>
      </c>
      <c r="AF54" s="66" t="s">
        <v>196</v>
      </c>
      <c r="AG54" s="66" t="s">
        <v>196</v>
      </c>
      <c r="AH54" s="67">
        <v>6000</v>
      </c>
      <c r="AI54" s="69">
        <v>6000</v>
      </c>
      <c r="AJ54" s="67">
        <v>7000</v>
      </c>
      <c r="AK54" s="69">
        <v>7000</v>
      </c>
      <c r="AL54" s="66" t="s">
        <v>196</v>
      </c>
      <c r="AM54" s="67">
        <v>8519</v>
      </c>
      <c r="AN54" s="66" t="s">
        <v>196</v>
      </c>
      <c r="AO54" s="67">
        <v>8519</v>
      </c>
      <c r="AP54" s="69">
        <v>8519</v>
      </c>
      <c r="AQ54" s="67">
        <v>5419</v>
      </c>
      <c r="AR54" s="69">
        <v>5419</v>
      </c>
      <c r="AS54" s="66" t="s">
        <v>196</v>
      </c>
      <c r="AT54" s="67">
        <v>5500</v>
      </c>
      <c r="AU54" s="66" t="s">
        <v>196</v>
      </c>
      <c r="AV54" s="67">
        <v>5500</v>
      </c>
      <c r="AW54" s="69">
        <v>5500</v>
      </c>
      <c r="AX54" s="66" t="s">
        <v>196</v>
      </c>
      <c r="AY54" s="67">
        <v>5500</v>
      </c>
      <c r="AZ54" s="66" t="s">
        <v>196</v>
      </c>
      <c r="BA54" s="67">
        <v>5500</v>
      </c>
      <c r="BB54" s="68" t="s">
        <v>196</v>
      </c>
      <c r="BC54" s="70">
        <v>0</v>
      </c>
      <c r="BD54" s="69">
        <v>5500</v>
      </c>
      <c r="BE54" s="62"/>
      <c r="BF54" s="67">
        <v>5500</v>
      </c>
      <c r="BG54" s="62"/>
      <c r="BH54" s="67">
        <v>5500</v>
      </c>
      <c r="BI54" s="68" t="s">
        <v>196</v>
      </c>
      <c r="BJ54" s="70">
        <v>0</v>
      </c>
      <c r="BK54" s="69">
        <v>5500</v>
      </c>
      <c r="BL54" s="67">
        <v>5419</v>
      </c>
      <c r="BM54" s="68" t="s">
        <v>196</v>
      </c>
      <c r="BN54" s="62"/>
      <c r="BO54" s="67">
        <v>10519</v>
      </c>
      <c r="BP54" s="62"/>
      <c r="BQ54" s="67">
        <v>10519</v>
      </c>
      <c r="BR54" s="69">
        <v>10519</v>
      </c>
      <c r="BS54" s="66" t="s">
        <v>196</v>
      </c>
      <c r="BT54" s="67">
        <v>5500</v>
      </c>
      <c r="BU54" s="66" t="s">
        <v>196</v>
      </c>
      <c r="BV54" s="67">
        <v>5500</v>
      </c>
      <c r="BW54" s="69">
        <v>5500</v>
      </c>
      <c r="BX54" s="62"/>
      <c r="BY54" s="69">
        <v>6500</v>
      </c>
      <c r="BZ54" s="62"/>
      <c r="CA54" s="71">
        <v>6500</v>
      </c>
      <c r="CB54" s="69">
        <v>6500</v>
      </c>
      <c r="CC54" s="62"/>
      <c r="CD54" s="67">
        <v>7750</v>
      </c>
      <c r="CE54" s="62"/>
      <c r="CF54" s="71">
        <v>7750</v>
      </c>
      <c r="CG54" s="69">
        <v>2250</v>
      </c>
      <c r="CH54" s="70">
        <v>0.41</v>
      </c>
      <c r="CI54" s="69">
        <v>7750</v>
      </c>
      <c r="CJ54" s="69">
        <v>3000</v>
      </c>
      <c r="CK54" s="62"/>
      <c r="CL54" s="62"/>
      <c r="CM54" s="62"/>
      <c r="CN54" s="62"/>
      <c r="CO54" s="67">
        <v>10519</v>
      </c>
      <c r="CP54" s="62"/>
      <c r="CQ54" s="67">
        <v>10519</v>
      </c>
      <c r="CR54" s="69">
        <v>10519</v>
      </c>
      <c r="CS54" s="62"/>
      <c r="CT54" s="69">
        <v>5090</v>
      </c>
      <c r="CU54" s="62"/>
      <c r="CV54" s="44">
        <v>5090</v>
      </c>
      <c r="CW54" s="62"/>
      <c r="CX54" s="62"/>
      <c r="CY54" s="67">
        <v>10519</v>
      </c>
      <c r="CZ54" s="62"/>
      <c r="DA54" s="67">
        <v>10519</v>
      </c>
      <c r="DB54" s="69">
        <v>10519</v>
      </c>
    </row>
    <row r="55" spans="1:106" ht="15" thickBot="1">
      <c r="A55" s="57" t="s">
        <v>35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85" t="s">
        <v>196</v>
      </c>
      <c r="CB55" s="62"/>
      <c r="CC55" s="62"/>
      <c r="CD55" s="62"/>
      <c r="CE55" s="62"/>
      <c r="CF55" s="85" t="s">
        <v>196</v>
      </c>
      <c r="CG55" s="60" t="s">
        <v>196</v>
      </c>
      <c r="CH55" s="60" t="s">
        <v>200</v>
      </c>
      <c r="CI55" s="62"/>
      <c r="CJ55" s="61">
        <v>20000</v>
      </c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1">
        <v>5000</v>
      </c>
      <c r="CV55" s="44">
        <v>5000</v>
      </c>
      <c r="CW55" s="62"/>
      <c r="CX55" s="62"/>
      <c r="CY55" s="58">
        <v>10000</v>
      </c>
      <c r="CZ55" s="62"/>
      <c r="DA55" s="62"/>
      <c r="DB55" s="62"/>
    </row>
    <row r="56" spans="1:106" ht="15" thickBot="1">
      <c r="A56" s="57" t="s">
        <v>66</v>
      </c>
      <c r="B56" s="59" t="s">
        <v>196</v>
      </c>
      <c r="C56" s="59" t="s">
        <v>196</v>
      </c>
      <c r="D56" s="59" t="s">
        <v>196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59" t="s">
        <v>196</v>
      </c>
      <c r="AM56" s="59" t="s">
        <v>196</v>
      </c>
      <c r="AN56" s="58">
        <v>1500</v>
      </c>
      <c r="AO56" s="58">
        <v>1500</v>
      </c>
      <c r="AP56" s="60" t="s">
        <v>196</v>
      </c>
      <c r="AQ56" s="62"/>
      <c r="AR56" s="62"/>
      <c r="AS56" s="59" t="s">
        <v>196</v>
      </c>
      <c r="AT56" s="58">
        <v>5362</v>
      </c>
      <c r="AU56" s="62"/>
      <c r="AV56" s="58">
        <v>5362</v>
      </c>
      <c r="AW56" s="60" t="s">
        <v>196</v>
      </c>
      <c r="AX56" s="59" t="s">
        <v>196</v>
      </c>
      <c r="AY56" s="58">
        <v>26300</v>
      </c>
      <c r="AZ56" s="58">
        <v>9000</v>
      </c>
      <c r="BA56" s="58">
        <v>35300</v>
      </c>
      <c r="BB56" s="61">
        <v>29938</v>
      </c>
      <c r="BC56" s="63">
        <v>5.58</v>
      </c>
      <c r="BD56" s="60" t="s">
        <v>196</v>
      </c>
      <c r="BE56" s="62"/>
      <c r="BF56" s="58">
        <v>5362</v>
      </c>
      <c r="BG56" s="62"/>
      <c r="BH56" s="58">
        <v>5362</v>
      </c>
      <c r="BI56" s="61">
        <v>-29938</v>
      </c>
      <c r="BJ56" s="63">
        <v>-0.85</v>
      </c>
      <c r="BK56" s="60" t="s">
        <v>196</v>
      </c>
      <c r="BL56" s="62"/>
      <c r="BM56" s="62"/>
      <c r="BN56" s="62"/>
      <c r="BO56" s="62"/>
      <c r="BP56" s="82">
        <v>56000</v>
      </c>
      <c r="BQ56" s="58">
        <v>56000</v>
      </c>
      <c r="BR56" s="60" t="s">
        <v>196</v>
      </c>
      <c r="BS56" s="59" t="s">
        <v>196</v>
      </c>
      <c r="BT56" s="58">
        <v>5362</v>
      </c>
      <c r="BU56" s="62"/>
      <c r="BV56" s="58">
        <v>5362</v>
      </c>
      <c r="BW56" s="60" t="s">
        <v>196</v>
      </c>
      <c r="BX56" s="62"/>
      <c r="BY56" s="61">
        <v>16300</v>
      </c>
      <c r="BZ56" s="62"/>
      <c r="CA56" s="44">
        <v>16300</v>
      </c>
      <c r="CB56" s="60" t="s">
        <v>196</v>
      </c>
      <c r="CC56" s="62"/>
      <c r="CD56" s="58">
        <v>16300</v>
      </c>
      <c r="CE56" s="62"/>
      <c r="CF56" s="44">
        <v>16300</v>
      </c>
      <c r="CG56" s="61">
        <v>10938</v>
      </c>
      <c r="CH56" s="63">
        <v>2.04</v>
      </c>
      <c r="CI56" s="60" t="s">
        <v>196</v>
      </c>
      <c r="CJ56" s="62"/>
      <c r="CK56" s="62"/>
      <c r="CL56" s="62"/>
      <c r="CM56" s="62"/>
      <c r="CN56" s="62"/>
      <c r="CO56" s="62"/>
      <c r="CP56" s="62"/>
      <c r="CQ56" s="59" t="s">
        <v>196</v>
      </c>
      <c r="CR56" s="60" t="s">
        <v>196</v>
      </c>
      <c r="CS56" s="62"/>
      <c r="CT56" s="61">
        <v>2775</v>
      </c>
      <c r="CU56" s="62"/>
      <c r="CV56" s="44">
        <v>2775</v>
      </c>
      <c r="CW56" s="62"/>
      <c r="CX56" s="62"/>
      <c r="CY56" s="58">
        <v>8000</v>
      </c>
      <c r="CZ56" s="62"/>
      <c r="DA56" s="58">
        <v>8000</v>
      </c>
      <c r="DB56" s="60" t="s">
        <v>196</v>
      </c>
    </row>
    <row r="57" spans="1:106" ht="15" thickBot="1">
      <c r="A57" s="57" t="s">
        <v>67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59" t="s">
        <v>196</v>
      </c>
      <c r="BI57" s="62"/>
      <c r="BJ57" s="62"/>
      <c r="BK57" s="62"/>
      <c r="BL57" s="62"/>
      <c r="BM57" s="62"/>
      <c r="BN57" s="62"/>
      <c r="BO57" s="62"/>
      <c r="BP57" s="97"/>
      <c r="BQ57" s="62"/>
      <c r="BR57" s="62"/>
      <c r="BS57" s="62"/>
      <c r="BT57" s="62"/>
      <c r="BU57" s="62"/>
      <c r="BV57" s="62"/>
      <c r="BW57" s="62"/>
      <c r="BX57" s="62"/>
      <c r="BY57" s="62"/>
      <c r="BZ57" s="61">
        <v>8000</v>
      </c>
      <c r="CA57" s="44">
        <v>8000</v>
      </c>
      <c r="CB57" s="62"/>
      <c r="CC57" s="62"/>
      <c r="CD57" s="62"/>
      <c r="CE57" s="58">
        <v>8000</v>
      </c>
      <c r="CF57" s="44">
        <v>8000</v>
      </c>
      <c r="CG57" s="61">
        <v>8000</v>
      </c>
      <c r="CH57" s="63">
        <v>1</v>
      </c>
      <c r="CI57" s="62"/>
      <c r="CJ57" s="61">
        <v>13000</v>
      </c>
      <c r="CK57" s="62"/>
      <c r="CL57" s="62"/>
      <c r="CM57" s="62"/>
      <c r="CN57" s="62"/>
      <c r="CO57" s="62"/>
      <c r="CP57" s="62"/>
      <c r="CQ57" s="62"/>
      <c r="CR57" s="62"/>
      <c r="CS57" s="61">
        <v>12000</v>
      </c>
      <c r="CT57" s="62"/>
      <c r="CU57" s="61">
        <v>10000</v>
      </c>
      <c r="CV57" s="44">
        <v>22000</v>
      </c>
      <c r="CW57" s="62"/>
      <c r="CX57" s="62"/>
      <c r="CY57" s="62"/>
      <c r="CZ57" s="58">
        <v>8000</v>
      </c>
      <c r="DA57" s="62"/>
      <c r="DB57" s="62"/>
    </row>
    <row r="58" spans="1:106" ht="15" thickBot="1">
      <c r="A58" s="57" t="s">
        <v>36</v>
      </c>
      <c r="B58" s="59" t="s">
        <v>196</v>
      </c>
      <c r="C58" s="58">
        <v>5000</v>
      </c>
      <c r="D58" s="59" t="s">
        <v>196</v>
      </c>
      <c r="E58" s="58">
        <v>8000</v>
      </c>
      <c r="F58" s="59" t="s">
        <v>196</v>
      </c>
      <c r="G58" s="59" t="s">
        <v>196</v>
      </c>
      <c r="H58" s="59" t="s">
        <v>196</v>
      </c>
      <c r="I58" s="58">
        <v>8000</v>
      </c>
      <c r="J58" s="60" t="s">
        <v>196</v>
      </c>
      <c r="K58" s="58">
        <v>8000</v>
      </c>
      <c r="L58" s="59" t="s">
        <v>196</v>
      </c>
      <c r="M58" s="59" t="s">
        <v>196</v>
      </c>
      <c r="N58" s="59" t="s">
        <v>196</v>
      </c>
      <c r="O58" s="59" t="s">
        <v>196</v>
      </c>
      <c r="P58" s="58">
        <v>8000</v>
      </c>
      <c r="Q58" s="60" t="s">
        <v>196</v>
      </c>
      <c r="R58" s="58">
        <v>8000</v>
      </c>
      <c r="S58" s="59" t="s">
        <v>196</v>
      </c>
      <c r="T58" s="59" t="s">
        <v>196</v>
      </c>
      <c r="U58" s="59" t="s">
        <v>196</v>
      </c>
      <c r="V58" s="58">
        <v>8000</v>
      </c>
      <c r="W58" s="60" t="s">
        <v>196</v>
      </c>
      <c r="X58" s="58">
        <v>8000</v>
      </c>
      <c r="Y58" s="59" t="s">
        <v>196</v>
      </c>
      <c r="Z58" s="59" t="s">
        <v>196</v>
      </c>
      <c r="AA58" s="59" t="s">
        <v>196</v>
      </c>
      <c r="AB58" s="58">
        <v>8000</v>
      </c>
      <c r="AC58" s="60" t="s">
        <v>196</v>
      </c>
      <c r="AD58" s="58">
        <v>10000</v>
      </c>
      <c r="AE58" s="59" t="s">
        <v>196</v>
      </c>
      <c r="AF58" s="59" t="s">
        <v>196</v>
      </c>
      <c r="AG58" s="59" t="s">
        <v>196</v>
      </c>
      <c r="AH58" s="58">
        <v>10000</v>
      </c>
      <c r="AI58" s="60" t="s">
        <v>196</v>
      </c>
      <c r="AJ58" s="58">
        <v>4875</v>
      </c>
      <c r="AK58" s="60" t="s">
        <v>196</v>
      </c>
      <c r="AL58" s="58">
        <v>10620</v>
      </c>
      <c r="AM58" s="59" t="s">
        <v>196</v>
      </c>
      <c r="AN58" s="59" t="s">
        <v>196</v>
      </c>
      <c r="AO58" s="58">
        <v>10620</v>
      </c>
      <c r="AP58" s="60" t="s">
        <v>196</v>
      </c>
      <c r="AQ58" s="58">
        <v>4875</v>
      </c>
      <c r="AR58" s="60" t="s">
        <v>196</v>
      </c>
      <c r="AS58" s="58">
        <v>12620</v>
      </c>
      <c r="AT58" s="59" t="s">
        <v>196</v>
      </c>
      <c r="AU58" s="59" t="s">
        <v>196</v>
      </c>
      <c r="AV58" s="58">
        <v>12620</v>
      </c>
      <c r="AW58" s="60" t="s">
        <v>196</v>
      </c>
      <c r="AX58" s="58">
        <v>12620</v>
      </c>
      <c r="AY58" s="59" t="s">
        <v>196</v>
      </c>
      <c r="AZ58" s="59" t="s">
        <v>196</v>
      </c>
      <c r="BA58" s="58">
        <v>12620</v>
      </c>
      <c r="BB58" s="60" t="s">
        <v>196</v>
      </c>
      <c r="BC58" s="63">
        <v>0</v>
      </c>
      <c r="BD58" s="60" t="s">
        <v>196</v>
      </c>
      <c r="BE58" s="58">
        <v>12620</v>
      </c>
      <c r="BF58" s="62"/>
      <c r="BG58" s="62"/>
      <c r="BH58" s="58">
        <v>12620</v>
      </c>
      <c r="BI58" s="60" t="s">
        <v>196</v>
      </c>
      <c r="BJ58" s="63">
        <v>0</v>
      </c>
      <c r="BK58" s="60" t="s">
        <v>196</v>
      </c>
      <c r="BL58" s="58">
        <v>3929</v>
      </c>
      <c r="BM58" s="60" t="s">
        <v>196</v>
      </c>
      <c r="BN58" s="58">
        <v>10000</v>
      </c>
      <c r="BO58" s="62"/>
      <c r="BP58" s="62"/>
      <c r="BQ58" s="58">
        <v>10000</v>
      </c>
      <c r="BR58" s="60" t="s">
        <v>196</v>
      </c>
      <c r="BS58" s="58">
        <v>12620</v>
      </c>
      <c r="BT58" s="59" t="s">
        <v>196</v>
      </c>
      <c r="BU58" s="59" t="s">
        <v>196</v>
      </c>
      <c r="BV58" s="58">
        <v>12620</v>
      </c>
      <c r="BW58" s="60" t="s">
        <v>196</v>
      </c>
      <c r="BX58" s="58">
        <v>12000</v>
      </c>
      <c r="BY58" s="62"/>
      <c r="BZ58" s="62"/>
      <c r="CA58" s="44">
        <v>12000</v>
      </c>
      <c r="CB58" s="60" t="s">
        <v>196</v>
      </c>
      <c r="CC58" s="58">
        <v>12000</v>
      </c>
      <c r="CD58" s="62"/>
      <c r="CE58" s="62"/>
      <c r="CF58" s="44">
        <v>12000</v>
      </c>
      <c r="CG58" s="60">
        <v>-620</v>
      </c>
      <c r="CH58" s="63">
        <v>-0.05</v>
      </c>
      <c r="CI58" s="60" t="s">
        <v>196</v>
      </c>
      <c r="CJ58" s="61">
        <v>10000</v>
      </c>
      <c r="CK58" s="61">
        <v>3000</v>
      </c>
      <c r="CL58" s="61">
        <v>7000</v>
      </c>
      <c r="CM58" s="61">
        <v>3000</v>
      </c>
      <c r="CN58" s="58">
        <v>10000</v>
      </c>
      <c r="CO58" s="62"/>
      <c r="CP58" s="62"/>
      <c r="CQ58" s="58">
        <v>10000</v>
      </c>
      <c r="CR58" s="60" t="s">
        <v>196</v>
      </c>
      <c r="CS58" s="62"/>
      <c r="CT58" s="62"/>
      <c r="CU58" s="62"/>
      <c r="CV58" s="85" t="s">
        <v>196</v>
      </c>
      <c r="CW58" s="62"/>
      <c r="CX58" s="58">
        <v>10000</v>
      </c>
      <c r="CY58" s="62"/>
      <c r="CZ58" s="62"/>
      <c r="DA58" s="58">
        <v>10000</v>
      </c>
      <c r="DB58" s="60" t="s">
        <v>196</v>
      </c>
    </row>
    <row r="59" spans="1:106" ht="15" thickBot="1">
      <c r="A59" s="57" t="s">
        <v>69</v>
      </c>
      <c r="B59" s="59" t="s">
        <v>196</v>
      </c>
      <c r="C59" s="59" t="s">
        <v>196</v>
      </c>
      <c r="D59" s="59" t="s">
        <v>196</v>
      </c>
      <c r="E59" s="59" t="s">
        <v>196</v>
      </c>
      <c r="F59" s="59" t="s">
        <v>196</v>
      </c>
      <c r="G59" s="59" t="s">
        <v>196</v>
      </c>
      <c r="H59" s="59" t="s">
        <v>196</v>
      </c>
      <c r="I59" s="59" t="s">
        <v>196</v>
      </c>
      <c r="J59" s="60" t="s">
        <v>196</v>
      </c>
      <c r="K59" s="59" t="s">
        <v>196</v>
      </c>
      <c r="L59" s="59" t="s">
        <v>196</v>
      </c>
      <c r="M59" s="58">
        <v>5427</v>
      </c>
      <c r="N59" s="59" t="s">
        <v>196</v>
      </c>
      <c r="O59" s="59" t="s">
        <v>196</v>
      </c>
      <c r="P59" s="58">
        <v>5427</v>
      </c>
      <c r="Q59" s="60" t="s">
        <v>196</v>
      </c>
      <c r="R59" s="59" t="s">
        <v>196</v>
      </c>
      <c r="S59" s="59" t="s">
        <v>196</v>
      </c>
      <c r="T59" s="59" t="s">
        <v>196</v>
      </c>
      <c r="U59" s="59" t="s">
        <v>196</v>
      </c>
      <c r="V59" s="59" t="s">
        <v>196</v>
      </c>
      <c r="W59" s="60" t="s">
        <v>196</v>
      </c>
      <c r="X59" s="59" t="s">
        <v>196</v>
      </c>
      <c r="Y59" s="59" t="s">
        <v>196</v>
      </c>
      <c r="Z59" s="59" t="s">
        <v>196</v>
      </c>
      <c r="AA59" s="59" t="s">
        <v>196</v>
      </c>
      <c r="AB59" s="59" t="s">
        <v>196</v>
      </c>
      <c r="AC59" s="60" t="s">
        <v>196</v>
      </c>
      <c r="AD59" s="59" t="s">
        <v>196</v>
      </c>
      <c r="AE59" s="58">
        <v>4000</v>
      </c>
      <c r="AF59" s="59" t="s">
        <v>196</v>
      </c>
      <c r="AG59" s="59" t="s">
        <v>196</v>
      </c>
      <c r="AH59" s="58">
        <v>4000</v>
      </c>
      <c r="AI59" s="60" t="s">
        <v>196</v>
      </c>
      <c r="AJ59" s="59" t="s">
        <v>196</v>
      </c>
      <c r="AK59" s="60" t="s">
        <v>196</v>
      </c>
      <c r="AL59" s="59" t="s">
        <v>196</v>
      </c>
      <c r="AM59" s="58">
        <v>4500</v>
      </c>
      <c r="AN59" s="59" t="s">
        <v>196</v>
      </c>
      <c r="AO59" s="58">
        <v>4500</v>
      </c>
      <c r="AP59" s="60" t="s">
        <v>196</v>
      </c>
      <c r="AQ59" s="59" t="s">
        <v>196</v>
      </c>
      <c r="AR59" s="60" t="s">
        <v>196</v>
      </c>
      <c r="AS59" s="59" t="s">
        <v>196</v>
      </c>
      <c r="AT59" s="58">
        <v>4800</v>
      </c>
      <c r="AU59" s="59" t="s">
        <v>196</v>
      </c>
      <c r="AV59" s="58">
        <v>4800</v>
      </c>
      <c r="AW59" s="60" t="s">
        <v>196</v>
      </c>
      <c r="AX59" s="59" t="s">
        <v>196</v>
      </c>
      <c r="AY59" s="58">
        <v>4800</v>
      </c>
      <c r="AZ59" s="59" t="s">
        <v>196</v>
      </c>
      <c r="BA59" s="58">
        <v>4800</v>
      </c>
      <c r="BB59" s="60" t="s">
        <v>196</v>
      </c>
      <c r="BC59" s="63">
        <v>0</v>
      </c>
      <c r="BD59" s="60" t="s">
        <v>196</v>
      </c>
      <c r="BE59" s="62"/>
      <c r="BF59" s="58">
        <v>4800</v>
      </c>
      <c r="BG59" s="62"/>
      <c r="BH59" s="58">
        <v>4800</v>
      </c>
      <c r="BI59" s="60" t="s">
        <v>196</v>
      </c>
      <c r="BJ59" s="63">
        <v>0</v>
      </c>
      <c r="BK59" s="60" t="s">
        <v>196</v>
      </c>
      <c r="BL59" s="59" t="s">
        <v>196</v>
      </c>
      <c r="BM59" s="60" t="s">
        <v>196</v>
      </c>
      <c r="BN59" s="62"/>
      <c r="BO59" s="58">
        <v>3500</v>
      </c>
      <c r="BP59" s="62"/>
      <c r="BQ59" s="58">
        <v>3500</v>
      </c>
      <c r="BR59" s="60" t="s">
        <v>196</v>
      </c>
      <c r="BS59" s="59" t="s">
        <v>196</v>
      </c>
      <c r="BT59" s="58">
        <v>4800</v>
      </c>
      <c r="BU59" s="59" t="s">
        <v>196</v>
      </c>
      <c r="BV59" s="58">
        <v>4800</v>
      </c>
      <c r="BW59" s="60" t="s">
        <v>196</v>
      </c>
      <c r="BX59" s="62"/>
      <c r="BY59" s="61">
        <v>4800</v>
      </c>
      <c r="BZ59" s="62"/>
      <c r="CA59" s="44">
        <v>4800</v>
      </c>
      <c r="CB59" s="60" t="s">
        <v>196</v>
      </c>
      <c r="CC59" s="62"/>
      <c r="CD59" s="58">
        <v>4800</v>
      </c>
      <c r="CE59" s="62"/>
      <c r="CF59" s="44">
        <v>4800</v>
      </c>
      <c r="CG59" s="60" t="s">
        <v>196</v>
      </c>
      <c r="CH59" s="63">
        <v>0</v>
      </c>
      <c r="CI59" s="60" t="s">
        <v>196</v>
      </c>
      <c r="CJ59" s="61">
        <v>4000</v>
      </c>
      <c r="CK59" s="62"/>
      <c r="CL59" s="62"/>
      <c r="CM59" s="62"/>
      <c r="CN59" s="62"/>
      <c r="CO59" s="58">
        <v>4500</v>
      </c>
      <c r="CP59" s="62"/>
      <c r="CQ59" s="58">
        <v>4500</v>
      </c>
      <c r="CR59" s="60" t="s">
        <v>196</v>
      </c>
      <c r="CS59" s="62"/>
      <c r="CT59" s="61">
        <v>3000</v>
      </c>
      <c r="CU59" s="62"/>
      <c r="CV59" s="44">
        <v>3000</v>
      </c>
      <c r="CW59" s="62"/>
      <c r="CX59" s="62"/>
      <c r="CY59" s="58">
        <v>4500</v>
      </c>
      <c r="CZ59" s="62"/>
      <c r="DA59" s="58">
        <v>4500</v>
      </c>
      <c r="DB59" s="60" t="s">
        <v>196</v>
      </c>
    </row>
    <row r="60" spans="1:106" ht="15" thickBot="1">
      <c r="A60" s="57" t="s">
        <v>70</v>
      </c>
      <c r="B60" s="59" t="s">
        <v>196</v>
      </c>
      <c r="C60" s="59" t="s">
        <v>196</v>
      </c>
      <c r="D60" s="59" t="s">
        <v>196</v>
      </c>
      <c r="E60" s="59" t="s">
        <v>196</v>
      </c>
      <c r="F60" s="59" t="s">
        <v>196</v>
      </c>
      <c r="G60" s="59" t="s">
        <v>196</v>
      </c>
      <c r="H60" s="59" t="s">
        <v>196</v>
      </c>
      <c r="I60" s="59" t="s">
        <v>196</v>
      </c>
      <c r="J60" s="60" t="s">
        <v>196</v>
      </c>
      <c r="K60" s="59" t="s">
        <v>196</v>
      </c>
      <c r="L60" s="59" t="s">
        <v>196</v>
      </c>
      <c r="M60" s="59" t="s">
        <v>196</v>
      </c>
      <c r="N60" s="59" t="s">
        <v>196</v>
      </c>
      <c r="O60" s="59" t="s">
        <v>196</v>
      </c>
      <c r="P60" s="59" t="s">
        <v>196</v>
      </c>
      <c r="Q60" s="60" t="s">
        <v>196</v>
      </c>
      <c r="R60" s="59" t="s">
        <v>196</v>
      </c>
      <c r="S60" s="59" t="s">
        <v>196</v>
      </c>
      <c r="T60" s="59" t="s">
        <v>196</v>
      </c>
      <c r="U60" s="59" t="s">
        <v>196</v>
      </c>
      <c r="V60" s="59" t="s">
        <v>196</v>
      </c>
      <c r="W60" s="60" t="s">
        <v>196</v>
      </c>
      <c r="X60" s="59" t="s">
        <v>196</v>
      </c>
      <c r="Y60" s="59" t="s">
        <v>196</v>
      </c>
      <c r="Z60" s="59" t="s">
        <v>196</v>
      </c>
      <c r="AA60" s="59" t="s">
        <v>196</v>
      </c>
      <c r="AB60" s="59" t="s">
        <v>196</v>
      </c>
      <c r="AC60" s="60" t="s">
        <v>196</v>
      </c>
      <c r="AD60" s="59" t="s">
        <v>196</v>
      </c>
      <c r="AE60" s="59" t="s">
        <v>196</v>
      </c>
      <c r="AF60" s="59" t="s">
        <v>196</v>
      </c>
      <c r="AG60" s="59" t="s">
        <v>196</v>
      </c>
      <c r="AH60" s="59" t="s">
        <v>196</v>
      </c>
      <c r="AI60" s="59" t="s">
        <v>196</v>
      </c>
      <c r="AJ60" s="59" t="s">
        <v>196</v>
      </c>
      <c r="AK60" s="60" t="s">
        <v>196</v>
      </c>
      <c r="AL60" s="58">
        <v>3500</v>
      </c>
      <c r="AM60" s="59" t="s">
        <v>196</v>
      </c>
      <c r="AN60" s="59" t="s">
        <v>196</v>
      </c>
      <c r="AO60" s="58">
        <v>3500</v>
      </c>
      <c r="AP60" s="60" t="s">
        <v>196</v>
      </c>
      <c r="AQ60" s="59" t="s">
        <v>196</v>
      </c>
      <c r="AR60" s="60" t="s">
        <v>196</v>
      </c>
      <c r="AS60" s="58">
        <v>7672</v>
      </c>
      <c r="AT60" s="59" t="s">
        <v>196</v>
      </c>
      <c r="AU60" s="59" t="s">
        <v>196</v>
      </c>
      <c r="AV60" s="58">
        <v>7672</v>
      </c>
      <c r="AW60" s="60" t="s">
        <v>196</v>
      </c>
      <c r="AX60" s="58">
        <v>7672</v>
      </c>
      <c r="AY60" s="59" t="s">
        <v>196</v>
      </c>
      <c r="AZ60" s="59" t="s">
        <v>196</v>
      </c>
      <c r="BA60" s="58">
        <v>7672</v>
      </c>
      <c r="BB60" s="60" t="s">
        <v>196</v>
      </c>
      <c r="BC60" s="63">
        <v>0</v>
      </c>
      <c r="BD60" s="60" t="s">
        <v>196</v>
      </c>
      <c r="BE60" s="58">
        <v>7672</v>
      </c>
      <c r="BF60" s="62"/>
      <c r="BG60" s="62"/>
      <c r="BH60" s="58">
        <v>7672</v>
      </c>
      <c r="BI60" s="60" t="s">
        <v>196</v>
      </c>
      <c r="BJ60" s="63">
        <v>0</v>
      </c>
      <c r="BK60" s="60" t="s">
        <v>196</v>
      </c>
      <c r="BL60" s="59" t="s">
        <v>196</v>
      </c>
      <c r="BM60" s="60" t="s">
        <v>196</v>
      </c>
      <c r="BN60" s="58">
        <v>2620</v>
      </c>
      <c r="BO60" s="62"/>
      <c r="BP60" s="62"/>
      <c r="BQ60" s="58">
        <v>2620</v>
      </c>
      <c r="BR60" s="60" t="s">
        <v>196</v>
      </c>
      <c r="BS60" s="58">
        <v>7672</v>
      </c>
      <c r="BT60" s="59" t="s">
        <v>196</v>
      </c>
      <c r="BU60" s="59" t="s">
        <v>196</v>
      </c>
      <c r="BV60" s="58">
        <v>7672</v>
      </c>
      <c r="BW60" s="60" t="s">
        <v>196</v>
      </c>
      <c r="BX60" s="62"/>
      <c r="BY60" s="62"/>
      <c r="BZ60" s="62"/>
      <c r="CA60" s="85" t="s">
        <v>196</v>
      </c>
      <c r="CB60" s="60" t="s">
        <v>196</v>
      </c>
      <c r="CC60" s="62"/>
      <c r="CD60" s="62"/>
      <c r="CE60" s="62"/>
      <c r="CF60" s="85" t="s">
        <v>196</v>
      </c>
      <c r="CG60" s="61">
        <v>-7672</v>
      </c>
      <c r="CH60" s="63">
        <v>-1</v>
      </c>
      <c r="CI60" s="60" t="s">
        <v>196</v>
      </c>
      <c r="CJ60" s="61">
        <v>35000</v>
      </c>
      <c r="CK60" s="62"/>
      <c r="CL60" s="62"/>
      <c r="CM60" s="62"/>
      <c r="CN60" s="58">
        <v>2620</v>
      </c>
      <c r="CO60" s="62"/>
      <c r="CP60" s="62"/>
      <c r="CQ60" s="58">
        <v>2620</v>
      </c>
      <c r="CR60" s="60" t="s">
        <v>196</v>
      </c>
      <c r="CS60" s="62"/>
      <c r="CT60" s="62"/>
      <c r="CU60" s="62"/>
      <c r="CV60" s="85" t="s">
        <v>196</v>
      </c>
      <c r="CW60" s="62"/>
      <c r="CX60" s="58">
        <v>2620</v>
      </c>
      <c r="CY60" s="62"/>
      <c r="CZ60" s="62"/>
      <c r="DA60" s="58">
        <v>2620</v>
      </c>
      <c r="DB60" s="60" t="s">
        <v>196</v>
      </c>
    </row>
    <row r="61" spans="1:106" ht="15" thickBot="1">
      <c r="A61" s="57" t="s">
        <v>96</v>
      </c>
      <c r="B61" s="59" t="s">
        <v>196</v>
      </c>
      <c r="C61" s="59" t="s">
        <v>196</v>
      </c>
      <c r="D61" s="59" t="s">
        <v>196</v>
      </c>
      <c r="E61" s="59" t="s">
        <v>196</v>
      </c>
      <c r="F61" s="59" t="s">
        <v>196</v>
      </c>
      <c r="G61" s="59" t="s">
        <v>196</v>
      </c>
      <c r="H61" s="59" t="s">
        <v>196</v>
      </c>
      <c r="I61" s="59" t="s">
        <v>196</v>
      </c>
      <c r="J61" s="60" t="s">
        <v>196</v>
      </c>
      <c r="K61" s="59">
        <v>100</v>
      </c>
      <c r="L61" s="59" t="s">
        <v>196</v>
      </c>
      <c r="M61" s="59" t="s">
        <v>196</v>
      </c>
      <c r="N61" s="59" t="s">
        <v>196</v>
      </c>
      <c r="O61" s="59" t="s">
        <v>196</v>
      </c>
      <c r="P61" s="59">
        <v>100</v>
      </c>
      <c r="Q61" s="60" t="s">
        <v>196</v>
      </c>
      <c r="R61" s="59">
        <v>100</v>
      </c>
      <c r="S61" s="59" t="s">
        <v>196</v>
      </c>
      <c r="T61" s="59" t="s">
        <v>196</v>
      </c>
      <c r="U61" s="59" t="s">
        <v>196</v>
      </c>
      <c r="V61" s="59">
        <v>100</v>
      </c>
      <c r="W61" s="60" t="s">
        <v>196</v>
      </c>
      <c r="X61" s="59">
        <v>100</v>
      </c>
      <c r="Y61" s="59" t="s">
        <v>196</v>
      </c>
      <c r="Z61" s="59" t="s">
        <v>196</v>
      </c>
      <c r="AA61" s="59" t="s">
        <v>196</v>
      </c>
      <c r="AB61" s="59">
        <v>100</v>
      </c>
      <c r="AC61" s="60" t="s">
        <v>196</v>
      </c>
      <c r="AD61" s="59">
        <v>100</v>
      </c>
      <c r="AE61" s="59" t="s">
        <v>196</v>
      </c>
      <c r="AF61" s="59" t="s">
        <v>196</v>
      </c>
      <c r="AG61" s="59" t="s">
        <v>196</v>
      </c>
      <c r="AH61" s="59">
        <v>100</v>
      </c>
      <c r="AI61" s="60" t="s">
        <v>196</v>
      </c>
      <c r="AJ61" s="59" t="s">
        <v>196</v>
      </c>
      <c r="AK61" s="60" t="s">
        <v>196</v>
      </c>
      <c r="AL61" s="59" t="s">
        <v>196</v>
      </c>
      <c r="AM61" s="59" t="s">
        <v>196</v>
      </c>
      <c r="AN61" s="59" t="s">
        <v>196</v>
      </c>
      <c r="AO61" s="59" t="s">
        <v>196</v>
      </c>
      <c r="AP61" s="60" t="s">
        <v>196</v>
      </c>
      <c r="AQ61" s="59" t="s">
        <v>196</v>
      </c>
      <c r="AR61" s="60" t="s">
        <v>196</v>
      </c>
      <c r="AS61" s="84" t="s">
        <v>196</v>
      </c>
      <c r="AT61" s="59" t="s">
        <v>196</v>
      </c>
      <c r="AU61" s="59" t="s">
        <v>196</v>
      </c>
      <c r="AV61" s="59" t="s">
        <v>196</v>
      </c>
      <c r="AW61" s="60" t="s">
        <v>196</v>
      </c>
      <c r="AX61" s="84" t="s">
        <v>196</v>
      </c>
      <c r="AY61" s="59" t="s">
        <v>196</v>
      </c>
      <c r="AZ61" s="59" t="s">
        <v>196</v>
      </c>
      <c r="BA61" s="59" t="s">
        <v>196</v>
      </c>
      <c r="BB61" s="60" t="s">
        <v>196</v>
      </c>
      <c r="BC61" s="63">
        <v>0</v>
      </c>
      <c r="BD61" s="60" t="s">
        <v>196</v>
      </c>
      <c r="BE61" s="62"/>
      <c r="BF61" s="62"/>
      <c r="BG61" s="62"/>
      <c r="BH61" s="59" t="s">
        <v>196</v>
      </c>
      <c r="BI61" s="60" t="s">
        <v>196</v>
      </c>
      <c r="BJ61" s="63">
        <v>0</v>
      </c>
      <c r="BK61" s="60" t="s">
        <v>196</v>
      </c>
      <c r="BL61" s="59" t="s">
        <v>196</v>
      </c>
      <c r="BM61" s="60" t="s">
        <v>196</v>
      </c>
      <c r="BN61" s="62"/>
      <c r="BO61" s="62"/>
      <c r="BP61" s="62"/>
      <c r="BQ61" s="59" t="s">
        <v>196</v>
      </c>
      <c r="BR61" s="60" t="s">
        <v>196</v>
      </c>
      <c r="BS61" s="84" t="s">
        <v>196</v>
      </c>
      <c r="BT61" s="59" t="s">
        <v>196</v>
      </c>
      <c r="BU61" s="59" t="s">
        <v>196</v>
      </c>
      <c r="BV61" s="59" t="s">
        <v>196</v>
      </c>
      <c r="BW61" s="60" t="s">
        <v>196</v>
      </c>
      <c r="BX61" s="62"/>
      <c r="BY61" s="62"/>
      <c r="BZ61" s="62"/>
      <c r="CA61" s="85" t="s">
        <v>196</v>
      </c>
      <c r="CB61" s="60" t="s">
        <v>196</v>
      </c>
      <c r="CC61" s="62"/>
      <c r="CD61" s="62"/>
      <c r="CE61" s="62"/>
      <c r="CF61" s="85" t="s">
        <v>196</v>
      </c>
      <c r="CG61" s="60" t="s">
        <v>196</v>
      </c>
      <c r="CH61" s="60" t="s">
        <v>200</v>
      </c>
      <c r="CI61" s="60" t="s">
        <v>196</v>
      </c>
      <c r="CJ61" s="61">
        <v>2000</v>
      </c>
      <c r="CK61" s="62"/>
      <c r="CL61" s="62"/>
      <c r="CM61" s="62"/>
      <c r="CN61" s="62"/>
      <c r="CO61" s="62"/>
      <c r="CP61" s="62"/>
      <c r="CQ61" s="59" t="s">
        <v>196</v>
      </c>
      <c r="CR61" s="60" t="s">
        <v>196</v>
      </c>
      <c r="CS61" s="60">
        <v>300</v>
      </c>
      <c r="CT61" s="62"/>
      <c r="CU61" s="62"/>
      <c r="CV61" s="85">
        <v>300</v>
      </c>
      <c r="CW61" s="62"/>
      <c r="CX61" s="62"/>
      <c r="CY61" s="62"/>
      <c r="CZ61" s="62"/>
      <c r="DA61" s="59" t="s">
        <v>196</v>
      </c>
      <c r="DB61" s="60" t="s">
        <v>196</v>
      </c>
    </row>
    <row r="62" spans="1:106" ht="15" thickBot="1">
      <c r="A62" s="57" t="s">
        <v>73</v>
      </c>
      <c r="B62" s="59" t="s">
        <v>196</v>
      </c>
      <c r="C62" s="59" t="s">
        <v>196</v>
      </c>
      <c r="D62" s="59" t="s">
        <v>196</v>
      </c>
      <c r="E62" s="59" t="s">
        <v>196</v>
      </c>
      <c r="F62" s="59" t="s">
        <v>196</v>
      </c>
      <c r="G62" s="59" t="s">
        <v>196</v>
      </c>
      <c r="H62" s="59" t="s">
        <v>196</v>
      </c>
      <c r="I62" s="59" t="s">
        <v>196</v>
      </c>
      <c r="J62" s="60" t="s">
        <v>196</v>
      </c>
      <c r="K62" s="59" t="s">
        <v>196</v>
      </c>
      <c r="L62" s="59" t="s">
        <v>196</v>
      </c>
      <c r="M62" s="59" t="s">
        <v>196</v>
      </c>
      <c r="N62" s="59" t="s">
        <v>196</v>
      </c>
      <c r="O62" s="59" t="s">
        <v>196</v>
      </c>
      <c r="P62" s="59" t="s">
        <v>196</v>
      </c>
      <c r="Q62" s="60" t="s">
        <v>196</v>
      </c>
      <c r="R62" s="59" t="s">
        <v>196</v>
      </c>
      <c r="S62" s="59" t="s">
        <v>196</v>
      </c>
      <c r="T62" s="59" t="s">
        <v>196</v>
      </c>
      <c r="U62" s="59" t="s">
        <v>196</v>
      </c>
      <c r="V62" s="59" t="s">
        <v>196</v>
      </c>
      <c r="W62" s="60" t="s">
        <v>196</v>
      </c>
      <c r="X62" s="59" t="s">
        <v>196</v>
      </c>
      <c r="Y62" s="59" t="s">
        <v>196</v>
      </c>
      <c r="Z62" s="59" t="s">
        <v>196</v>
      </c>
      <c r="AA62" s="59" t="s">
        <v>196</v>
      </c>
      <c r="AB62" s="59" t="s">
        <v>196</v>
      </c>
      <c r="AC62" s="60" t="s">
        <v>196</v>
      </c>
      <c r="AD62" s="59" t="s">
        <v>196</v>
      </c>
      <c r="AE62" s="59" t="s">
        <v>196</v>
      </c>
      <c r="AF62" s="59" t="s">
        <v>196</v>
      </c>
      <c r="AG62" s="59" t="s">
        <v>196</v>
      </c>
      <c r="AH62" s="59" t="s">
        <v>196</v>
      </c>
      <c r="AI62" s="60" t="s">
        <v>196</v>
      </c>
      <c r="AJ62" s="59" t="s">
        <v>196</v>
      </c>
      <c r="AK62" s="60" t="s">
        <v>196</v>
      </c>
      <c r="AL62" s="59" t="s">
        <v>196</v>
      </c>
      <c r="AM62" s="59" t="s">
        <v>196</v>
      </c>
      <c r="AN62" s="59" t="s">
        <v>196</v>
      </c>
      <c r="AO62" s="59" t="s">
        <v>196</v>
      </c>
      <c r="AP62" s="60" t="s">
        <v>196</v>
      </c>
      <c r="AQ62" s="59" t="s">
        <v>196</v>
      </c>
      <c r="AR62" s="60" t="s">
        <v>196</v>
      </c>
      <c r="AS62" s="84" t="s">
        <v>196</v>
      </c>
      <c r="AT62" s="59" t="s">
        <v>196</v>
      </c>
      <c r="AU62" s="59" t="s">
        <v>196</v>
      </c>
      <c r="AV62" s="59" t="s">
        <v>196</v>
      </c>
      <c r="AW62" s="60" t="s">
        <v>196</v>
      </c>
      <c r="AX62" s="84" t="s">
        <v>196</v>
      </c>
      <c r="AY62" s="59" t="s">
        <v>196</v>
      </c>
      <c r="AZ62" s="59" t="s">
        <v>196</v>
      </c>
      <c r="BA62" s="59" t="s">
        <v>196</v>
      </c>
      <c r="BB62" s="60" t="s">
        <v>196</v>
      </c>
      <c r="BC62" s="63">
        <v>0</v>
      </c>
      <c r="BD62" s="60" t="s">
        <v>196</v>
      </c>
      <c r="BE62" s="62"/>
      <c r="BF62" s="62"/>
      <c r="BG62" s="62"/>
      <c r="BH62" s="59" t="s">
        <v>196</v>
      </c>
      <c r="BI62" s="60" t="s">
        <v>196</v>
      </c>
      <c r="BJ62" s="63">
        <v>0</v>
      </c>
      <c r="BK62" s="60" t="s">
        <v>196</v>
      </c>
      <c r="BL62" s="58">
        <v>40000</v>
      </c>
      <c r="BM62" s="60" t="s">
        <v>196</v>
      </c>
      <c r="BN62" s="62"/>
      <c r="BO62" s="62"/>
      <c r="BP62" s="62"/>
      <c r="BQ62" s="59" t="s">
        <v>196</v>
      </c>
      <c r="BR62" s="60" t="s">
        <v>196</v>
      </c>
      <c r="BS62" s="84" t="s">
        <v>196</v>
      </c>
      <c r="BT62" s="59" t="s">
        <v>196</v>
      </c>
      <c r="BU62" s="59" t="s">
        <v>196</v>
      </c>
      <c r="BV62" s="59" t="s">
        <v>196</v>
      </c>
      <c r="BW62" s="60" t="s">
        <v>196</v>
      </c>
      <c r="BX62" s="62"/>
      <c r="BY62" s="62"/>
      <c r="BZ62" s="62"/>
      <c r="CA62" s="85" t="s">
        <v>196</v>
      </c>
      <c r="CB62" s="60" t="s">
        <v>196</v>
      </c>
      <c r="CC62" s="62"/>
      <c r="CD62" s="62"/>
      <c r="CE62" s="62"/>
      <c r="CF62" s="85" t="s">
        <v>196</v>
      </c>
      <c r="CG62" s="60" t="s">
        <v>196</v>
      </c>
      <c r="CH62" s="60" t="s">
        <v>200</v>
      </c>
      <c r="CI62" s="60" t="s">
        <v>196</v>
      </c>
      <c r="CJ62" s="62"/>
      <c r="CK62" s="62"/>
      <c r="CL62" s="62"/>
      <c r="CM62" s="62"/>
      <c r="CN62" s="62"/>
      <c r="CO62" s="62"/>
      <c r="CP62" s="62"/>
      <c r="CQ62" s="59" t="s">
        <v>196</v>
      </c>
      <c r="CR62" s="60" t="s">
        <v>196</v>
      </c>
      <c r="CS62" s="62"/>
      <c r="CT62" s="62"/>
      <c r="CU62" s="62"/>
      <c r="CV62" s="85" t="s">
        <v>196</v>
      </c>
      <c r="CW62" s="62"/>
      <c r="CX62" s="62"/>
      <c r="CY62" s="62"/>
      <c r="CZ62" s="62"/>
      <c r="DA62" s="59" t="s">
        <v>196</v>
      </c>
      <c r="DB62" s="60" t="s">
        <v>196</v>
      </c>
    </row>
    <row r="63" spans="1:106" ht="15" thickBot="1">
      <c r="A63" s="57" t="s">
        <v>97</v>
      </c>
      <c r="B63" s="59" t="s">
        <v>196</v>
      </c>
      <c r="C63" s="58">
        <v>4300</v>
      </c>
      <c r="D63" s="59" t="s">
        <v>196</v>
      </c>
      <c r="E63" s="59" t="s">
        <v>196</v>
      </c>
      <c r="F63" s="59" t="s">
        <v>196</v>
      </c>
      <c r="G63" s="59" t="s">
        <v>196</v>
      </c>
      <c r="H63" s="58">
        <v>4300</v>
      </c>
      <c r="I63" s="58">
        <v>4300</v>
      </c>
      <c r="J63" s="60" t="s">
        <v>196</v>
      </c>
      <c r="K63" s="59" t="s">
        <v>196</v>
      </c>
      <c r="L63" s="59" t="s">
        <v>196</v>
      </c>
      <c r="M63" s="59" t="s">
        <v>196</v>
      </c>
      <c r="N63" s="59" t="s">
        <v>196</v>
      </c>
      <c r="O63" s="59" t="s">
        <v>196</v>
      </c>
      <c r="P63" s="59" t="s">
        <v>196</v>
      </c>
      <c r="Q63" s="60" t="s">
        <v>196</v>
      </c>
      <c r="R63" s="59" t="s">
        <v>196</v>
      </c>
      <c r="S63" s="59" t="s">
        <v>196</v>
      </c>
      <c r="T63" s="59" t="s">
        <v>196</v>
      </c>
      <c r="U63" s="58">
        <v>1500</v>
      </c>
      <c r="V63" s="58">
        <v>1500</v>
      </c>
      <c r="W63" s="60" t="s">
        <v>196</v>
      </c>
      <c r="X63" s="59" t="s">
        <v>196</v>
      </c>
      <c r="Y63" s="59" t="s">
        <v>196</v>
      </c>
      <c r="Z63" s="59" t="s">
        <v>196</v>
      </c>
      <c r="AA63" s="58">
        <v>1500</v>
      </c>
      <c r="AB63" s="58">
        <v>1500</v>
      </c>
      <c r="AC63" s="60" t="s">
        <v>196</v>
      </c>
      <c r="AD63" s="59" t="s">
        <v>196</v>
      </c>
      <c r="AE63" s="59" t="s">
        <v>196</v>
      </c>
      <c r="AF63" s="59" t="s">
        <v>196</v>
      </c>
      <c r="AG63" s="59" t="s">
        <v>196</v>
      </c>
      <c r="AH63" s="59" t="s">
        <v>196</v>
      </c>
      <c r="AI63" s="60" t="s">
        <v>196</v>
      </c>
      <c r="AJ63" s="59" t="s">
        <v>196</v>
      </c>
      <c r="AK63" s="60" t="s">
        <v>196</v>
      </c>
      <c r="AL63" s="59" t="s">
        <v>196</v>
      </c>
      <c r="AM63" s="59" t="s">
        <v>196</v>
      </c>
      <c r="AN63" s="59" t="s">
        <v>196</v>
      </c>
      <c r="AO63" s="59" t="s">
        <v>196</v>
      </c>
      <c r="AP63" s="60" t="s">
        <v>196</v>
      </c>
      <c r="AQ63" s="59" t="s">
        <v>196</v>
      </c>
      <c r="AR63" s="60" t="s">
        <v>196</v>
      </c>
      <c r="AS63" s="84" t="s">
        <v>196</v>
      </c>
      <c r="AT63" s="59" t="s">
        <v>196</v>
      </c>
      <c r="AU63" s="59" t="s">
        <v>196</v>
      </c>
      <c r="AV63" s="59" t="s">
        <v>196</v>
      </c>
      <c r="AW63" s="60" t="s">
        <v>196</v>
      </c>
      <c r="AX63" s="84" t="s">
        <v>196</v>
      </c>
      <c r="AY63" s="59" t="s">
        <v>196</v>
      </c>
      <c r="AZ63" s="59" t="s">
        <v>196</v>
      </c>
      <c r="BA63" s="59" t="s">
        <v>196</v>
      </c>
      <c r="BB63" s="60" t="s">
        <v>196</v>
      </c>
      <c r="BC63" s="63">
        <v>0</v>
      </c>
      <c r="BD63" s="60" t="s">
        <v>196</v>
      </c>
      <c r="BE63" s="62"/>
      <c r="BF63" s="62"/>
      <c r="BG63" s="62"/>
      <c r="BH63" s="59" t="s">
        <v>196</v>
      </c>
      <c r="BI63" s="60" t="s">
        <v>196</v>
      </c>
      <c r="BJ63" s="63">
        <v>0</v>
      </c>
      <c r="BK63" s="60" t="s">
        <v>196</v>
      </c>
      <c r="BL63" s="59" t="s">
        <v>196</v>
      </c>
      <c r="BM63" s="60" t="s">
        <v>196</v>
      </c>
      <c r="BN63" s="62"/>
      <c r="BO63" s="62"/>
      <c r="BP63" s="62"/>
      <c r="BQ63" s="59" t="s">
        <v>196</v>
      </c>
      <c r="BR63" s="60" t="s">
        <v>196</v>
      </c>
      <c r="BS63" s="84" t="s">
        <v>196</v>
      </c>
      <c r="BT63" s="59" t="s">
        <v>196</v>
      </c>
      <c r="BU63" s="59" t="s">
        <v>196</v>
      </c>
      <c r="BV63" s="59" t="s">
        <v>196</v>
      </c>
      <c r="BW63" s="60" t="s">
        <v>196</v>
      </c>
      <c r="BX63" s="62"/>
      <c r="BY63" s="62"/>
      <c r="BZ63" s="62"/>
      <c r="CA63" s="85" t="s">
        <v>196</v>
      </c>
      <c r="CB63" s="60" t="s">
        <v>196</v>
      </c>
      <c r="CC63" s="62"/>
      <c r="CD63" s="62"/>
      <c r="CE63" s="62"/>
      <c r="CF63" s="85" t="s">
        <v>196</v>
      </c>
      <c r="CG63" s="60" t="s">
        <v>196</v>
      </c>
      <c r="CH63" s="60" t="s">
        <v>200</v>
      </c>
      <c r="CI63" s="60" t="s">
        <v>196</v>
      </c>
      <c r="CJ63" s="61">
        <v>7700</v>
      </c>
      <c r="CK63" s="61">
        <v>4800</v>
      </c>
      <c r="CL63" s="62"/>
      <c r="CM63" s="62"/>
      <c r="CN63" s="62"/>
      <c r="CO63" s="62"/>
      <c r="CP63" s="62"/>
      <c r="CQ63" s="59" t="s">
        <v>196</v>
      </c>
      <c r="CR63" s="60" t="s">
        <v>196</v>
      </c>
      <c r="CS63" s="62"/>
      <c r="CT63" s="62"/>
      <c r="CU63" s="62"/>
      <c r="CV63" s="85" t="s">
        <v>196</v>
      </c>
      <c r="CW63" s="62"/>
      <c r="CX63" s="62"/>
      <c r="CY63" s="62"/>
      <c r="CZ63" s="62"/>
      <c r="DA63" s="59" t="s">
        <v>196</v>
      </c>
      <c r="DB63" s="60" t="s">
        <v>196</v>
      </c>
    </row>
    <row r="64" spans="1:106" ht="15" thickBot="1">
      <c r="A64" s="72" t="s">
        <v>41</v>
      </c>
      <c r="B64" s="66" t="s">
        <v>196</v>
      </c>
      <c r="C64" s="67">
        <v>4000</v>
      </c>
      <c r="D64" s="66" t="s">
        <v>196</v>
      </c>
      <c r="E64" s="66" t="s">
        <v>196</v>
      </c>
      <c r="F64" s="66">
        <v>468</v>
      </c>
      <c r="G64" s="67">
        <v>3532</v>
      </c>
      <c r="H64" s="66" t="s">
        <v>196</v>
      </c>
      <c r="I64" s="67">
        <v>4000</v>
      </c>
      <c r="J64" s="68" t="s">
        <v>196</v>
      </c>
      <c r="K64" s="66" t="s">
        <v>196</v>
      </c>
      <c r="L64" s="66" t="s">
        <v>196</v>
      </c>
      <c r="M64" s="67">
        <v>3000</v>
      </c>
      <c r="N64" s="66" t="s">
        <v>196</v>
      </c>
      <c r="O64" s="66" t="s">
        <v>196</v>
      </c>
      <c r="P64" s="67">
        <v>3000</v>
      </c>
      <c r="Q64" s="68" t="s">
        <v>196</v>
      </c>
      <c r="R64" s="66" t="s">
        <v>196</v>
      </c>
      <c r="S64" s="67">
        <v>4500</v>
      </c>
      <c r="T64" s="66" t="s">
        <v>196</v>
      </c>
      <c r="U64" s="66" t="s">
        <v>196</v>
      </c>
      <c r="V64" s="67">
        <v>4500</v>
      </c>
      <c r="W64" s="69">
        <v>3375</v>
      </c>
      <c r="X64" s="66" t="s">
        <v>196</v>
      </c>
      <c r="Y64" s="67">
        <v>4500</v>
      </c>
      <c r="Z64" s="66" t="s">
        <v>196</v>
      </c>
      <c r="AA64" s="66" t="s">
        <v>196</v>
      </c>
      <c r="AB64" s="67">
        <v>4500</v>
      </c>
      <c r="AC64" s="69">
        <v>3375</v>
      </c>
      <c r="AD64" s="66" t="s">
        <v>196</v>
      </c>
      <c r="AE64" s="67">
        <v>7000</v>
      </c>
      <c r="AF64" s="66" t="s">
        <v>196</v>
      </c>
      <c r="AG64" s="66" t="s">
        <v>196</v>
      </c>
      <c r="AH64" s="67">
        <v>7000</v>
      </c>
      <c r="AI64" s="69">
        <v>7000</v>
      </c>
      <c r="AJ64" s="67">
        <v>4000</v>
      </c>
      <c r="AK64" s="69">
        <v>4000</v>
      </c>
      <c r="AL64" s="66" t="s">
        <v>196</v>
      </c>
      <c r="AM64" s="67">
        <v>8000</v>
      </c>
      <c r="AN64" s="66" t="s">
        <v>196</v>
      </c>
      <c r="AO64" s="67">
        <v>8000</v>
      </c>
      <c r="AP64" s="69">
        <v>8000</v>
      </c>
      <c r="AQ64" s="67">
        <v>4000</v>
      </c>
      <c r="AR64" s="69">
        <v>4000</v>
      </c>
      <c r="AS64" s="98" t="s">
        <v>196</v>
      </c>
      <c r="AT64" s="67">
        <v>8000</v>
      </c>
      <c r="AU64" s="66" t="s">
        <v>196</v>
      </c>
      <c r="AV64" s="67">
        <v>8000</v>
      </c>
      <c r="AW64" s="69">
        <v>8000</v>
      </c>
      <c r="AX64" s="98" t="s">
        <v>196</v>
      </c>
      <c r="AY64" s="67">
        <v>7000</v>
      </c>
      <c r="AZ64" s="66" t="s">
        <v>196</v>
      </c>
      <c r="BA64" s="67">
        <v>7000</v>
      </c>
      <c r="BB64" s="69">
        <v>-1000</v>
      </c>
      <c r="BC64" s="70">
        <v>-0.13</v>
      </c>
      <c r="BD64" s="69">
        <v>7000</v>
      </c>
      <c r="BE64" s="62"/>
      <c r="BF64" s="67">
        <v>8000</v>
      </c>
      <c r="BG64" s="62"/>
      <c r="BH64" s="67">
        <v>8000</v>
      </c>
      <c r="BI64" s="69">
        <v>1000</v>
      </c>
      <c r="BJ64" s="70">
        <v>0.14000000000000001</v>
      </c>
      <c r="BK64" s="69">
        <v>8000</v>
      </c>
      <c r="BL64" s="67">
        <v>2680</v>
      </c>
      <c r="BM64" s="69">
        <v>2680</v>
      </c>
      <c r="BN64" s="62"/>
      <c r="BO64" s="67">
        <v>8000</v>
      </c>
      <c r="BP64" s="62"/>
      <c r="BQ64" s="67">
        <v>8000</v>
      </c>
      <c r="BR64" s="69">
        <v>8000</v>
      </c>
      <c r="BS64" s="98" t="s">
        <v>196</v>
      </c>
      <c r="BT64" s="67">
        <v>8000</v>
      </c>
      <c r="BU64" s="66" t="s">
        <v>196</v>
      </c>
      <c r="BV64" s="67">
        <v>8000</v>
      </c>
      <c r="BW64" s="69">
        <v>8000</v>
      </c>
      <c r="BX64" s="62"/>
      <c r="BY64" s="69">
        <v>8000</v>
      </c>
      <c r="BZ64" s="62"/>
      <c r="CA64" s="71">
        <v>8000</v>
      </c>
      <c r="CB64" s="69">
        <v>8000</v>
      </c>
      <c r="CC64" s="62"/>
      <c r="CD64" s="67">
        <v>8000</v>
      </c>
      <c r="CE64" s="62"/>
      <c r="CF64" s="71">
        <v>8000</v>
      </c>
      <c r="CG64" s="68" t="s">
        <v>196</v>
      </c>
      <c r="CH64" s="70">
        <v>0</v>
      </c>
      <c r="CI64" s="69">
        <v>8000</v>
      </c>
      <c r="CJ64" s="69">
        <v>5000</v>
      </c>
      <c r="CK64" s="62"/>
      <c r="CL64" s="62"/>
      <c r="CM64" s="62"/>
      <c r="CN64" s="62"/>
      <c r="CO64" s="67">
        <v>8000</v>
      </c>
      <c r="CP64" s="62"/>
      <c r="CQ64" s="67">
        <v>8000</v>
      </c>
      <c r="CR64" s="69">
        <v>8000</v>
      </c>
      <c r="CS64" s="62"/>
      <c r="CT64" s="69">
        <v>8000</v>
      </c>
      <c r="CU64" s="62"/>
      <c r="CV64" s="44">
        <v>8000</v>
      </c>
      <c r="CW64" s="62"/>
      <c r="CX64" s="62"/>
      <c r="CY64" s="67">
        <v>8000</v>
      </c>
      <c r="CZ64" s="62"/>
      <c r="DA64" s="67">
        <v>8000</v>
      </c>
      <c r="DB64" s="69">
        <v>8000</v>
      </c>
    </row>
    <row r="65" spans="1:106" ht="75" thickBot="1">
      <c r="A65" s="99" t="s">
        <v>202</v>
      </c>
      <c r="B65" s="43">
        <v>342660</v>
      </c>
      <c r="C65" s="45" t="s">
        <v>196</v>
      </c>
      <c r="D65" s="43">
        <v>342660</v>
      </c>
      <c r="E65" s="45" t="s">
        <v>196</v>
      </c>
      <c r="F65" s="43">
        <v>310960</v>
      </c>
      <c r="G65" s="45" t="s">
        <v>196</v>
      </c>
      <c r="H65" s="45" t="s">
        <v>196</v>
      </c>
      <c r="I65" s="43">
        <v>310960</v>
      </c>
      <c r="J65" s="44">
        <v>85000</v>
      </c>
      <c r="K65" s="45" t="s">
        <v>196</v>
      </c>
      <c r="L65" s="45" t="s">
        <v>196</v>
      </c>
      <c r="M65" s="43">
        <v>256000</v>
      </c>
      <c r="N65" s="43">
        <v>34000</v>
      </c>
      <c r="O65" s="45" t="s">
        <v>196</v>
      </c>
      <c r="P65" s="43">
        <v>290000</v>
      </c>
      <c r="Q65" s="44">
        <v>84000</v>
      </c>
      <c r="R65" s="45" t="s">
        <v>196</v>
      </c>
      <c r="S65" s="43">
        <v>315960</v>
      </c>
      <c r="T65" s="45" t="s">
        <v>196</v>
      </c>
      <c r="U65" s="45" t="s">
        <v>196</v>
      </c>
      <c r="V65" s="43">
        <v>315960</v>
      </c>
      <c r="W65" s="44">
        <v>125071</v>
      </c>
      <c r="X65" s="45" t="s">
        <v>196</v>
      </c>
      <c r="Y65" s="43">
        <v>315960</v>
      </c>
      <c r="Z65" s="45" t="s">
        <v>196</v>
      </c>
      <c r="AA65" s="45" t="s">
        <v>196</v>
      </c>
      <c r="AB65" s="43">
        <v>315960</v>
      </c>
      <c r="AC65" s="44">
        <v>94971</v>
      </c>
      <c r="AD65" s="45" t="s">
        <v>196</v>
      </c>
      <c r="AE65" s="43">
        <v>315960</v>
      </c>
      <c r="AF65" s="45" t="s">
        <v>196</v>
      </c>
      <c r="AG65" s="45" t="s">
        <v>196</v>
      </c>
      <c r="AH65" s="43">
        <v>315960</v>
      </c>
      <c r="AI65" s="44">
        <v>125100</v>
      </c>
      <c r="AJ65" s="43">
        <v>121000</v>
      </c>
      <c r="AK65" s="44">
        <v>45000</v>
      </c>
      <c r="AL65" s="45" t="s">
        <v>196</v>
      </c>
      <c r="AM65" s="43">
        <v>315960</v>
      </c>
      <c r="AN65" s="45" t="s">
        <v>196</v>
      </c>
      <c r="AO65" s="43">
        <v>315960</v>
      </c>
      <c r="AP65" s="44">
        <v>125100</v>
      </c>
      <c r="AQ65" s="43">
        <v>121000</v>
      </c>
      <c r="AR65" s="44">
        <v>45000</v>
      </c>
      <c r="AS65" s="45" t="s">
        <v>196</v>
      </c>
      <c r="AT65" s="43">
        <v>315960</v>
      </c>
      <c r="AU65" s="45" t="s">
        <v>196</v>
      </c>
      <c r="AV65" s="43">
        <v>315960</v>
      </c>
      <c r="AW65" s="44">
        <v>125101</v>
      </c>
      <c r="AX65" s="45" t="s">
        <v>196</v>
      </c>
      <c r="AY65" s="43">
        <v>315960</v>
      </c>
      <c r="AZ65" s="45" t="s">
        <v>196</v>
      </c>
      <c r="BA65" s="43">
        <v>315960</v>
      </c>
      <c r="BB65" s="85" t="s">
        <v>196</v>
      </c>
      <c r="BC65" s="86">
        <v>0</v>
      </c>
      <c r="BD65" s="44">
        <v>120101</v>
      </c>
      <c r="BE65" s="45" t="s">
        <v>196</v>
      </c>
      <c r="BF65" s="43">
        <v>315960</v>
      </c>
      <c r="BG65" s="45" t="s">
        <v>196</v>
      </c>
      <c r="BH65" s="43">
        <v>315960</v>
      </c>
      <c r="BI65" s="46" t="s">
        <v>196</v>
      </c>
      <c r="BJ65" s="47">
        <v>0</v>
      </c>
      <c r="BK65" s="44">
        <v>120101</v>
      </c>
      <c r="BL65" s="43">
        <v>121000</v>
      </c>
      <c r="BM65" s="44">
        <v>45000</v>
      </c>
      <c r="BN65" s="45" t="s">
        <v>196</v>
      </c>
      <c r="BO65" s="43">
        <v>315960</v>
      </c>
      <c r="BP65" s="45" t="s">
        <v>196</v>
      </c>
      <c r="BQ65" s="43">
        <v>315960</v>
      </c>
      <c r="BR65" s="44">
        <v>125101</v>
      </c>
      <c r="BS65" s="45" t="s">
        <v>196</v>
      </c>
      <c r="BT65" s="43">
        <v>315960</v>
      </c>
      <c r="BU65" s="45" t="s">
        <v>196</v>
      </c>
      <c r="BV65" s="43">
        <v>315960</v>
      </c>
      <c r="BW65" s="44">
        <v>125101</v>
      </c>
      <c r="BX65" s="45" t="s">
        <v>196</v>
      </c>
      <c r="BY65" s="43">
        <v>316000</v>
      </c>
      <c r="BZ65" s="45" t="s">
        <v>196</v>
      </c>
      <c r="CA65" s="44">
        <v>316000</v>
      </c>
      <c r="CB65" s="44">
        <v>125117</v>
      </c>
      <c r="CC65" s="45" t="s">
        <v>196</v>
      </c>
      <c r="CD65" s="43">
        <v>315250</v>
      </c>
      <c r="CE65" s="45" t="s">
        <v>196</v>
      </c>
      <c r="CF65" s="44">
        <v>315250</v>
      </c>
      <c r="CG65" s="45">
        <v>-710</v>
      </c>
      <c r="CH65" s="47">
        <v>0</v>
      </c>
      <c r="CI65" s="44">
        <v>124820</v>
      </c>
      <c r="CJ65" s="44">
        <v>55000</v>
      </c>
      <c r="CK65" s="85" t="s">
        <v>196</v>
      </c>
      <c r="CL65" s="44">
        <v>105000</v>
      </c>
      <c r="CM65" s="85" t="s">
        <v>196</v>
      </c>
      <c r="CN65" s="45" t="s">
        <v>196</v>
      </c>
      <c r="CO65" s="43">
        <v>315960</v>
      </c>
      <c r="CP65" s="45" t="s">
        <v>196</v>
      </c>
      <c r="CQ65" s="43">
        <v>315960</v>
      </c>
      <c r="CR65" s="44">
        <v>125101</v>
      </c>
      <c r="CS65" s="50"/>
      <c r="CT65" s="50"/>
      <c r="CU65" s="50"/>
      <c r="CV65" s="85" t="s">
        <v>196</v>
      </c>
      <c r="CW65" s="50"/>
      <c r="CX65" s="45" t="s">
        <v>196</v>
      </c>
      <c r="CY65" s="43">
        <v>326695</v>
      </c>
      <c r="CZ65" s="45" t="s">
        <v>196</v>
      </c>
      <c r="DA65" s="43">
        <v>326695</v>
      </c>
      <c r="DB65" s="44">
        <v>129352</v>
      </c>
    </row>
    <row r="66" spans="1:106" ht="33" thickBot="1">
      <c r="A66" s="57" t="s">
        <v>203</v>
      </c>
      <c r="B66" s="62"/>
      <c r="C66" s="62"/>
      <c r="D66" s="62"/>
      <c r="E66" s="59" t="s">
        <v>196</v>
      </c>
      <c r="F66" s="60" t="s">
        <v>204</v>
      </c>
      <c r="G66" s="59" t="s">
        <v>196</v>
      </c>
      <c r="H66" s="59" t="s">
        <v>196</v>
      </c>
      <c r="I66" s="59" t="s">
        <v>196</v>
      </c>
      <c r="J66" s="60" t="s">
        <v>204</v>
      </c>
      <c r="K66" s="59" t="s">
        <v>196</v>
      </c>
      <c r="L66" s="59" t="s">
        <v>196</v>
      </c>
      <c r="M66" s="60" t="s">
        <v>205</v>
      </c>
      <c r="N66" s="60" t="s">
        <v>206</v>
      </c>
      <c r="O66" s="59" t="s">
        <v>196</v>
      </c>
      <c r="P66" s="59" t="s">
        <v>196</v>
      </c>
      <c r="Q66" s="60" t="s">
        <v>204</v>
      </c>
      <c r="R66" s="59" t="s">
        <v>196</v>
      </c>
      <c r="S66" s="60" t="s">
        <v>204</v>
      </c>
      <c r="T66" s="59" t="s">
        <v>196</v>
      </c>
      <c r="U66" s="59" t="s">
        <v>196</v>
      </c>
      <c r="V66" s="59" t="s">
        <v>196</v>
      </c>
      <c r="W66" s="60" t="s">
        <v>204</v>
      </c>
      <c r="X66" s="59" t="s">
        <v>196</v>
      </c>
      <c r="Y66" s="60" t="s">
        <v>204</v>
      </c>
      <c r="Z66" s="59" t="s">
        <v>196</v>
      </c>
      <c r="AA66" s="59" t="s">
        <v>196</v>
      </c>
      <c r="AB66" s="59" t="s">
        <v>196</v>
      </c>
      <c r="AC66" s="60" t="s">
        <v>204</v>
      </c>
      <c r="AD66" s="59" t="s">
        <v>196</v>
      </c>
      <c r="AE66" s="60" t="s">
        <v>204</v>
      </c>
      <c r="AF66" s="59" t="s">
        <v>196</v>
      </c>
      <c r="AG66" s="59" t="s">
        <v>196</v>
      </c>
      <c r="AH66" s="59" t="s">
        <v>196</v>
      </c>
      <c r="AI66" s="60" t="s">
        <v>207</v>
      </c>
      <c r="AJ66" s="59" t="s">
        <v>196</v>
      </c>
      <c r="AK66" s="60" t="s">
        <v>196</v>
      </c>
      <c r="AL66" s="59" t="s">
        <v>196</v>
      </c>
      <c r="AM66" s="60" t="s">
        <v>204</v>
      </c>
      <c r="AN66" s="59" t="s">
        <v>196</v>
      </c>
      <c r="AO66" s="59" t="s">
        <v>196</v>
      </c>
      <c r="AP66" s="60" t="s">
        <v>196</v>
      </c>
      <c r="AQ66" s="59" t="s">
        <v>196</v>
      </c>
      <c r="AR66" s="60" t="s">
        <v>196</v>
      </c>
      <c r="AS66" s="84" t="s">
        <v>196</v>
      </c>
      <c r="AT66" s="60" t="s">
        <v>204</v>
      </c>
      <c r="AU66" s="59" t="s">
        <v>196</v>
      </c>
      <c r="AV66" s="59" t="s">
        <v>196</v>
      </c>
      <c r="AW66" s="60" t="s">
        <v>196</v>
      </c>
      <c r="AX66" s="84" t="s">
        <v>196</v>
      </c>
      <c r="AY66" s="60" t="s">
        <v>204</v>
      </c>
      <c r="AZ66" s="59" t="s">
        <v>196</v>
      </c>
      <c r="BA66" s="59" t="s">
        <v>196</v>
      </c>
      <c r="BB66" s="68" t="s">
        <v>196</v>
      </c>
      <c r="BC66" s="68" t="e">
        <v>#DIV/0!</v>
      </c>
      <c r="BD66" s="60" t="s">
        <v>196</v>
      </c>
      <c r="BE66" s="84" t="s">
        <v>196</v>
      </c>
      <c r="BF66" s="60" t="s">
        <v>204</v>
      </c>
      <c r="BG66" s="59" t="s">
        <v>196</v>
      </c>
      <c r="BH66" s="59" t="s">
        <v>196</v>
      </c>
      <c r="BI66" s="60" t="s">
        <v>196</v>
      </c>
      <c r="BJ66" s="60" t="e">
        <v>#DIV/0!</v>
      </c>
      <c r="BK66" s="60" t="s">
        <v>196</v>
      </c>
      <c r="BL66" s="59" t="s">
        <v>196</v>
      </c>
      <c r="BM66" s="60" t="s">
        <v>196</v>
      </c>
      <c r="BN66" s="62"/>
      <c r="BO66" s="62"/>
      <c r="BP66" s="62"/>
      <c r="BQ66" s="62"/>
      <c r="BR66" s="60" t="s">
        <v>196</v>
      </c>
      <c r="BS66" s="84" t="s">
        <v>196</v>
      </c>
      <c r="BT66" s="60" t="s">
        <v>204</v>
      </c>
      <c r="BU66" s="59" t="s">
        <v>196</v>
      </c>
      <c r="BV66" s="59" t="s">
        <v>196</v>
      </c>
      <c r="BW66" s="60" t="s">
        <v>196</v>
      </c>
      <c r="BX66" s="62"/>
      <c r="BY66" s="62"/>
      <c r="BZ66" s="62"/>
      <c r="CA66" s="85" t="s">
        <v>196</v>
      </c>
      <c r="CB66" s="60" t="s">
        <v>196</v>
      </c>
      <c r="CC66" s="62"/>
      <c r="CD66" s="62"/>
      <c r="CE66" s="62"/>
      <c r="CF66" s="85" t="s">
        <v>196</v>
      </c>
      <c r="CG66" s="62"/>
      <c r="CH66" s="60" t="e">
        <v>#DIV/0!</v>
      </c>
      <c r="CI66" s="60" t="s">
        <v>196</v>
      </c>
      <c r="CJ66" s="62"/>
      <c r="CK66" s="62"/>
      <c r="CL66" s="62"/>
      <c r="CM66" s="62"/>
      <c r="CN66" s="62"/>
      <c r="CO66" s="62"/>
      <c r="CP66" s="62"/>
      <c r="CQ66" s="62"/>
      <c r="CR66" s="60" t="s">
        <v>196</v>
      </c>
      <c r="CS66" s="62"/>
      <c r="CT66" s="62"/>
      <c r="CU66" s="62"/>
      <c r="CV66" s="85" t="s">
        <v>196</v>
      </c>
      <c r="CW66" s="62"/>
      <c r="CX66" s="62"/>
      <c r="CY66" s="62"/>
      <c r="CZ66" s="62"/>
      <c r="DA66" s="62"/>
      <c r="DB66" s="60" t="s">
        <v>196</v>
      </c>
    </row>
    <row r="67" spans="1:106" ht="33" thickBot="1">
      <c r="A67" s="57" t="s">
        <v>208</v>
      </c>
      <c r="B67" s="62"/>
      <c r="C67" s="62"/>
      <c r="D67" s="62"/>
      <c r="E67" s="59" t="s">
        <v>196</v>
      </c>
      <c r="F67" s="60" t="s">
        <v>209</v>
      </c>
      <c r="G67" s="59" t="s">
        <v>196</v>
      </c>
      <c r="H67" s="59" t="s">
        <v>196</v>
      </c>
      <c r="I67" s="59" t="s">
        <v>196</v>
      </c>
      <c r="J67" s="60" t="s">
        <v>209</v>
      </c>
      <c r="K67" s="59" t="s">
        <v>196</v>
      </c>
      <c r="L67" s="59" t="s">
        <v>196</v>
      </c>
      <c r="M67" s="60" t="s">
        <v>196</v>
      </c>
      <c r="N67" s="60" t="s">
        <v>196</v>
      </c>
      <c r="O67" s="59" t="s">
        <v>196</v>
      </c>
      <c r="P67" s="59" t="s">
        <v>196</v>
      </c>
      <c r="Q67" s="60" t="s">
        <v>196</v>
      </c>
      <c r="R67" s="59" t="s">
        <v>196</v>
      </c>
      <c r="S67" s="60" t="s">
        <v>196</v>
      </c>
      <c r="T67" s="59" t="s">
        <v>196</v>
      </c>
      <c r="U67" s="59" t="s">
        <v>196</v>
      </c>
      <c r="V67" s="59" t="s">
        <v>196</v>
      </c>
      <c r="W67" s="60" t="s">
        <v>196</v>
      </c>
      <c r="X67" s="59" t="s">
        <v>196</v>
      </c>
      <c r="Y67" s="60" t="s">
        <v>196</v>
      </c>
      <c r="Z67" s="59" t="s">
        <v>196</v>
      </c>
      <c r="AA67" s="59" t="s">
        <v>196</v>
      </c>
      <c r="AB67" s="59" t="s">
        <v>196</v>
      </c>
      <c r="AC67" s="60" t="s">
        <v>196</v>
      </c>
      <c r="AD67" s="59" t="s">
        <v>196</v>
      </c>
      <c r="AE67" s="59" t="s">
        <v>196</v>
      </c>
      <c r="AF67" s="59" t="s">
        <v>196</v>
      </c>
      <c r="AG67" s="59" t="s">
        <v>196</v>
      </c>
      <c r="AH67" s="59" t="s">
        <v>196</v>
      </c>
      <c r="AI67" s="60" t="s">
        <v>196</v>
      </c>
      <c r="AJ67" s="59" t="s">
        <v>196</v>
      </c>
      <c r="AK67" s="60" t="s">
        <v>196</v>
      </c>
      <c r="AL67" s="59" t="s">
        <v>196</v>
      </c>
      <c r="AM67" s="59" t="s">
        <v>196</v>
      </c>
      <c r="AN67" s="59" t="s">
        <v>196</v>
      </c>
      <c r="AO67" s="59" t="s">
        <v>196</v>
      </c>
      <c r="AP67" s="60" t="s">
        <v>196</v>
      </c>
      <c r="AQ67" s="59" t="s">
        <v>196</v>
      </c>
      <c r="AR67" s="60" t="s">
        <v>196</v>
      </c>
      <c r="AS67" s="84" t="s">
        <v>196</v>
      </c>
      <c r="AT67" s="59" t="s">
        <v>196</v>
      </c>
      <c r="AU67" s="59" t="s">
        <v>196</v>
      </c>
      <c r="AV67" s="59" t="s">
        <v>196</v>
      </c>
      <c r="AW67" s="60" t="s">
        <v>196</v>
      </c>
      <c r="AX67" s="84" t="s">
        <v>196</v>
      </c>
      <c r="AY67" s="59" t="s">
        <v>196</v>
      </c>
      <c r="AZ67" s="59" t="s">
        <v>196</v>
      </c>
      <c r="BA67" s="59" t="s">
        <v>196</v>
      </c>
      <c r="BB67" s="68" t="s">
        <v>196</v>
      </c>
      <c r="BC67" s="68" t="e">
        <v>#DIV/0!</v>
      </c>
      <c r="BD67" s="60" t="s">
        <v>196</v>
      </c>
      <c r="BE67" s="84" t="s">
        <v>196</v>
      </c>
      <c r="BF67" s="59" t="s">
        <v>196</v>
      </c>
      <c r="BG67" s="59" t="s">
        <v>196</v>
      </c>
      <c r="BH67" s="59" t="s">
        <v>196</v>
      </c>
      <c r="BI67" s="60" t="s">
        <v>196</v>
      </c>
      <c r="BJ67" s="60" t="e">
        <v>#DIV/0!</v>
      </c>
      <c r="BK67" s="60" t="s">
        <v>196</v>
      </c>
      <c r="BL67" s="59" t="s">
        <v>196</v>
      </c>
      <c r="BM67" s="60" t="s">
        <v>196</v>
      </c>
      <c r="BN67" s="62"/>
      <c r="BO67" s="62"/>
      <c r="BP67" s="62"/>
      <c r="BQ67" s="62"/>
      <c r="BR67" s="60" t="s">
        <v>196</v>
      </c>
      <c r="BS67" s="84" t="s">
        <v>196</v>
      </c>
      <c r="BT67" s="59" t="s">
        <v>196</v>
      </c>
      <c r="BU67" s="59" t="s">
        <v>196</v>
      </c>
      <c r="BV67" s="59" t="s">
        <v>196</v>
      </c>
      <c r="BW67" s="60" t="s">
        <v>196</v>
      </c>
      <c r="BX67" s="62"/>
      <c r="BY67" s="62"/>
      <c r="BZ67" s="62"/>
      <c r="CA67" s="85" t="s">
        <v>196</v>
      </c>
      <c r="CB67" s="60" t="s">
        <v>196</v>
      </c>
      <c r="CC67" s="62"/>
      <c r="CD67" s="62"/>
      <c r="CE67" s="62"/>
      <c r="CF67" s="85" t="s">
        <v>196</v>
      </c>
      <c r="CG67" s="62"/>
      <c r="CH67" s="60" t="e">
        <v>#DIV/0!</v>
      </c>
      <c r="CI67" s="60" t="s">
        <v>196</v>
      </c>
      <c r="CJ67" s="62"/>
      <c r="CK67" s="62"/>
      <c r="CL67" s="62"/>
      <c r="CM67" s="62"/>
      <c r="CN67" s="62"/>
      <c r="CO67" s="62"/>
      <c r="CP67" s="62"/>
      <c r="CQ67" s="62"/>
      <c r="CR67" s="60" t="s">
        <v>196</v>
      </c>
      <c r="CS67" s="62"/>
      <c r="CT67" s="62"/>
      <c r="CU67" s="62"/>
      <c r="CV67" s="85" t="s">
        <v>196</v>
      </c>
      <c r="CW67" s="62"/>
      <c r="CX67" s="62"/>
      <c r="CY67" s="62"/>
      <c r="CZ67" s="62"/>
      <c r="DA67" s="62"/>
      <c r="DB67" s="60" t="s">
        <v>196</v>
      </c>
    </row>
    <row r="68" spans="1:106" ht="43.5" thickBot="1">
      <c r="A68" s="57" t="s">
        <v>210</v>
      </c>
      <c r="B68" s="62"/>
      <c r="C68" s="62"/>
      <c r="D68" s="62"/>
      <c r="E68" s="59" t="s">
        <v>196</v>
      </c>
      <c r="F68" s="60" t="s">
        <v>211</v>
      </c>
      <c r="G68" s="59" t="s">
        <v>196</v>
      </c>
      <c r="H68" s="59" t="s">
        <v>196</v>
      </c>
      <c r="I68" s="59" t="s">
        <v>196</v>
      </c>
      <c r="J68" s="60" t="s">
        <v>196</v>
      </c>
      <c r="K68" s="59" t="s">
        <v>196</v>
      </c>
      <c r="L68" s="59" t="s">
        <v>196</v>
      </c>
      <c r="M68" s="60" t="s">
        <v>196</v>
      </c>
      <c r="N68" s="60" t="s">
        <v>196</v>
      </c>
      <c r="O68" s="59" t="s">
        <v>196</v>
      </c>
      <c r="P68" s="59" t="s">
        <v>196</v>
      </c>
      <c r="Q68" s="60" t="s">
        <v>196</v>
      </c>
      <c r="R68" s="59" t="s">
        <v>196</v>
      </c>
      <c r="S68" s="60" t="s">
        <v>196</v>
      </c>
      <c r="T68" s="59" t="s">
        <v>196</v>
      </c>
      <c r="U68" s="59" t="s">
        <v>196</v>
      </c>
      <c r="V68" s="59" t="s">
        <v>196</v>
      </c>
      <c r="W68" s="60" t="s">
        <v>196</v>
      </c>
      <c r="X68" s="59" t="s">
        <v>196</v>
      </c>
      <c r="Y68" s="60" t="s">
        <v>196</v>
      </c>
      <c r="Z68" s="59" t="s">
        <v>196</v>
      </c>
      <c r="AA68" s="59" t="s">
        <v>196</v>
      </c>
      <c r="AB68" s="59" t="s">
        <v>196</v>
      </c>
      <c r="AC68" s="60" t="s">
        <v>196</v>
      </c>
      <c r="AD68" s="59" t="s">
        <v>196</v>
      </c>
      <c r="AE68" s="59" t="s">
        <v>196</v>
      </c>
      <c r="AF68" s="59" t="s">
        <v>196</v>
      </c>
      <c r="AG68" s="59" t="s">
        <v>196</v>
      </c>
      <c r="AH68" s="59" t="s">
        <v>196</v>
      </c>
      <c r="AI68" s="60" t="s">
        <v>196</v>
      </c>
      <c r="AJ68" s="59" t="s">
        <v>196</v>
      </c>
      <c r="AK68" s="60" t="s">
        <v>196</v>
      </c>
      <c r="AL68" s="59" t="s">
        <v>196</v>
      </c>
      <c r="AM68" s="59" t="s">
        <v>196</v>
      </c>
      <c r="AN68" s="59" t="s">
        <v>196</v>
      </c>
      <c r="AO68" s="59" t="s">
        <v>196</v>
      </c>
      <c r="AP68" s="60" t="s">
        <v>196</v>
      </c>
      <c r="AQ68" s="59" t="s">
        <v>196</v>
      </c>
      <c r="AR68" s="60" t="s">
        <v>196</v>
      </c>
      <c r="AS68" s="84" t="s">
        <v>196</v>
      </c>
      <c r="AT68" s="59" t="s">
        <v>196</v>
      </c>
      <c r="AU68" s="59" t="s">
        <v>196</v>
      </c>
      <c r="AV68" s="59" t="s">
        <v>196</v>
      </c>
      <c r="AW68" s="60" t="s">
        <v>196</v>
      </c>
      <c r="AX68" s="84" t="s">
        <v>196</v>
      </c>
      <c r="AY68" s="59" t="s">
        <v>196</v>
      </c>
      <c r="AZ68" s="59" t="s">
        <v>196</v>
      </c>
      <c r="BA68" s="59" t="s">
        <v>196</v>
      </c>
      <c r="BB68" s="68" t="s">
        <v>196</v>
      </c>
      <c r="BC68" s="68" t="e">
        <v>#DIV/0!</v>
      </c>
      <c r="BD68" s="60" t="s">
        <v>196</v>
      </c>
      <c r="BE68" s="84" t="s">
        <v>196</v>
      </c>
      <c r="BF68" s="59" t="s">
        <v>196</v>
      </c>
      <c r="BG68" s="59" t="s">
        <v>196</v>
      </c>
      <c r="BH68" s="59" t="s">
        <v>196</v>
      </c>
      <c r="BI68" s="60" t="s">
        <v>196</v>
      </c>
      <c r="BJ68" s="60" t="e">
        <v>#DIV/0!</v>
      </c>
      <c r="BK68" s="60" t="s">
        <v>196</v>
      </c>
      <c r="BL68" s="59" t="s">
        <v>196</v>
      </c>
      <c r="BM68" s="60" t="s">
        <v>196</v>
      </c>
      <c r="BN68" s="62"/>
      <c r="BO68" s="62"/>
      <c r="BP68" s="62"/>
      <c r="BQ68" s="62"/>
      <c r="BR68" s="60" t="s">
        <v>196</v>
      </c>
      <c r="BS68" s="84" t="s">
        <v>196</v>
      </c>
      <c r="BT68" s="59" t="s">
        <v>196</v>
      </c>
      <c r="BU68" s="59" t="s">
        <v>196</v>
      </c>
      <c r="BV68" s="59" t="s">
        <v>196</v>
      </c>
      <c r="BW68" s="60" t="s">
        <v>196</v>
      </c>
      <c r="BX68" s="62"/>
      <c r="BY68" s="62"/>
      <c r="BZ68" s="62"/>
      <c r="CA68" s="85" t="s">
        <v>196</v>
      </c>
      <c r="CB68" s="60" t="s">
        <v>196</v>
      </c>
      <c r="CC68" s="62"/>
      <c r="CD68" s="62"/>
      <c r="CE68" s="62"/>
      <c r="CF68" s="85" t="s">
        <v>196</v>
      </c>
      <c r="CG68" s="62"/>
      <c r="CH68" s="60" t="e">
        <v>#DIV/0!</v>
      </c>
      <c r="CI68" s="60" t="s">
        <v>196</v>
      </c>
      <c r="CJ68" s="62"/>
      <c r="CK68" s="62"/>
      <c r="CL68" s="62"/>
      <c r="CM68" s="62"/>
      <c r="CN68" s="62"/>
      <c r="CO68" s="62"/>
      <c r="CP68" s="62"/>
      <c r="CQ68" s="62"/>
      <c r="CR68" s="60" t="s">
        <v>196</v>
      </c>
      <c r="CS68" s="62"/>
      <c r="CT68" s="62"/>
      <c r="CU68" s="62"/>
      <c r="CV68" s="85" t="s">
        <v>196</v>
      </c>
      <c r="CW68" s="62"/>
      <c r="CX68" s="62"/>
      <c r="CY68" s="62"/>
      <c r="CZ68" s="62"/>
      <c r="DA68" s="62"/>
      <c r="DB68" s="60" t="s">
        <v>196</v>
      </c>
    </row>
    <row r="69" spans="1:106" ht="33" thickBot="1">
      <c r="A69" s="57" t="s">
        <v>212</v>
      </c>
      <c r="B69" s="62"/>
      <c r="C69" s="62"/>
      <c r="D69" s="62"/>
      <c r="E69" s="59" t="s">
        <v>196</v>
      </c>
      <c r="F69" s="60" t="s">
        <v>213</v>
      </c>
      <c r="G69" s="59" t="s">
        <v>196</v>
      </c>
      <c r="H69" s="59" t="s">
        <v>196</v>
      </c>
      <c r="I69" s="59" t="s">
        <v>196</v>
      </c>
      <c r="J69" s="60" t="s">
        <v>196</v>
      </c>
      <c r="K69" s="59" t="s">
        <v>196</v>
      </c>
      <c r="L69" s="59" t="s">
        <v>196</v>
      </c>
      <c r="M69" s="60" t="s">
        <v>214</v>
      </c>
      <c r="N69" s="60" t="s">
        <v>196</v>
      </c>
      <c r="O69" s="59" t="s">
        <v>196</v>
      </c>
      <c r="P69" s="59" t="s">
        <v>196</v>
      </c>
      <c r="Q69" s="60" t="s">
        <v>196</v>
      </c>
      <c r="R69" s="59" t="s">
        <v>196</v>
      </c>
      <c r="S69" s="60" t="s">
        <v>215</v>
      </c>
      <c r="T69" s="59" t="s">
        <v>196</v>
      </c>
      <c r="U69" s="59" t="s">
        <v>196</v>
      </c>
      <c r="V69" s="59" t="s">
        <v>196</v>
      </c>
      <c r="W69" s="60" t="s">
        <v>196</v>
      </c>
      <c r="X69" s="59" t="s">
        <v>196</v>
      </c>
      <c r="Y69" s="60" t="s">
        <v>207</v>
      </c>
      <c r="Z69" s="59" t="s">
        <v>196</v>
      </c>
      <c r="AA69" s="59" t="s">
        <v>196</v>
      </c>
      <c r="AB69" s="59" t="s">
        <v>196</v>
      </c>
      <c r="AC69" s="60" t="s">
        <v>196</v>
      </c>
      <c r="AD69" s="59" t="s">
        <v>196</v>
      </c>
      <c r="AE69" s="60" t="s">
        <v>207</v>
      </c>
      <c r="AF69" s="59" t="s">
        <v>196</v>
      </c>
      <c r="AG69" s="59" t="s">
        <v>196</v>
      </c>
      <c r="AH69" s="59" t="s">
        <v>196</v>
      </c>
      <c r="AI69" s="60" t="s">
        <v>196</v>
      </c>
      <c r="AJ69" s="60" t="s">
        <v>207</v>
      </c>
      <c r="AK69" s="60" t="s">
        <v>196</v>
      </c>
      <c r="AL69" s="59" t="s">
        <v>196</v>
      </c>
      <c r="AM69" s="60" t="s">
        <v>207</v>
      </c>
      <c r="AN69" s="59" t="s">
        <v>196</v>
      </c>
      <c r="AO69" s="59" t="s">
        <v>196</v>
      </c>
      <c r="AP69" s="60" t="s">
        <v>196</v>
      </c>
      <c r="AQ69" s="60" t="s">
        <v>207</v>
      </c>
      <c r="AR69" s="60" t="s">
        <v>196</v>
      </c>
      <c r="AS69" s="84" t="s">
        <v>196</v>
      </c>
      <c r="AT69" s="60" t="s">
        <v>207</v>
      </c>
      <c r="AU69" s="59" t="s">
        <v>196</v>
      </c>
      <c r="AV69" s="59" t="s">
        <v>196</v>
      </c>
      <c r="AW69" s="60" t="s">
        <v>196</v>
      </c>
      <c r="AX69" s="84" t="s">
        <v>196</v>
      </c>
      <c r="AY69" s="60" t="s">
        <v>207</v>
      </c>
      <c r="AZ69" s="59" t="s">
        <v>196</v>
      </c>
      <c r="BA69" s="59" t="s">
        <v>196</v>
      </c>
      <c r="BB69" s="68" t="s">
        <v>196</v>
      </c>
      <c r="BC69" s="68" t="e">
        <v>#DIV/0!</v>
      </c>
      <c r="BD69" s="60" t="s">
        <v>196</v>
      </c>
      <c r="BE69" s="84" t="s">
        <v>196</v>
      </c>
      <c r="BF69" s="60" t="s">
        <v>207</v>
      </c>
      <c r="BG69" s="59" t="s">
        <v>196</v>
      </c>
      <c r="BH69" s="59" t="s">
        <v>196</v>
      </c>
      <c r="BI69" s="60" t="s">
        <v>196</v>
      </c>
      <c r="BJ69" s="60" t="e">
        <v>#DIV/0!</v>
      </c>
      <c r="BK69" s="60" t="s">
        <v>196</v>
      </c>
      <c r="BL69" s="60" t="s">
        <v>207</v>
      </c>
      <c r="BM69" s="60" t="s">
        <v>196</v>
      </c>
      <c r="BN69" s="62"/>
      <c r="BO69" s="62"/>
      <c r="BP69" s="62"/>
      <c r="BQ69" s="62"/>
      <c r="BR69" s="60" t="s">
        <v>196</v>
      </c>
      <c r="BS69" s="84" t="s">
        <v>196</v>
      </c>
      <c r="BT69" s="60" t="s">
        <v>207</v>
      </c>
      <c r="BU69" s="59" t="s">
        <v>196</v>
      </c>
      <c r="BV69" s="59" t="s">
        <v>196</v>
      </c>
      <c r="BW69" s="60" t="s">
        <v>196</v>
      </c>
      <c r="BX69" s="62"/>
      <c r="BY69" s="62"/>
      <c r="BZ69" s="62"/>
      <c r="CA69" s="85" t="s">
        <v>196</v>
      </c>
      <c r="CB69" s="60" t="s">
        <v>196</v>
      </c>
      <c r="CC69" s="62"/>
      <c r="CD69" s="62"/>
      <c r="CE69" s="62"/>
      <c r="CF69" s="85" t="s">
        <v>196</v>
      </c>
      <c r="CG69" s="62"/>
      <c r="CH69" s="60" t="e">
        <v>#DIV/0!</v>
      </c>
      <c r="CI69" s="60" t="s">
        <v>196</v>
      </c>
      <c r="CJ69" s="62"/>
      <c r="CK69" s="62"/>
      <c r="CL69" s="62"/>
      <c r="CM69" s="62"/>
      <c r="CN69" s="62"/>
      <c r="CO69" s="62"/>
      <c r="CP69" s="62"/>
      <c r="CQ69" s="62"/>
      <c r="CR69" s="60" t="s">
        <v>196</v>
      </c>
      <c r="CS69" s="62"/>
      <c r="CT69" s="62"/>
      <c r="CU69" s="62"/>
      <c r="CV69" s="85" t="s">
        <v>196</v>
      </c>
      <c r="CW69" s="62"/>
      <c r="CX69" s="62"/>
      <c r="CY69" s="62"/>
      <c r="CZ69" s="62"/>
      <c r="DA69" s="62"/>
      <c r="DB69" s="60" t="s">
        <v>196</v>
      </c>
    </row>
    <row r="70" spans="1:106" ht="33" thickBot="1">
      <c r="A70" s="57" t="s">
        <v>216</v>
      </c>
      <c r="B70" s="62"/>
      <c r="C70" s="62"/>
      <c r="D70" s="62"/>
      <c r="E70" s="59" t="s">
        <v>196</v>
      </c>
      <c r="F70" s="60" t="s">
        <v>211</v>
      </c>
      <c r="G70" s="59" t="s">
        <v>196</v>
      </c>
      <c r="H70" s="59" t="s">
        <v>196</v>
      </c>
      <c r="I70" s="59" t="s">
        <v>196</v>
      </c>
      <c r="J70" s="60" t="s">
        <v>196</v>
      </c>
      <c r="K70" s="59" t="s">
        <v>196</v>
      </c>
      <c r="L70" s="59" t="s">
        <v>196</v>
      </c>
      <c r="M70" s="60" t="s">
        <v>217</v>
      </c>
      <c r="N70" s="60" t="s">
        <v>196</v>
      </c>
      <c r="O70" s="59" t="s">
        <v>196</v>
      </c>
      <c r="P70" s="59" t="s">
        <v>196</v>
      </c>
      <c r="Q70" s="60" t="s">
        <v>196</v>
      </c>
      <c r="R70" s="59" t="s">
        <v>196</v>
      </c>
      <c r="S70" s="60" t="s">
        <v>218</v>
      </c>
      <c r="T70" s="59" t="s">
        <v>196</v>
      </c>
      <c r="U70" s="59" t="s">
        <v>196</v>
      </c>
      <c r="V70" s="59" t="s">
        <v>196</v>
      </c>
      <c r="W70" s="60" t="s">
        <v>196</v>
      </c>
      <c r="X70" s="59" t="s">
        <v>196</v>
      </c>
      <c r="Y70" s="60" t="s">
        <v>207</v>
      </c>
      <c r="Z70" s="59" t="s">
        <v>196</v>
      </c>
      <c r="AA70" s="59" t="s">
        <v>196</v>
      </c>
      <c r="AB70" s="59" t="s">
        <v>196</v>
      </c>
      <c r="AC70" s="60" t="s">
        <v>196</v>
      </c>
      <c r="AD70" s="59" t="s">
        <v>196</v>
      </c>
      <c r="AE70" s="60" t="s">
        <v>207</v>
      </c>
      <c r="AF70" s="59" t="s">
        <v>196</v>
      </c>
      <c r="AG70" s="59" t="s">
        <v>196</v>
      </c>
      <c r="AH70" s="59" t="s">
        <v>196</v>
      </c>
      <c r="AI70" s="60" t="s">
        <v>196</v>
      </c>
      <c r="AJ70" s="60" t="s">
        <v>207</v>
      </c>
      <c r="AK70" s="60" t="s">
        <v>196</v>
      </c>
      <c r="AL70" s="59" t="s">
        <v>196</v>
      </c>
      <c r="AM70" s="60" t="s">
        <v>207</v>
      </c>
      <c r="AN70" s="59" t="s">
        <v>196</v>
      </c>
      <c r="AO70" s="59" t="s">
        <v>196</v>
      </c>
      <c r="AP70" s="60" t="s">
        <v>196</v>
      </c>
      <c r="AQ70" s="60" t="s">
        <v>207</v>
      </c>
      <c r="AR70" s="60" t="s">
        <v>196</v>
      </c>
      <c r="AS70" s="84" t="s">
        <v>196</v>
      </c>
      <c r="AT70" s="60" t="s">
        <v>207</v>
      </c>
      <c r="AU70" s="59" t="s">
        <v>196</v>
      </c>
      <c r="AV70" s="59" t="s">
        <v>196</v>
      </c>
      <c r="AW70" s="60" t="s">
        <v>196</v>
      </c>
      <c r="AX70" s="84" t="s">
        <v>196</v>
      </c>
      <c r="AY70" s="60" t="s">
        <v>207</v>
      </c>
      <c r="AZ70" s="59" t="s">
        <v>196</v>
      </c>
      <c r="BA70" s="59" t="s">
        <v>196</v>
      </c>
      <c r="BB70" s="68" t="s">
        <v>196</v>
      </c>
      <c r="BC70" s="68" t="e">
        <v>#DIV/0!</v>
      </c>
      <c r="BD70" s="60" t="s">
        <v>196</v>
      </c>
      <c r="BE70" s="84" t="s">
        <v>196</v>
      </c>
      <c r="BF70" s="60" t="s">
        <v>207</v>
      </c>
      <c r="BG70" s="59" t="s">
        <v>196</v>
      </c>
      <c r="BH70" s="59" t="s">
        <v>196</v>
      </c>
      <c r="BI70" s="60" t="s">
        <v>196</v>
      </c>
      <c r="BJ70" s="60" t="e">
        <v>#DIV/0!</v>
      </c>
      <c r="BK70" s="60" t="s">
        <v>196</v>
      </c>
      <c r="BL70" s="60" t="s">
        <v>207</v>
      </c>
      <c r="BM70" s="60" t="s">
        <v>196</v>
      </c>
      <c r="BN70" s="62"/>
      <c r="BO70" s="62"/>
      <c r="BP70" s="62"/>
      <c r="BQ70" s="62"/>
      <c r="BR70" s="60" t="s">
        <v>196</v>
      </c>
      <c r="BS70" s="84" t="s">
        <v>196</v>
      </c>
      <c r="BT70" s="60" t="s">
        <v>207</v>
      </c>
      <c r="BU70" s="59" t="s">
        <v>196</v>
      </c>
      <c r="BV70" s="59" t="s">
        <v>196</v>
      </c>
      <c r="BW70" s="60" t="s">
        <v>196</v>
      </c>
      <c r="BX70" s="62"/>
      <c r="BY70" s="62"/>
      <c r="BZ70" s="62"/>
      <c r="CA70" s="85" t="s">
        <v>196</v>
      </c>
      <c r="CB70" s="60" t="s">
        <v>196</v>
      </c>
      <c r="CC70" s="62"/>
      <c r="CD70" s="62"/>
      <c r="CE70" s="62"/>
      <c r="CF70" s="85" t="s">
        <v>196</v>
      </c>
      <c r="CG70" s="62"/>
      <c r="CH70" s="60" t="e">
        <v>#DIV/0!</v>
      </c>
      <c r="CI70" s="60" t="s">
        <v>196</v>
      </c>
      <c r="CJ70" s="62"/>
      <c r="CK70" s="62"/>
      <c r="CL70" s="62"/>
      <c r="CM70" s="62"/>
      <c r="CN70" s="62"/>
      <c r="CO70" s="62"/>
      <c r="CP70" s="62"/>
      <c r="CQ70" s="62"/>
      <c r="CR70" s="60" t="s">
        <v>196</v>
      </c>
      <c r="CS70" s="62"/>
      <c r="CT70" s="62"/>
      <c r="CU70" s="62"/>
      <c r="CV70" s="85" t="s">
        <v>196</v>
      </c>
      <c r="CW70" s="62"/>
      <c r="CX70" s="62"/>
      <c r="CY70" s="62"/>
      <c r="CZ70" s="62"/>
      <c r="DA70" s="62"/>
      <c r="DB70" s="60" t="s">
        <v>196</v>
      </c>
    </row>
    <row r="71" spans="1:106" ht="33" thickBot="1">
      <c r="A71" s="57" t="s">
        <v>219</v>
      </c>
      <c r="B71" s="62"/>
      <c r="C71" s="62"/>
      <c r="D71" s="62"/>
      <c r="E71" s="59" t="s">
        <v>196</v>
      </c>
      <c r="F71" s="60" t="s">
        <v>220</v>
      </c>
      <c r="G71" s="59" t="s">
        <v>196</v>
      </c>
      <c r="H71" s="59" t="s">
        <v>196</v>
      </c>
      <c r="I71" s="59" t="s">
        <v>196</v>
      </c>
      <c r="J71" s="60" t="s">
        <v>196</v>
      </c>
      <c r="K71" s="59" t="s">
        <v>196</v>
      </c>
      <c r="L71" s="59" t="s">
        <v>196</v>
      </c>
      <c r="M71" s="60" t="s">
        <v>221</v>
      </c>
      <c r="N71" s="60" t="s">
        <v>196</v>
      </c>
      <c r="O71" s="59" t="s">
        <v>196</v>
      </c>
      <c r="P71" s="59" t="s">
        <v>196</v>
      </c>
      <c r="Q71" s="60" t="s">
        <v>196</v>
      </c>
      <c r="R71" s="59" t="s">
        <v>196</v>
      </c>
      <c r="S71" s="60" t="s">
        <v>221</v>
      </c>
      <c r="T71" s="59" t="s">
        <v>196</v>
      </c>
      <c r="U71" s="59" t="s">
        <v>196</v>
      </c>
      <c r="V71" s="59" t="s">
        <v>196</v>
      </c>
      <c r="W71" s="60" t="s">
        <v>196</v>
      </c>
      <c r="X71" s="59" t="s">
        <v>196</v>
      </c>
      <c r="Y71" s="60" t="s">
        <v>221</v>
      </c>
      <c r="Z71" s="59" t="s">
        <v>196</v>
      </c>
      <c r="AA71" s="59" t="s">
        <v>196</v>
      </c>
      <c r="AB71" s="59" t="s">
        <v>196</v>
      </c>
      <c r="AC71" s="60" t="s">
        <v>196</v>
      </c>
      <c r="AD71" s="59" t="s">
        <v>196</v>
      </c>
      <c r="AE71" s="60" t="s">
        <v>221</v>
      </c>
      <c r="AF71" s="59" t="s">
        <v>196</v>
      </c>
      <c r="AG71" s="59" t="s">
        <v>196</v>
      </c>
      <c r="AH71" s="59" t="s">
        <v>196</v>
      </c>
      <c r="AI71" s="60" t="s">
        <v>196</v>
      </c>
      <c r="AJ71" s="60" t="s">
        <v>207</v>
      </c>
      <c r="AK71" s="60" t="s">
        <v>196</v>
      </c>
      <c r="AL71" s="59" t="s">
        <v>196</v>
      </c>
      <c r="AM71" s="60" t="s">
        <v>221</v>
      </c>
      <c r="AN71" s="59" t="s">
        <v>196</v>
      </c>
      <c r="AO71" s="59" t="s">
        <v>196</v>
      </c>
      <c r="AP71" s="60" t="s">
        <v>196</v>
      </c>
      <c r="AQ71" s="60" t="s">
        <v>207</v>
      </c>
      <c r="AR71" s="60" t="s">
        <v>196</v>
      </c>
      <c r="AS71" s="84" t="s">
        <v>196</v>
      </c>
      <c r="AT71" s="60" t="s">
        <v>221</v>
      </c>
      <c r="AU71" s="59" t="s">
        <v>196</v>
      </c>
      <c r="AV71" s="59" t="s">
        <v>196</v>
      </c>
      <c r="AW71" s="60" t="s">
        <v>196</v>
      </c>
      <c r="AX71" s="84" t="s">
        <v>196</v>
      </c>
      <c r="AY71" s="60" t="s">
        <v>221</v>
      </c>
      <c r="AZ71" s="59" t="s">
        <v>196</v>
      </c>
      <c r="BA71" s="59" t="s">
        <v>196</v>
      </c>
      <c r="BB71" s="68" t="s">
        <v>196</v>
      </c>
      <c r="BC71" s="68" t="e">
        <v>#DIV/0!</v>
      </c>
      <c r="BD71" s="60" t="s">
        <v>196</v>
      </c>
      <c r="BE71" s="84" t="s">
        <v>196</v>
      </c>
      <c r="BF71" s="60" t="s">
        <v>221</v>
      </c>
      <c r="BG71" s="59" t="s">
        <v>196</v>
      </c>
      <c r="BH71" s="59" t="s">
        <v>196</v>
      </c>
      <c r="BI71" s="60" t="s">
        <v>196</v>
      </c>
      <c r="BJ71" s="60" t="e">
        <v>#DIV/0!</v>
      </c>
      <c r="BK71" s="60" t="s">
        <v>196</v>
      </c>
      <c r="BL71" s="60" t="s">
        <v>207</v>
      </c>
      <c r="BM71" s="60" t="s">
        <v>196</v>
      </c>
      <c r="BN71" s="62"/>
      <c r="BO71" s="62"/>
      <c r="BP71" s="62"/>
      <c r="BQ71" s="62"/>
      <c r="BR71" s="60" t="s">
        <v>196</v>
      </c>
      <c r="BS71" s="84" t="s">
        <v>196</v>
      </c>
      <c r="BT71" s="60" t="s">
        <v>221</v>
      </c>
      <c r="BU71" s="59" t="s">
        <v>196</v>
      </c>
      <c r="BV71" s="59" t="s">
        <v>196</v>
      </c>
      <c r="BW71" s="60" t="s">
        <v>196</v>
      </c>
      <c r="BX71" s="62"/>
      <c r="BY71" s="62"/>
      <c r="BZ71" s="62"/>
      <c r="CA71" s="85" t="s">
        <v>196</v>
      </c>
      <c r="CB71" s="60" t="s">
        <v>196</v>
      </c>
      <c r="CC71" s="62"/>
      <c r="CD71" s="62"/>
      <c r="CE71" s="62"/>
      <c r="CF71" s="85" t="s">
        <v>196</v>
      </c>
      <c r="CG71" s="62"/>
      <c r="CH71" s="60" t="e">
        <v>#DIV/0!</v>
      </c>
      <c r="CI71" s="60" t="s">
        <v>196</v>
      </c>
      <c r="CJ71" s="62"/>
      <c r="CK71" s="62"/>
      <c r="CL71" s="62"/>
      <c r="CM71" s="62"/>
      <c r="CN71" s="62"/>
      <c r="CO71" s="62"/>
      <c r="CP71" s="62"/>
      <c r="CQ71" s="62"/>
      <c r="CR71" s="60" t="s">
        <v>196</v>
      </c>
      <c r="CS71" s="62"/>
      <c r="CT71" s="62"/>
      <c r="CU71" s="62"/>
      <c r="CV71" s="85" t="s">
        <v>196</v>
      </c>
      <c r="CW71" s="62"/>
      <c r="CX71" s="62"/>
      <c r="CY71" s="62"/>
      <c r="CZ71" s="62"/>
      <c r="DA71" s="62"/>
      <c r="DB71" s="60" t="s">
        <v>196</v>
      </c>
    </row>
    <row r="72" spans="1:106" ht="22.5" thickBot="1">
      <c r="A72" s="57" t="s">
        <v>222</v>
      </c>
      <c r="B72" s="62"/>
      <c r="C72" s="62"/>
      <c r="D72" s="62"/>
      <c r="E72" s="59" t="s">
        <v>196</v>
      </c>
      <c r="F72" s="60" t="s">
        <v>196</v>
      </c>
      <c r="G72" s="59" t="s">
        <v>196</v>
      </c>
      <c r="H72" s="59" t="s">
        <v>196</v>
      </c>
      <c r="I72" s="59" t="s">
        <v>196</v>
      </c>
      <c r="J72" s="60" t="s">
        <v>196</v>
      </c>
      <c r="K72" s="59" t="s">
        <v>196</v>
      </c>
      <c r="L72" s="59" t="s">
        <v>196</v>
      </c>
      <c r="M72" s="60" t="s">
        <v>223</v>
      </c>
      <c r="N72" s="60" t="s">
        <v>196</v>
      </c>
      <c r="O72" s="59" t="s">
        <v>196</v>
      </c>
      <c r="P72" s="59" t="s">
        <v>196</v>
      </c>
      <c r="Q72" s="60" t="s">
        <v>223</v>
      </c>
      <c r="R72" s="59" t="s">
        <v>196</v>
      </c>
      <c r="S72" s="60" t="s">
        <v>224</v>
      </c>
      <c r="T72" s="59" t="s">
        <v>196</v>
      </c>
      <c r="U72" s="59" t="s">
        <v>196</v>
      </c>
      <c r="V72" s="59" t="s">
        <v>196</v>
      </c>
      <c r="W72" s="60" t="s">
        <v>224</v>
      </c>
      <c r="X72" s="59" t="s">
        <v>196</v>
      </c>
      <c r="Y72" s="60" t="s">
        <v>225</v>
      </c>
      <c r="Z72" s="59" t="s">
        <v>196</v>
      </c>
      <c r="AA72" s="59" t="s">
        <v>196</v>
      </c>
      <c r="AB72" s="59" t="s">
        <v>196</v>
      </c>
      <c r="AC72" s="60" t="s">
        <v>225</v>
      </c>
      <c r="AD72" s="59" t="s">
        <v>196</v>
      </c>
      <c r="AE72" s="60" t="s">
        <v>207</v>
      </c>
      <c r="AF72" s="59" t="s">
        <v>196</v>
      </c>
      <c r="AG72" s="59" t="s">
        <v>196</v>
      </c>
      <c r="AH72" s="59" t="s">
        <v>196</v>
      </c>
      <c r="AI72" s="60" t="s">
        <v>207</v>
      </c>
      <c r="AJ72" s="60" t="s">
        <v>226</v>
      </c>
      <c r="AK72" s="60" t="s">
        <v>226</v>
      </c>
      <c r="AL72" s="59" t="s">
        <v>196</v>
      </c>
      <c r="AM72" s="60" t="s">
        <v>207</v>
      </c>
      <c r="AN72" s="59" t="s">
        <v>196</v>
      </c>
      <c r="AO72" s="59" t="s">
        <v>196</v>
      </c>
      <c r="AP72" s="60" t="s">
        <v>226</v>
      </c>
      <c r="AQ72" s="60" t="s">
        <v>226</v>
      </c>
      <c r="AR72" s="60" t="s">
        <v>226</v>
      </c>
      <c r="AS72" s="84" t="s">
        <v>196</v>
      </c>
      <c r="AT72" s="60" t="s">
        <v>207</v>
      </c>
      <c r="AU72" s="59" t="s">
        <v>196</v>
      </c>
      <c r="AV72" s="59" t="s">
        <v>196</v>
      </c>
      <c r="AW72" s="60" t="s">
        <v>226</v>
      </c>
      <c r="AX72" s="84" t="s">
        <v>196</v>
      </c>
      <c r="AY72" s="60" t="s">
        <v>207</v>
      </c>
      <c r="AZ72" s="59" t="s">
        <v>196</v>
      </c>
      <c r="BA72" s="59" t="s">
        <v>196</v>
      </c>
      <c r="BB72" s="68" t="s">
        <v>196</v>
      </c>
      <c r="BC72" s="68" t="e">
        <v>#DIV/0!</v>
      </c>
      <c r="BD72" s="60" t="s">
        <v>226</v>
      </c>
      <c r="BE72" s="84" t="s">
        <v>196</v>
      </c>
      <c r="BF72" s="60" t="s">
        <v>207</v>
      </c>
      <c r="BG72" s="59" t="s">
        <v>196</v>
      </c>
      <c r="BH72" s="59" t="s">
        <v>196</v>
      </c>
      <c r="BI72" s="60" t="s">
        <v>196</v>
      </c>
      <c r="BJ72" s="60" t="e">
        <v>#DIV/0!</v>
      </c>
      <c r="BK72" s="60" t="s">
        <v>226</v>
      </c>
      <c r="BL72" s="60" t="s">
        <v>226</v>
      </c>
      <c r="BM72" s="60" t="s">
        <v>196</v>
      </c>
      <c r="BN72" s="62"/>
      <c r="BO72" s="62"/>
      <c r="BP72" s="62"/>
      <c r="BQ72" s="62"/>
      <c r="BR72" s="60" t="s">
        <v>226</v>
      </c>
      <c r="BS72" s="84" t="s">
        <v>196</v>
      </c>
      <c r="BT72" s="60" t="s">
        <v>207</v>
      </c>
      <c r="BU72" s="59" t="s">
        <v>196</v>
      </c>
      <c r="BV72" s="59" t="s">
        <v>196</v>
      </c>
      <c r="BW72" s="60" t="s">
        <v>226</v>
      </c>
      <c r="BX72" s="62"/>
      <c r="BY72" s="62"/>
      <c r="BZ72" s="62"/>
      <c r="CA72" s="85" t="s">
        <v>196</v>
      </c>
      <c r="CB72" s="60" t="s">
        <v>226</v>
      </c>
      <c r="CC72" s="62"/>
      <c r="CD72" s="62"/>
      <c r="CE72" s="62"/>
      <c r="CF72" s="85" t="s">
        <v>196</v>
      </c>
      <c r="CG72" s="62"/>
      <c r="CH72" s="60" t="e">
        <v>#DIV/0!</v>
      </c>
      <c r="CI72" s="60" t="s">
        <v>226</v>
      </c>
      <c r="CJ72" s="62"/>
      <c r="CK72" s="62"/>
      <c r="CL72" s="62"/>
      <c r="CM72" s="62"/>
      <c r="CN72" s="62"/>
      <c r="CO72" s="62"/>
      <c r="CP72" s="62"/>
      <c r="CQ72" s="62"/>
      <c r="CR72" s="60" t="s">
        <v>226</v>
      </c>
      <c r="CS72" s="62"/>
      <c r="CT72" s="62"/>
      <c r="CU72" s="62"/>
      <c r="CV72" s="85" t="s">
        <v>196</v>
      </c>
      <c r="CW72" s="62"/>
      <c r="CX72" s="62"/>
      <c r="CY72" s="62"/>
      <c r="CZ72" s="62"/>
      <c r="DA72" s="62"/>
      <c r="DB72" s="60" t="s">
        <v>226</v>
      </c>
    </row>
    <row r="73" spans="1:106" ht="33" thickBot="1">
      <c r="A73" s="57" t="s">
        <v>227</v>
      </c>
      <c r="B73" s="62"/>
      <c r="C73" s="62"/>
      <c r="D73" s="62"/>
      <c r="E73" s="59" t="s">
        <v>196</v>
      </c>
      <c r="F73" s="60" t="s">
        <v>228</v>
      </c>
      <c r="G73" s="59" t="s">
        <v>196</v>
      </c>
      <c r="H73" s="59" t="s">
        <v>196</v>
      </c>
      <c r="I73" s="59" t="s">
        <v>196</v>
      </c>
      <c r="J73" s="60" t="s">
        <v>196</v>
      </c>
      <c r="K73" s="59" t="s">
        <v>196</v>
      </c>
      <c r="L73" s="59" t="s">
        <v>196</v>
      </c>
      <c r="M73" s="60" t="s">
        <v>229</v>
      </c>
      <c r="N73" s="60" t="s">
        <v>196</v>
      </c>
      <c r="O73" s="59" t="s">
        <v>196</v>
      </c>
      <c r="P73" s="59" t="s">
        <v>196</v>
      </c>
      <c r="Q73" s="60" t="s">
        <v>196</v>
      </c>
      <c r="R73" s="59" t="s">
        <v>196</v>
      </c>
      <c r="S73" s="60" t="s">
        <v>230</v>
      </c>
      <c r="T73" s="59" t="s">
        <v>196</v>
      </c>
      <c r="U73" s="59" t="s">
        <v>196</v>
      </c>
      <c r="V73" s="59" t="s">
        <v>196</v>
      </c>
      <c r="W73" s="60" t="s">
        <v>196</v>
      </c>
      <c r="X73" s="59" t="s">
        <v>196</v>
      </c>
      <c r="Y73" s="60" t="s">
        <v>207</v>
      </c>
      <c r="Z73" s="59" t="s">
        <v>196</v>
      </c>
      <c r="AA73" s="59" t="s">
        <v>196</v>
      </c>
      <c r="AB73" s="59" t="s">
        <v>196</v>
      </c>
      <c r="AC73" s="60" t="s">
        <v>196</v>
      </c>
      <c r="AD73" s="59" t="s">
        <v>196</v>
      </c>
      <c r="AE73" s="60" t="s">
        <v>207</v>
      </c>
      <c r="AF73" s="59" t="s">
        <v>196</v>
      </c>
      <c r="AG73" s="59" t="s">
        <v>196</v>
      </c>
      <c r="AH73" s="59" t="s">
        <v>196</v>
      </c>
      <c r="AI73" s="60" t="s">
        <v>196</v>
      </c>
      <c r="AJ73" s="59" t="s">
        <v>196</v>
      </c>
      <c r="AK73" s="60" t="s">
        <v>196</v>
      </c>
      <c r="AL73" s="59" t="s">
        <v>196</v>
      </c>
      <c r="AM73" s="60" t="s">
        <v>207</v>
      </c>
      <c r="AN73" s="59" t="s">
        <v>196</v>
      </c>
      <c r="AO73" s="59" t="s">
        <v>196</v>
      </c>
      <c r="AP73" s="60" t="s">
        <v>196</v>
      </c>
      <c r="AQ73" s="59" t="s">
        <v>196</v>
      </c>
      <c r="AR73" s="60" t="s">
        <v>196</v>
      </c>
      <c r="AS73" s="84" t="s">
        <v>196</v>
      </c>
      <c r="AT73" s="60" t="s">
        <v>207</v>
      </c>
      <c r="AU73" s="59" t="s">
        <v>196</v>
      </c>
      <c r="AV73" s="59" t="s">
        <v>196</v>
      </c>
      <c r="AW73" s="60" t="s">
        <v>196</v>
      </c>
      <c r="AX73" s="84" t="s">
        <v>196</v>
      </c>
      <c r="AY73" s="60" t="s">
        <v>207</v>
      </c>
      <c r="AZ73" s="59" t="s">
        <v>196</v>
      </c>
      <c r="BA73" s="59" t="s">
        <v>196</v>
      </c>
      <c r="BB73" s="68" t="s">
        <v>196</v>
      </c>
      <c r="BC73" s="68" t="e">
        <v>#DIV/0!</v>
      </c>
      <c r="BD73" s="60" t="s">
        <v>196</v>
      </c>
      <c r="BE73" s="84" t="s">
        <v>196</v>
      </c>
      <c r="BF73" s="60" t="s">
        <v>207</v>
      </c>
      <c r="BG73" s="59" t="s">
        <v>196</v>
      </c>
      <c r="BH73" s="59" t="s">
        <v>196</v>
      </c>
      <c r="BI73" s="60" t="s">
        <v>196</v>
      </c>
      <c r="BJ73" s="60" t="e">
        <v>#DIV/0!</v>
      </c>
      <c r="BK73" s="60" t="s">
        <v>196</v>
      </c>
      <c r="BL73" s="59" t="s">
        <v>196</v>
      </c>
      <c r="BM73" s="60" t="s">
        <v>196</v>
      </c>
      <c r="BN73" s="62"/>
      <c r="BO73" s="62"/>
      <c r="BP73" s="62"/>
      <c r="BQ73" s="62"/>
      <c r="BR73" s="60" t="s">
        <v>196</v>
      </c>
      <c r="BS73" s="84" t="s">
        <v>196</v>
      </c>
      <c r="BT73" s="60" t="s">
        <v>207</v>
      </c>
      <c r="BU73" s="59" t="s">
        <v>196</v>
      </c>
      <c r="BV73" s="59" t="s">
        <v>196</v>
      </c>
      <c r="BW73" s="60" t="s">
        <v>196</v>
      </c>
      <c r="BX73" s="62"/>
      <c r="BY73" s="62"/>
      <c r="BZ73" s="62"/>
      <c r="CA73" s="85" t="s">
        <v>196</v>
      </c>
      <c r="CB73" s="60" t="s">
        <v>196</v>
      </c>
      <c r="CC73" s="62"/>
      <c r="CD73" s="62"/>
      <c r="CE73" s="62"/>
      <c r="CF73" s="85" t="s">
        <v>196</v>
      </c>
      <c r="CG73" s="62"/>
      <c r="CH73" s="60" t="e">
        <v>#DIV/0!</v>
      </c>
      <c r="CI73" s="60" t="s">
        <v>196</v>
      </c>
      <c r="CJ73" s="62"/>
      <c r="CK73" s="62"/>
      <c r="CL73" s="62"/>
      <c r="CM73" s="62"/>
      <c r="CN73" s="62"/>
      <c r="CO73" s="62"/>
      <c r="CP73" s="62"/>
      <c r="CQ73" s="62"/>
      <c r="CR73" s="60" t="s">
        <v>196</v>
      </c>
      <c r="CS73" s="62"/>
      <c r="CT73" s="62"/>
      <c r="CU73" s="62"/>
      <c r="CV73" s="85" t="s">
        <v>196</v>
      </c>
      <c r="CW73" s="62"/>
      <c r="CX73" s="62"/>
      <c r="CY73" s="62"/>
      <c r="CZ73" s="62"/>
      <c r="DA73" s="62"/>
      <c r="DB73" s="60" t="s">
        <v>196</v>
      </c>
    </row>
    <row r="74" spans="1:106" ht="33" thickBot="1">
      <c r="A74" s="100" t="s">
        <v>98</v>
      </c>
      <c r="B74" s="101">
        <v>342660</v>
      </c>
      <c r="C74" s="102" t="s">
        <v>196</v>
      </c>
      <c r="D74" s="102" t="s">
        <v>196</v>
      </c>
      <c r="E74" s="102" t="s">
        <v>196</v>
      </c>
      <c r="F74" s="101">
        <v>310960</v>
      </c>
      <c r="G74" s="102" t="s">
        <v>196</v>
      </c>
      <c r="H74" s="102" t="s">
        <v>196</v>
      </c>
      <c r="I74" s="101">
        <v>310960</v>
      </c>
      <c r="J74" s="103">
        <v>85000</v>
      </c>
      <c r="K74" s="102" t="s">
        <v>196</v>
      </c>
      <c r="L74" s="102" t="s">
        <v>196</v>
      </c>
      <c r="M74" s="101">
        <v>256000</v>
      </c>
      <c r="N74" s="101">
        <v>34000</v>
      </c>
      <c r="O74" s="102" t="s">
        <v>196</v>
      </c>
      <c r="P74" s="101">
        <v>290000</v>
      </c>
      <c r="Q74" s="103">
        <v>84000</v>
      </c>
      <c r="R74" s="102" t="s">
        <v>196</v>
      </c>
      <c r="S74" s="101">
        <v>315960</v>
      </c>
      <c r="T74" s="102" t="s">
        <v>196</v>
      </c>
      <c r="U74" s="102" t="s">
        <v>196</v>
      </c>
      <c r="V74" s="101">
        <v>315960</v>
      </c>
      <c r="W74" s="103">
        <v>125071</v>
      </c>
      <c r="X74" s="102" t="s">
        <v>196</v>
      </c>
      <c r="Y74" s="101">
        <v>315960</v>
      </c>
      <c r="Z74" s="102" t="s">
        <v>196</v>
      </c>
      <c r="AA74" s="102" t="s">
        <v>196</v>
      </c>
      <c r="AB74" s="101">
        <v>315960</v>
      </c>
      <c r="AC74" s="103">
        <v>94971</v>
      </c>
      <c r="AD74" s="102" t="s">
        <v>196</v>
      </c>
      <c r="AE74" s="101">
        <v>315960</v>
      </c>
      <c r="AF74" s="102" t="s">
        <v>196</v>
      </c>
      <c r="AG74" s="102" t="s">
        <v>196</v>
      </c>
      <c r="AH74" s="101">
        <v>315960</v>
      </c>
      <c r="AI74" s="103">
        <v>125100</v>
      </c>
      <c r="AJ74" s="101">
        <v>121000</v>
      </c>
      <c r="AK74" s="103">
        <v>45000</v>
      </c>
      <c r="AL74" s="102" t="s">
        <v>196</v>
      </c>
      <c r="AM74" s="102" t="s">
        <v>196</v>
      </c>
      <c r="AN74" s="102" t="s">
        <v>196</v>
      </c>
      <c r="AO74" s="102" t="s">
        <v>196</v>
      </c>
      <c r="AP74" s="102" t="s">
        <v>196</v>
      </c>
      <c r="AQ74" s="102" t="s">
        <v>196</v>
      </c>
      <c r="AR74" s="104" t="s">
        <v>196</v>
      </c>
      <c r="AS74" s="105" t="s">
        <v>196</v>
      </c>
      <c r="AT74" s="102" t="s">
        <v>196</v>
      </c>
      <c r="AU74" s="102" t="s">
        <v>196</v>
      </c>
      <c r="AV74" s="102" t="s">
        <v>196</v>
      </c>
      <c r="AW74" s="102" t="s">
        <v>196</v>
      </c>
      <c r="AX74" s="105" t="s">
        <v>196</v>
      </c>
      <c r="AY74" s="102" t="s">
        <v>196</v>
      </c>
      <c r="AZ74" s="102" t="s">
        <v>196</v>
      </c>
      <c r="BA74" s="102" t="s">
        <v>196</v>
      </c>
      <c r="BB74" s="104" t="s">
        <v>196</v>
      </c>
      <c r="BC74" s="106">
        <v>0</v>
      </c>
      <c r="BD74" s="102" t="s">
        <v>196</v>
      </c>
      <c r="BE74" s="105" t="s">
        <v>196</v>
      </c>
      <c r="BF74" s="102" t="s">
        <v>196</v>
      </c>
      <c r="BG74" s="102" t="s">
        <v>196</v>
      </c>
      <c r="BH74" s="102" t="s">
        <v>196</v>
      </c>
      <c r="BI74" s="104" t="s">
        <v>196</v>
      </c>
      <c r="BJ74" s="104" t="s">
        <v>196</v>
      </c>
      <c r="BK74" s="102" t="s">
        <v>196</v>
      </c>
      <c r="BL74" s="102" t="s">
        <v>196</v>
      </c>
      <c r="BM74" s="104" t="s">
        <v>196</v>
      </c>
      <c r="BN74" s="62"/>
      <c r="BO74" s="62"/>
      <c r="BP74" s="62"/>
      <c r="BQ74" s="62"/>
      <c r="BR74" s="102" t="s">
        <v>196</v>
      </c>
      <c r="BS74" s="105" t="s">
        <v>196</v>
      </c>
      <c r="BT74" s="102" t="s">
        <v>196</v>
      </c>
      <c r="BU74" s="102" t="s">
        <v>196</v>
      </c>
      <c r="BV74" s="102" t="s">
        <v>196</v>
      </c>
      <c r="BW74" s="102" t="s">
        <v>196</v>
      </c>
      <c r="BX74" s="62"/>
      <c r="BY74" s="62"/>
      <c r="BZ74" s="62"/>
      <c r="CA74" s="85" t="s">
        <v>196</v>
      </c>
      <c r="CB74" s="102" t="s">
        <v>196</v>
      </c>
      <c r="CC74" s="62"/>
      <c r="CD74" s="62"/>
      <c r="CE74" s="62"/>
      <c r="CF74" s="85" t="s">
        <v>196</v>
      </c>
      <c r="CG74" s="102" t="s">
        <v>196</v>
      </c>
      <c r="CH74" s="104" t="s">
        <v>200</v>
      </c>
      <c r="CI74" s="102" t="s">
        <v>196</v>
      </c>
      <c r="CJ74" s="62"/>
      <c r="CK74" s="62"/>
      <c r="CL74" s="62"/>
      <c r="CM74" s="62"/>
      <c r="CN74" s="62"/>
      <c r="CO74" s="62"/>
      <c r="CP74" s="62"/>
      <c r="CQ74" s="62"/>
      <c r="CR74" s="102" t="s">
        <v>196</v>
      </c>
      <c r="CS74" s="62"/>
      <c r="CT74" s="62"/>
      <c r="CU74" s="62"/>
      <c r="CV74" s="85" t="s">
        <v>196</v>
      </c>
      <c r="CW74" s="62"/>
      <c r="CX74" s="62"/>
      <c r="CY74" s="62"/>
      <c r="CZ74" s="62"/>
      <c r="DA74" s="62"/>
      <c r="DB74" s="102" t="s">
        <v>196</v>
      </c>
    </row>
    <row r="75" spans="1:106" ht="43.5" thickBot="1">
      <c r="A75" s="107" t="s">
        <v>43</v>
      </c>
      <c r="B75" s="108" t="s">
        <v>196</v>
      </c>
      <c r="C75" s="108" t="s">
        <v>196</v>
      </c>
      <c r="D75" s="108" t="s">
        <v>196</v>
      </c>
      <c r="E75" s="108" t="s">
        <v>196</v>
      </c>
      <c r="F75" s="108" t="s">
        <v>196</v>
      </c>
      <c r="G75" s="108" t="s">
        <v>196</v>
      </c>
      <c r="H75" s="108" t="s">
        <v>196</v>
      </c>
      <c r="I75" s="108" t="s">
        <v>196</v>
      </c>
      <c r="J75" s="109" t="s">
        <v>196</v>
      </c>
      <c r="K75" s="108" t="s">
        <v>196</v>
      </c>
      <c r="L75" s="108" t="s">
        <v>196</v>
      </c>
      <c r="M75" s="108" t="s">
        <v>196</v>
      </c>
      <c r="N75" s="108" t="s">
        <v>196</v>
      </c>
      <c r="O75" s="108" t="s">
        <v>196</v>
      </c>
      <c r="P75" s="108" t="s">
        <v>196</v>
      </c>
      <c r="Q75" s="109" t="s">
        <v>196</v>
      </c>
      <c r="R75" s="108" t="s">
        <v>196</v>
      </c>
      <c r="S75" s="108" t="s">
        <v>196</v>
      </c>
      <c r="T75" s="108" t="s">
        <v>196</v>
      </c>
      <c r="U75" s="108" t="s">
        <v>196</v>
      </c>
      <c r="V75" s="108" t="s">
        <v>196</v>
      </c>
      <c r="W75" s="109" t="s">
        <v>196</v>
      </c>
      <c r="X75" s="108" t="s">
        <v>196</v>
      </c>
      <c r="Y75" s="108" t="s">
        <v>196</v>
      </c>
      <c r="Z75" s="108" t="s">
        <v>196</v>
      </c>
      <c r="AA75" s="108" t="s">
        <v>196</v>
      </c>
      <c r="AB75" s="108" t="s">
        <v>196</v>
      </c>
      <c r="AC75" s="109" t="s">
        <v>196</v>
      </c>
      <c r="AD75" s="108" t="s">
        <v>196</v>
      </c>
      <c r="AE75" s="108" t="s">
        <v>196</v>
      </c>
      <c r="AF75" s="108" t="s">
        <v>196</v>
      </c>
      <c r="AG75" s="108" t="s">
        <v>196</v>
      </c>
      <c r="AH75" s="108" t="s">
        <v>196</v>
      </c>
      <c r="AI75" s="109" t="s">
        <v>196</v>
      </c>
      <c r="AJ75" s="108" t="s">
        <v>196</v>
      </c>
      <c r="AK75" s="109" t="s">
        <v>196</v>
      </c>
      <c r="AL75" s="108" t="s">
        <v>196</v>
      </c>
      <c r="AM75" s="110">
        <v>315960</v>
      </c>
      <c r="AN75" s="108" t="s">
        <v>196</v>
      </c>
      <c r="AO75" s="108" t="s">
        <v>196</v>
      </c>
      <c r="AP75" s="111">
        <v>125100</v>
      </c>
      <c r="AQ75" s="110">
        <v>121000</v>
      </c>
      <c r="AR75" s="111">
        <v>45000</v>
      </c>
      <c r="AS75" s="112" t="s">
        <v>196</v>
      </c>
      <c r="AT75" s="110">
        <v>315960</v>
      </c>
      <c r="AU75" s="108" t="s">
        <v>196</v>
      </c>
      <c r="AV75" s="110">
        <v>315960</v>
      </c>
      <c r="AW75" s="111">
        <v>125101</v>
      </c>
      <c r="AX75" s="112" t="s">
        <v>196</v>
      </c>
      <c r="AY75" s="110">
        <v>315960</v>
      </c>
      <c r="AZ75" s="108" t="s">
        <v>196</v>
      </c>
      <c r="BA75" s="110">
        <v>315960</v>
      </c>
      <c r="BB75" s="109" t="s">
        <v>196</v>
      </c>
      <c r="BC75" s="113">
        <v>0</v>
      </c>
      <c r="BD75" s="110">
        <v>120101</v>
      </c>
      <c r="BE75" s="112" t="s">
        <v>196</v>
      </c>
      <c r="BF75" s="110">
        <v>315960</v>
      </c>
      <c r="BG75" s="108" t="s">
        <v>196</v>
      </c>
      <c r="BH75" s="110">
        <v>315960</v>
      </c>
      <c r="BI75" s="60" t="s">
        <v>196</v>
      </c>
      <c r="BJ75" s="63">
        <v>0</v>
      </c>
      <c r="BK75" s="110">
        <v>120101</v>
      </c>
      <c r="BL75" s="110">
        <v>121000</v>
      </c>
      <c r="BM75" s="111">
        <v>45000</v>
      </c>
      <c r="BN75" s="62"/>
      <c r="BO75" s="110">
        <v>315960</v>
      </c>
      <c r="BP75" s="62"/>
      <c r="BQ75" s="110">
        <v>315960</v>
      </c>
      <c r="BR75" s="111">
        <v>125101</v>
      </c>
      <c r="BS75" s="112" t="s">
        <v>196</v>
      </c>
      <c r="BT75" s="110">
        <v>315960</v>
      </c>
      <c r="BU75" s="108" t="s">
        <v>196</v>
      </c>
      <c r="BV75" s="110">
        <v>315960</v>
      </c>
      <c r="BW75" s="111">
        <v>125101</v>
      </c>
      <c r="BX75" s="62"/>
      <c r="BY75" s="111">
        <v>316000</v>
      </c>
      <c r="BZ75" s="62"/>
      <c r="CA75" s="44">
        <v>316000</v>
      </c>
      <c r="CB75" s="111">
        <v>125117</v>
      </c>
      <c r="CC75" s="62"/>
      <c r="CD75" s="110">
        <v>315250</v>
      </c>
      <c r="CE75" s="62"/>
      <c r="CF75" s="44">
        <v>315250</v>
      </c>
      <c r="CG75" s="109">
        <v>-710</v>
      </c>
      <c r="CH75" s="113">
        <v>0</v>
      </c>
      <c r="CI75" s="111">
        <v>124820</v>
      </c>
      <c r="CJ75" s="111">
        <v>55000</v>
      </c>
      <c r="CK75" s="62"/>
      <c r="CL75" s="111">
        <v>105000</v>
      </c>
      <c r="CM75" s="62"/>
      <c r="CN75" s="62"/>
      <c r="CO75" s="110">
        <v>315960</v>
      </c>
      <c r="CP75" s="62"/>
      <c r="CQ75" s="110">
        <v>315960</v>
      </c>
      <c r="CR75" s="111">
        <v>125101</v>
      </c>
      <c r="CS75" s="62"/>
      <c r="CT75" s="111">
        <v>320350</v>
      </c>
      <c r="CU75" s="62"/>
      <c r="CV75" s="44">
        <v>320350</v>
      </c>
      <c r="CW75" s="62"/>
      <c r="CX75" s="62"/>
      <c r="CY75" s="110">
        <v>326695</v>
      </c>
      <c r="CZ75" s="62"/>
      <c r="DA75" s="110">
        <v>326695</v>
      </c>
      <c r="DB75" s="111">
        <v>129352</v>
      </c>
    </row>
    <row r="76" spans="1:106" ht="22.5" thickBot="1">
      <c r="A76" s="99" t="s">
        <v>231</v>
      </c>
      <c r="B76" s="43">
        <v>67100</v>
      </c>
      <c r="C76" s="45">
        <v>400</v>
      </c>
      <c r="D76" s="43">
        <v>67500</v>
      </c>
      <c r="E76" s="45" t="s">
        <v>196</v>
      </c>
      <c r="F76" s="43">
        <v>61440</v>
      </c>
      <c r="G76" s="45">
        <v>400</v>
      </c>
      <c r="H76" s="45" t="s">
        <v>196</v>
      </c>
      <c r="I76" s="43">
        <v>61840</v>
      </c>
      <c r="J76" s="44">
        <v>7303</v>
      </c>
      <c r="K76" s="45" t="s">
        <v>196</v>
      </c>
      <c r="L76" s="45" t="s">
        <v>196</v>
      </c>
      <c r="M76" s="43">
        <v>63500</v>
      </c>
      <c r="N76" s="45" t="s">
        <v>196</v>
      </c>
      <c r="O76" s="45" t="s">
        <v>196</v>
      </c>
      <c r="P76" s="43">
        <v>63500</v>
      </c>
      <c r="Q76" s="44">
        <v>12500</v>
      </c>
      <c r="R76" s="45" t="s">
        <v>196</v>
      </c>
      <c r="S76" s="43">
        <v>53500</v>
      </c>
      <c r="T76" s="45" t="s">
        <v>196</v>
      </c>
      <c r="U76" s="45" t="s">
        <v>196</v>
      </c>
      <c r="V76" s="43">
        <v>53500</v>
      </c>
      <c r="W76" s="44">
        <v>4000</v>
      </c>
      <c r="X76" s="45" t="s">
        <v>196</v>
      </c>
      <c r="Y76" s="43">
        <v>53500</v>
      </c>
      <c r="Z76" s="45" t="s">
        <v>196</v>
      </c>
      <c r="AA76" s="43">
        <v>3100</v>
      </c>
      <c r="AB76" s="43">
        <v>56600</v>
      </c>
      <c r="AC76" s="44">
        <v>7100</v>
      </c>
      <c r="AD76" s="45" t="s">
        <v>196</v>
      </c>
      <c r="AE76" s="43">
        <v>95743</v>
      </c>
      <c r="AF76" s="43">
        <v>15700</v>
      </c>
      <c r="AG76" s="45" t="s">
        <v>196</v>
      </c>
      <c r="AH76" s="43">
        <v>111443</v>
      </c>
      <c r="AI76" s="44">
        <v>8008</v>
      </c>
      <c r="AJ76" s="43">
        <v>16450</v>
      </c>
      <c r="AK76" s="44">
        <v>3000</v>
      </c>
      <c r="AL76" s="45" t="s">
        <v>196</v>
      </c>
      <c r="AM76" s="43">
        <v>61631</v>
      </c>
      <c r="AN76" s="43">
        <v>15000</v>
      </c>
      <c r="AO76" s="43">
        <v>76631</v>
      </c>
      <c r="AP76" s="44">
        <v>10681</v>
      </c>
      <c r="AQ76" s="43">
        <v>17050</v>
      </c>
      <c r="AR76" s="44">
        <v>3000</v>
      </c>
      <c r="AS76" s="45" t="s">
        <v>196</v>
      </c>
      <c r="AT76" s="43">
        <v>59687</v>
      </c>
      <c r="AU76" s="43">
        <v>29508</v>
      </c>
      <c r="AV76" s="43">
        <v>89195</v>
      </c>
      <c r="AW76" s="44">
        <v>9000</v>
      </c>
      <c r="AX76" s="45" t="s">
        <v>196</v>
      </c>
      <c r="AY76" s="43">
        <v>59687</v>
      </c>
      <c r="AZ76" s="43">
        <v>29508</v>
      </c>
      <c r="BA76" s="43">
        <v>89195</v>
      </c>
      <c r="BB76" s="85" t="s">
        <v>196</v>
      </c>
      <c r="BC76" s="86">
        <v>0</v>
      </c>
      <c r="BD76" s="44">
        <v>9000</v>
      </c>
      <c r="BE76" s="45" t="s">
        <v>196</v>
      </c>
      <c r="BF76" s="43">
        <v>59687</v>
      </c>
      <c r="BG76" s="43">
        <v>29508</v>
      </c>
      <c r="BH76" s="43">
        <v>89195</v>
      </c>
      <c r="BI76" s="46" t="s">
        <v>196</v>
      </c>
      <c r="BJ76" s="47">
        <v>0</v>
      </c>
      <c r="BK76" s="44">
        <v>9000</v>
      </c>
      <c r="BL76" s="43">
        <v>44600</v>
      </c>
      <c r="BM76" s="44">
        <v>2000</v>
      </c>
      <c r="BN76" s="45" t="s">
        <v>196</v>
      </c>
      <c r="BO76" s="43">
        <v>62031</v>
      </c>
      <c r="BP76" s="43">
        <v>15000</v>
      </c>
      <c r="BQ76" s="43">
        <v>77031</v>
      </c>
      <c r="BR76" s="44">
        <v>10681</v>
      </c>
      <c r="BS76" s="45" t="s">
        <v>196</v>
      </c>
      <c r="BT76" s="43">
        <v>59687</v>
      </c>
      <c r="BU76" s="43">
        <v>29508</v>
      </c>
      <c r="BV76" s="43">
        <v>89195</v>
      </c>
      <c r="BW76" s="44">
        <v>9000</v>
      </c>
      <c r="BX76" s="43">
        <v>5350</v>
      </c>
      <c r="BY76" s="43">
        <v>58200</v>
      </c>
      <c r="BZ76" s="43">
        <v>21700</v>
      </c>
      <c r="CA76" s="44">
        <v>85250</v>
      </c>
      <c r="CB76" s="44">
        <v>10000</v>
      </c>
      <c r="CC76" s="43">
        <v>5350</v>
      </c>
      <c r="CD76" s="43">
        <v>57700</v>
      </c>
      <c r="CE76" s="43">
        <v>24450</v>
      </c>
      <c r="CF76" s="44">
        <v>87500</v>
      </c>
      <c r="CG76" s="43">
        <v>-1695</v>
      </c>
      <c r="CH76" s="47">
        <v>-0.02</v>
      </c>
      <c r="CI76" s="44">
        <v>10000</v>
      </c>
      <c r="CJ76" s="44">
        <v>50000</v>
      </c>
      <c r="CK76" s="85" t="s">
        <v>196</v>
      </c>
      <c r="CL76" s="85" t="s">
        <v>196</v>
      </c>
      <c r="CM76" s="85" t="s">
        <v>196</v>
      </c>
      <c r="CN76" s="45" t="s">
        <v>196</v>
      </c>
      <c r="CO76" s="43">
        <v>71708</v>
      </c>
      <c r="CP76" s="43">
        <v>19000</v>
      </c>
      <c r="CQ76" s="43">
        <v>90708</v>
      </c>
      <c r="CR76" s="44">
        <v>16681</v>
      </c>
      <c r="CS76" s="114"/>
      <c r="CT76" s="114"/>
      <c r="CU76" s="114"/>
      <c r="CV76" s="85" t="s">
        <v>196</v>
      </c>
      <c r="CW76" s="114"/>
      <c r="CX76" s="45" t="s">
        <v>196</v>
      </c>
      <c r="CY76" s="43">
        <v>85548</v>
      </c>
      <c r="CZ76" s="43">
        <v>79000</v>
      </c>
      <c r="DA76" s="43">
        <v>164548</v>
      </c>
      <c r="DB76" s="44">
        <v>15121</v>
      </c>
    </row>
    <row r="77" spans="1:106" ht="22.5" thickBot="1">
      <c r="A77" s="57" t="s">
        <v>71</v>
      </c>
      <c r="B77" s="58">
        <v>2000</v>
      </c>
      <c r="C77" s="59" t="s">
        <v>196</v>
      </c>
      <c r="D77" s="59" t="s">
        <v>196</v>
      </c>
      <c r="E77" s="59" t="s">
        <v>196</v>
      </c>
      <c r="F77" s="58">
        <v>2000</v>
      </c>
      <c r="G77" s="59" t="s">
        <v>196</v>
      </c>
      <c r="H77" s="59" t="s">
        <v>196</v>
      </c>
      <c r="I77" s="58">
        <v>2000</v>
      </c>
      <c r="J77" s="60" t="s">
        <v>196</v>
      </c>
      <c r="K77" s="59" t="s">
        <v>196</v>
      </c>
      <c r="L77" s="59" t="s">
        <v>196</v>
      </c>
      <c r="M77" s="58">
        <v>2000</v>
      </c>
      <c r="N77" s="59" t="s">
        <v>196</v>
      </c>
      <c r="O77" s="59" t="s">
        <v>196</v>
      </c>
      <c r="P77" s="58">
        <v>2000</v>
      </c>
      <c r="Q77" s="60" t="s">
        <v>196</v>
      </c>
      <c r="R77" s="59" t="s">
        <v>196</v>
      </c>
      <c r="S77" s="58">
        <v>2000</v>
      </c>
      <c r="T77" s="59" t="s">
        <v>196</v>
      </c>
      <c r="U77" s="59" t="s">
        <v>196</v>
      </c>
      <c r="V77" s="58">
        <v>2000</v>
      </c>
      <c r="W77" s="60" t="s">
        <v>196</v>
      </c>
      <c r="X77" s="59" t="s">
        <v>196</v>
      </c>
      <c r="Y77" s="58">
        <v>2000</v>
      </c>
      <c r="Z77" s="59" t="s">
        <v>196</v>
      </c>
      <c r="AA77" s="59" t="s">
        <v>196</v>
      </c>
      <c r="AB77" s="58">
        <v>2000</v>
      </c>
      <c r="AC77" s="60" t="s">
        <v>196</v>
      </c>
      <c r="AD77" s="59" t="s">
        <v>196</v>
      </c>
      <c r="AE77" s="58">
        <v>2000</v>
      </c>
      <c r="AF77" s="59" t="s">
        <v>196</v>
      </c>
      <c r="AG77" s="59" t="s">
        <v>196</v>
      </c>
      <c r="AH77" s="58">
        <v>2000</v>
      </c>
      <c r="AI77" s="60" t="s">
        <v>196</v>
      </c>
      <c r="AJ77" s="58">
        <v>3000</v>
      </c>
      <c r="AK77" s="60" t="s">
        <v>196</v>
      </c>
      <c r="AL77" s="59" t="s">
        <v>196</v>
      </c>
      <c r="AM77" s="58">
        <v>2000</v>
      </c>
      <c r="AN77" s="59" t="s">
        <v>196</v>
      </c>
      <c r="AO77" s="58">
        <v>2000</v>
      </c>
      <c r="AP77" s="60" t="s">
        <v>196</v>
      </c>
      <c r="AQ77" s="58">
        <v>2000</v>
      </c>
      <c r="AR77" s="60" t="s">
        <v>196</v>
      </c>
      <c r="AS77" s="84" t="s">
        <v>196</v>
      </c>
      <c r="AT77" s="58">
        <v>2000</v>
      </c>
      <c r="AU77" s="59" t="s">
        <v>196</v>
      </c>
      <c r="AV77" s="58">
        <v>2000</v>
      </c>
      <c r="AW77" s="60" t="s">
        <v>196</v>
      </c>
      <c r="AX77" s="84" t="s">
        <v>196</v>
      </c>
      <c r="AY77" s="58">
        <v>2000</v>
      </c>
      <c r="AZ77" s="59" t="s">
        <v>196</v>
      </c>
      <c r="BA77" s="58">
        <v>2000</v>
      </c>
      <c r="BB77" s="60" t="s">
        <v>196</v>
      </c>
      <c r="BC77" s="63">
        <v>0</v>
      </c>
      <c r="BD77" s="60" t="s">
        <v>196</v>
      </c>
      <c r="BE77" s="62"/>
      <c r="BF77" s="58">
        <v>2000</v>
      </c>
      <c r="BG77" s="62"/>
      <c r="BH77" s="82">
        <v>2000</v>
      </c>
      <c r="BI77" s="60" t="s">
        <v>196</v>
      </c>
      <c r="BJ77" s="63">
        <v>0</v>
      </c>
      <c r="BK77" s="60" t="s">
        <v>196</v>
      </c>
      <c r="BL77" s="58">
        <v>2000</v>
      </c>
      <c r="BM77" s="60" t="s">
        <v>196</v>
      </c>
      <c r="BN77" s="62"/>
      <c r="BO77" s="58">
        <v>2000</v>
      </c>
      <c r="BP77" s="62"/>
      <c r="BQ77" s="58">
        <v>2000</v>
      </c>
      <c r="BR77" s="60" t="s">
        <v>196</v>
      </c>
      <c r="BS77" s="84" t="s">
        <v>196</v>
      </c>
      <c r="BT77" s="58">
        <v>2000</v>
      </c>
      <c r="BU77" s="59" t="s">
        <v>196</v>
      </c>
      <c r="BV77" s="58">
        <v>2000</v>
      </c>
      <c r="BW77" s="60" t="s">
        <v>196</v>
      </c>
      <c r="BX77" s="62"/>
      <c r="BY77" s="61">
        <v>2000</v>
      </c>
      <c r="BZ77" s="62"/>
      <c r="CA77" s="44">
        <v>2000</v>
      </c>
      <c r="CB77" s="60" t="s">
        <v>196</v>
      </c>
      <c r="CC77" s="62"/>
      <c r="CD77" s="82">
        <v>2000</v>
      </c>
      <c r="CE77" s="62"/>
      <c r="CF77" s="44">
        <v>2000</v>
      </c>
      <c r="CG77" s="60" t="s">
        <v>196</v>
      </c>
      <c r="CH77" s="63">
        <v>0</v>
      </c>
      <c r="CI77" s="60" t="s">
        <v>196</v>
      </c>
      <c r="CJ77" s="62"/>
      <c r="CK77" s="62"/>
      <c r="CL77" s="62"/>
      <c r="CM77" s="62"/>
      <c r="CN77" s="62"/>
      <c r="CO77" s="58">
        <v>3000</v>
      </c>
      <c r="CP77" s="62"/>
      <c r="CQ77" s="58">
        <v>3000</v>
      </c>
      <c r="CR77" s="60" t="s">
        <v>196</v>
      </c>
      <c r="CS77" s="62"/>
      <c r="CT77" s="61">
        <v>34600</v>
      </c>
      <c r="CU77" s="62"/>
      <c r="CV77" s="44">
        <v>34600</v>
      </c>
      <c r="CW77" s="62"/>
      <c r="CX77" s="62"/>
      <c r="CY77" s="58">
        <v>8000</v>
      </c>
      <c r="CZ77" s="62"/>
      <c r="DA77" s="58">
        <v>8000</v>
      </c>
      <c r="DB77" s="60" t="s">
        <v>196</v>
      </c>
    </row>
    <row r="78" spans="1:106" ht="22.5" thickBot="1">
      <c r="A78" s="57" t="s">
        <v>72</v>
      </c>
      <c r="B78" s="59">
        <v>900</v>
      </c>
      <c r="C78" s="59" t="s">
        <v>196</v>
      </c>
      <c r="D78" s="59" t="s">
        <v>196</v>
      </c>
      <c r="E78" s="59" t="s">
        <v>196</v>
      </c>
      <c r="F78" s="59">
        <v>900</v>
      </c>
      <c r="G78" s="59" t="s">
        <v>196</v>
      </c>
      <c r="H78" s="59" t="s">
        <v>196</v>
      </c>
      <c r="I78" s="59">
        <v>900</v>
      </c>
      <c r="J78" s="60" t="s">
        <v>196</v>
      </c>
      <c r="K78" s="59" t="s">
        <v>196</v>
      </c>
      <c r="L78" s="59" t="s">
        <v>196</v>
      </c>
      <c r="M78" s="59">
        <v>900</v>
      </c>
      <c r="N78" s="59" t="s">
        <v>196</v>
      </c>
      <c r="O78" s="59" t="s">
        <v>196</v>
      </c>
      <c r="P78" s="59">
        <v>900</v>
      </c>
      <c r="Q78" s="60" t="s">
        <v>196</v>
      </c>
      <c r="R78" s="59" t="s">
        <v>196</v>
      </c>
      <c r="S78" s="59">
        <v>900</v>
      </c>
      <c r="T78" s="59" t="s">
        <v>196</v>
      </c>
      <c r="U78" s="59" t="s">
        <v>196</v>
      </c>
      <c r="V78" s="59">
        <v>900</v>
      </c>
      <c r="W78" s="60" t="s">
        <v>196</v>
      </c>
      <c r="X78" s="59" t="s">
        <v>196</v>
      </c>
      <c r="Y78" s="59">
        <v>900</v>
      </c>
      <c r="Z78" s="59" t="s">
        <v>196</v>
      </c>
      <c r="AA78" s="59" t="s">
        <v>196</v>
      </c>
      <c r="AB78" s="59">
        <v>900</v>
      </c>
      <c r="AC78" s="60" t="s">
        <v>196</v>
      </c>
      <c r="AD78" s="59" t="s">
        <v>196</v>
      </c>
      <c r="AE78" s="58">
        <v>2000</v>
      </c>
      <c r="AF78" s="59" t="s">
        <v>196</v>
      </c>
      <c r="AG78" s="59" t="s">
        <v>196</v>
      </c>
      <c r="AH78" s="58">
        <v>2000</v>
      </c>
      <c r="AI78" s="60" t="s">
        <v>196</v>
      </c>
      <c r="AJ78" s="59" t="s">
        <v>196</v>
      </c>
      <c r="AK78" s="60" t="s">
        <v>196</v>
      </c>
      <c r="AL78" s="59" t="s">
        <v>196</v>
      </c>
      <c r="AM78" s="59">
        <v>650</v>
      </c>
      <c r="AN78" s="59" t="s">
        <v>196</v>
      </c>
      <c r="AO78" s="59">
        <v>650</v>
      </c>
      <c r="AP78" s="60" t="s">
        <v>196</v>
      </c>
      <c r="AQ78" s="59">
        <v>900</v>
      </c>
      <c r="AR78" s="60" t="s">
        <v>196</v>
      </c>
      <c r="AS78" s="84" t="s">
        <v>196</v>
      </c>
      <c r="AT78" s="58">
        <v>1950</v>
      </c>
      <c r="AU78" s="59" t="s">
        <v>196</v>
      </c>
      <c r="AV78" s="58">
        <v>1950</v>
      </c>
      <c r="AW78" s="60" t="s">
        <v>196</v>
      </c>
      <c r="AX78" s="84" t="s">
        <v>196</v>
      </c>
      <c r="AY78" s="58">
        <v>1950</v>
      </c>
      <c r="AZ78" s="59" t="s">
        <v>196</v>
      </c>
      <c r="BA78" s="58">
        <v>1950</v>
      </c>
      <c r="BB78" s="60" t="s">
        <v>196</v>
      </c>
      <c r="BC78" s="63">
        <v>0</v>
      </c>
      <c r="BD78" s="60" t="s">
        <v>196</v>
      </c>
      <c r="BE78" s="62"/>
      <c r="BF78" s="58">
        <v>1950</v>
      </c>
      <c r="BG78" s="62"/>
      <c r="BH78" s="58">
        <v>1950</v>
      </c>
      <c r="BI78" s="60" t="s">
        <v>196</v>
      </c>
      <c r="BJ78" s="63">
        <v>0</v>
      </c>
      <c r="BK78" s="60" t="s">
        <v>196</v>
      </c>
      <c r="BL78" s="59">
        <v>900</v>
      </c>
      <c r="BM78" s="60" t="s">
        <v>196</v>
      </c>
      <c r="BN78" s="62"/>
      <c r="BO78" s="58">
        <v>1650</v>
      </c>
      <c r="BP78" s="62"/>
      <c r="BQ78" s="58">
        <v>1650</v>
      </c>
      <c r="BR78" s="60" t="s">
        <v>196</v>
      </c>
      <c r="BS78" s="84" t="s">
        <v>196</v>
      </c>
      <c r="BT78" s="58">
        <v>1950</v>
      </c>
      <c r="BU78" s="59" t="s">
        <v>196</v>
      </c>
      <c r="BV78" s="58">
        <v>1950</v>
      </c>
      <c r="BW78" s="60" t="s">
        <v>196</v>
      </c>
      <c r="BX78" s="62"/>
      <c r="BY78" s="61">
        <v>2000</v>
      </c>
      <c r="BZ78" s="62"/>
      <c r="CA78" s="44">
        <v>2000</v>
      </c>
      <c r="CB78" s="60" t="s">
        <v>196</v>
      </c>
      <c r="CC78" s="62"/>
      <c r="CD78" s="58">
        <v>2000</v>
      </c>
      <c r="CE78" s="62"/>
      <c r="CF78" s="44">
        <v>2000</v>
      </c>
      <c r="CG78" s="60">
        <v>50</v>
      </c>
      <c r="CH78" s="63">
        <v>0.03</v>
      </c>
      <c r="CI78" s="60" t="s">
        <v>196</v>
      </c>
      <c r="CJ78" s="62"/>
      <c r="CK78" s="62"/>
      <c r="CL78" s="62"/>
      <c r="CM78" s="62"/>
      <c r="CN78" s="62"/>
      <c r="CO78" s="58">
        <v>1950</v>
      </c>
      <c r="CP78" s="62"/>
      <c r="CQ78" s="58">
        <v>1950</v>
      </c>
      <c r="CR78" s="60" t="s">
        <v>196</v>
      </c>
      <c r="CS78" s="62"/>
      <c r="CT78" s="61">
        <v>2000</v>
      </c>
      <c r="CU78" s="62"/>
      <c r="CV78" s="44">
        <v>2000</v>
      </c>
      <c r="CW78" s="62"/>
      <c r="CX78" s="62"/>
      <c r="CY78" s="58">
        <v>1950</v>
      </c>
      <c r="CZ78" s="62"/>
      <c r="DA78" s="58">
        <v>1950</v>
      </c>
      <c r="DB78" s="60" t="s">
        <v>196</v>
      </c>
    </row>
    <row r="79" spans="1:106" ht="43.5" thickBot="1">
      <c r="A79" s="57" t="s">
        <v>99</v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85" t="s">
        <v>196</v>
      </c>
      <c r="CB79" s="60" t="s">
        <v>196</v>
      </c>
      <c r="CC79" s="62"/>
      <c r="CD79" s="62"/>
      <c r="CE79" s="62"/>
      <c r="CF79" s="85" t="s">
        <v>196</v>
      </c>
      <c r="CG79" s="60" t="s">
        <v>196</v>
      </c>
      <c r="CH79" s="60" t="s">
        <v>200</v>
      </c>
      <c r="CI79" s="62"/>
      <c r="CJ79" s="61">
        <v>10000</v>
      </c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85" t="s">
        <v>196</v>
      </c>
      <c r="CW79" s="62"/>
      <c r="CX79" s="62"/>
      <c r="CY79" s="62"/>
      <c r="CZ79" s="62"/>
      <c r="DA79" s="62"/>
      <c r="DB79" s="62"/>
    </row>
    <row r="80" spans="1:106" ht="33" thickBot="1">
      <c r="A80" s="57" t="s">
        <v>100</v>
      </c>
      <c r="B80" s="58">
        <v>1500</v>
      </c>
      <c r="C80" s="59" t="s">
        <v>196</v>
      </c>
      <c r="D80" s="59" t="s">
        <v>196</v>
      </c>
      <c r="E80" s="59" t="s">
        <v>196</v>
      </c>
      <c r="F80" s="58">
        <v>1000</v>
      </c>
      <c r="G80" s="59" t="s">
        <v>196</v>
      </c>
      <c r="H80" s="59" t="s">
        <v>196</v>
      </c>
      <c r="I80" s="58">
        <v>1000</v>
      </c>
      <c r="J80" s="60" t="s">
        <v>196</v>
      </c>
      <c r="K80" s="59" t="s">
        <v>196</v>
      </c>
      <c r="L80" s="59" t="s">
        <v>196</v>
      </c>
      <c r="M80" s="58">
        <v>1500</v>
      </c>
      <c r="N80" s="59" t="s">
        <v>196</v>
      </c>
      <c r="O80" s="59" t="s">
        <v>196</v>
      </c>
      <c r="P80" s="58">
        <v>1500</v>
      </c>
      <c r="Q80" s="60" t="s">
        <v>196</v>
      </c>
      <c r="R80" s="59" t="s">
        <v>196</v>
      </c>
      <c r="S80" s="59" t="s">
        <v>196</v>
      </c>
      <c r="T80" s="59" t="s">
        <v>196</v>
      </c>
      <c r="U80" s="59" t="s">
        <v>196</v>
      </c>
      <c r="V80" s="59" t="s">
        <v>196</v>
      </c>
      <c r="W80" s="60" t="s">
        <v>196</v>
      </c>
      <c r="X80" s="59" t="s">
        <v>196</v>
      </c>
      <c r="Y80" s="59" t="s">
        <v>196</v>
      </c>
      <c r="Z80" s="59" t="s">
        <v>196</v>
      </c>
      <c r="AA80" s="59" t="s">
        <v>196</v>
      </c>
      <c r="AB80" s="59" t="s">
        <v>196</v>
      </c>
      <c r="AC80" s="60" t="s">
        <v>196</v>
      </c>
      <c r="AD80" s="59" t="s">
        <v>196</v>
      </c>
      <c r="AE80" s="58">
        <v>34600</v>
      </c>
      <c r="AF80" s="59" t="s">
        <v>196</v>
      </c>
      <c r="AG80" s="59" t="s">
        <v>196</v>
      </c>
      <c r="AH80" s="58">
        <v>34600</v>
      </c>
      <c r="AI80" s="60" t="s">
        <v>196</v>
      </c>
      <c r="AJ80" s="59" t="s">
        <v>196</v>
      </c>
      <c r="AK80" s="60" t="s">
        <v>196</v>
      </c>
      <c r="AL80" s="59" t="s">
        <v>196</v>
      </c>
      <c r="AM80" s="59" t="s">
        <v>196</v>
      </c>
      <c r="AN80" s="59" t="s">
        <v>196</v>
      </c>
      <c r="AO80" s="59" t="s">
        <v>196</v>
      </c>
      <c r="AP80" s="60" t="s">
        <v>196</v>
      </c>
      <c r="AQ80" s="59" t="s">
        <v>196</v>
      </c>
      <c r="AR80" s="60" t="s">
        <v>196</v>
      </c>
      <c r="AS80" s="59" t="s">
        <v>196</v>
      </c>
      <c r="AT80" s="59" t="s">
        <v>196</v>
      </c>
      <c r="AU80" s="59" t="s">
        <v>196</v>
      </c>
      <c r="AV80" s="59" t="s">
        <v>196</v>
      </c>
      <c r="AW80" s="60" t="s">
        <v>196</v>
      </c>
      <c r="AX80" s="59" t="s">
        <v>196</v>
      </c>
      <c r="AY80" s="59" t="s">
        <v>196</v>
      </c>
      <c r="AZ80" s="59" t="s">
        <v>196</v>
      </c>
      <c r="BA80" s="59" t="s">
        <v>196</v>
      </c>
      <c r="BB80" s="60" t="s">
        <v>196</v>
      </c>
      <c r="BC80" s="63">
        <v>0</v>
      </c>
      <c r="BD80" s="60" t="s">
        <v>196</v>
      </c>
      <c r="BE80" s="62"/>
      <c r="BF80" s="62"/>
      <c r="BG80" s="62"/>
      <c r="BH80" s="59" t="s">
        <v>196</v>
      </c>
      <c r="BI80" s="60" t="s">
        <v>196</v>
      </c>
      <c r="BJ80" s="60" t="s">
        <v>196</v>
      </c>
      <c r="BK80" s="60" t="s">
        <v>196</v>
      </c>
      <c r="BL80" s="59" t="s">
        <v>196</v>
      </c>
      <c r="BM80" s="60" t="s">
        <v>196</v>
      </c>
      <c r="BN80" s="62"/>
      <c r="BO80" s="62"/>
      <c r="BP80" s="62"/>
      <c r="BQ80" s="59" t="s">
        <v>196</v>
      </c>
      <c r="BR80" s="60" t="s">
        <v>196</v>
      </c>
      <c r="BS80" s="59" t="s">
        <v>196</v>
      </c>
      <c r="BT80" s="59" t="s">
        <v>196</v>
      </c>
      <c r="BU80" s="59" t="s">
        <v>196</v>
      </c>
      <c r="BV80" s="59" t="s">
        <v>196</v>
      </c>
      <c r="BW80" s="60" t="s">
        <v>196</v>
      </c>
      <c r="BX80" s="62"/>
      <c r="BY80" s="62"/>
      <c r="BZ80" s="62"/>
      <c r="CA80" s="85" t="s">
        <v>196</v>
      </c>
      <c r="CB80" s="60" t="s">
        <v>196</v>
      </c>
      <c r="CC80" s="62"/>
      <c r="CD80" s="62"/>
      <c r="CE80" s="62"/>
      <c r="CF80" s="85" t="s">
        <v>196</v>
      </c>
      <c r="CG80" s="60" t="s">
        <v>196</v>
      </c>
      <c r="CH80" s="60" t="s">
        <v>200</v>
      </c>
      <c r="CI80" s="60" t="s">
        <v>196</v>
      </c>
      <c r="CJ80" s="62"/>
      <c r="CK80" s="62"/>
      <c r="CL80" s="62"/>
      <c r="CM80" s="62"/>
      <c r="CN80" s="62"/>
      <c r="CO80" s="62"/>
      <c r="CP80" s="62"/>
      <c r="CQ80" s="59" t="s">
        <v>196</v>
      </c>
      <c r="CR80" s="60" t="s">
        <v>196</v>
      </c>
      <c r="CS80" s="62"/>
      <c r="CT80" s="62"/>
      <c r="CU80" s="62"/>
      <c r="CV80" s="85" t="s">
        <v>196</v>
      </c>
      <c r="CW80" s="62"/>
      <c r="CX80" s="62"/>
      <c r="CY80" s="62"/>
      <c r="CZ80" s="62"/>
      <c r="DA80" s="59" t="s">
        <v>196</v>
      </c>
      <c r="DB80" s="60" t="s">
        <v>196</v>
      </c>
    </row>
    <row r="81" spans="1:106" ht="43.5" thickBot="1">
      <c r="A81" s="74" t="s">
        <v>64</v>
      </c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59" t="s">
        <v>196</v>
      </c>
      <c r="BI81" s="60" t="s">
        <v>196</v>
      </c>
      <c r="BJ81" s="60" t="s">
        <v>196</v>
      </c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85" t="s">
        <v>196</v>
      </c>
      <c r="CB81" s="60" t="s">
        <v>196</v>
      </c>
      <c r="CC81" s="62"/>
      <c r="CD81" s="62"/>
      <c r="CE81" s="62"/>
      <c r="CF81" s="85" t="s">
        <v>196</v>
      </c>
      <c r="CG81" s="60" t="s">
        <v>196</v>
      </c>
      <c r="CH81" s="60" t="s">
        <v>200</v>
      </c>
      <c r="CI81" s="60" t="s">
        <v>196</v>
      </c>
      <c r="CJ81" s="62"/>
      <c r="CK81" s="62"/>
      <c r="CL81" s="62"/>
      <c r="CM81" s="62"/>
      <c r="CN81" s="62"/>
      <c r="CO81" s="62"/>
      <c r="CP81" s="58">
        <v>4000</v>
      </c>
      <c r="CQ81" s="62"/>
      <c r="CR81" s="60" t="s">
        <v>196</v>
      </c>
      <c r="CS81" s="62"/>
      <c r="CT81" s="62"/>
      <c r="CU81" s="62"/>
      <c r="CV81" s="85" t="s">
        <v>196</v>
      </c>
      <c r="CW81" s="62"/>
      <c r="CX81" s="62"/>
      <c r="CY81" s="62"/>
      <c r="CZ81" s="58">
        <v>4000</v>
      </c>
      <c r="DA81" s="62"/>
      <c r="DB81" s="60" t="s">
        <v>196</v>
      </c>
    </row>
    <row r="82" spans="1:106" ht="33" thickBot="1">
      <c r="A82" s="57" t="s">
        <v>74</v>
      </c>
      <c r="B82" s="58">
        <v>20000</v>
      </c>
      <c r="C82" s="59" t="s">
        <v>196</v>
      </c>
      <c r="D82" s="59" t="s">
        <v>196</v>
      </c>
      <c r="E82" s="59" t="s">
        <v>196</v>
      </c>
      <c r="F82" s="58">
        <v>18840</v>
      </c>
      <c r="G82" s="59" t="s">
        <v>196</v>
      </c>
      <c r="H82" s="59" t="s">
        <v>196</v>
      </c>
      <c r="I82" s="58">
        <v>18840</v>
      </c>
      <c r="J82" s="60" t="s">
        <v>196</v>
      </c>
      <c r="K82" s="59" t="s">
        <v>196</v>
      </c>
      <c r="L82" s="59" t="s">
        <v>196</v>
      </c>
      <c r="M82" s="58">
        <v>20000</v>
      </c>
      <c r="N82" s="59" t="s">
        <v>196</v>
      </c>
      <c r="O82" s="59" t="s">
        <v>196</v>
      </c>
      <c r="P82" s="58">
        <v>20000</v>
      </c>
      <c r="Q82" s="60" t="s">
        <v>196</v>
      </c>
      <c r="R82" s="59" t="s">
        <v>196</v>
      </c>
      <c r="S82" s="58">
        <v>20000</v>
      </c>
      <c r="T82" s="59" t="s">
        <v>196</v>
      </c>
      <c r="U82" s="59" t="s">
        <v>196</v>
      </c>
      <c r="V82" s="58">
        <v>20000</v>
      </c>
      <c r="W82" s="60" t="s">
        <v>196</v>
      </c>
      <c r="X82" s="59" t="s">
        <v>196</v>
      </c>
      <c r="Y82" s="58">
        <v>20000</v>
      </c>
      <c r="Z82" s="59" t="s">
        <v>196</v>
      </c>
      <c r="AA82" s="59" t="s">
        <v>196</v>
      </c>
      <c r="AB82" s="58">
        <v>20000</v>
      </c>
      <c r="AC82" s="60" t="s">
        <v>196</v>
      </c>
      <c r="AD82" s="59" t="s">
        <v>196</v>
      </c>
      <c r="AE82" s="58">
        <v>19800</v>
      </c>
      <c r="AF82" s="59" t="s">
        <v>196</v>
      </c>
      <c r="AG82" s="59" t="s">
        <v>196</v>
      </c>
      <c r="AH82" s="58">
        <v>19800</v>
      </c>
      <c r="AI82" s="60" t="s">
        <v>196</v>
      </c>
      <c r="AJ82" s="58">
        <v>2000</v>
      </c>
      <c r="AK82" s="60" t="s">
        <v>196</v>
      </c>
      <c r="AL82" s="59" t="s">
        <v>196</v>
      </c>
      <c r="AM82" s="58">
        <v>19800</v>
      </c>
      <c r="AN82" s="59" t="s">
        <v>196</v>
      </c>
      <c r="AO82" s="58">
        <v>19800</v>
      </c>
      <c r="AP82" s="60" t="s">
        <v>196</v>
      </c>
      <c r="AQ82" s="58">
        <v>2000</v>
      </c>
      <c r="AR82" s="60" t="s">
        <v>196</v>
      </c>
      <c r="AS82" s="59" t="s">
        <v>196</v>
      </c>
      <c r="AT82" s="58">
        <v>16133</v>
      </c>
      <c r="AU82" s="59" t="s">
        <v>196</v>
      </c>
      <c r="AV82" s="58">
        <v>16133</v>
      </c>
      <c r="AW82" s="60" t="s">
        <v>196</v>
      </c>
      <c r="AX82" s="59" t="s">
        <v>196</v>
      </c>
      <c r="AY82" s="58">
        <v>16133</v>
      </c>
      <c r="AZ82" s="59" t="s">
        <v>196</v>
      </c>
      <c r="BA82" s="58">
        <v>16133</v>
      </c>
      <c r="BB82" s="60" t="s">
        <v>196</v>
      </c>
      <c r="BC82" s="63">
        <v>0</v>
      </c>
      <c r="BD82" s="60" t="s">
        <v>196</v>
      </c>
      <c r="BE82" s="62"/>
      <c r="BF82" s="58">
        <v>16133</v>
      </c>
      <c r="BG82" s="62"/>
      <c r="BH82" s="58">
        <v>16133</v>
      </c>
      <c r="BI82" s="60" t="s">
        <v>196</v>
      </c>
      <c r="BJ82" s="63">
        <v>0</v>
      </c>
      <c r="BK82" s="60" t="s">
        <v>196</v>
      </c>
      <c r="BL82" s="58">
        <v>2000</v>
      </c>
      <c r="BM82" s="60" t="s">
        <v>196</v>
      </c>
      <c r="BN82" s="62"/>
      <c r="BO82" s="58">
        <v>19800</v>
      </c>
      <c r="BP82" s="62"/>
      <c r="BQ82" s="58">
        <v>19800</v>
      </c>
      <c r="BR82" s="60" t="s">
        <v>196</v>
      </c>
      <c r="BS82" s="59" t="s">
        <v>196</v>
      </c>
      <c r="BT82" s="58">
        <v>16133</v>
      </c>
      <c r="BU82" s="59" t="s">
        <v>196</v>
      </c>
      <c r="BV82" s="58">
        <v>16133</v>
      </c>
      <c r="BW82" s="60" t="s">
        <v>196</v>
      </c>
      <c r="BX82" s="62"/>
      <c r="BY82" s="61">
        <v>17200</v>
      </c>
      <c r="BZ82" s="62"/>
      <c r="CA82" s="44">
        <v>17200</v>
      </c>
      <c r="CB82" s="60" t="s">
        <v>196</v>
      </c>
      <c r="CC82" s="62"/>
      <c r="CD82" s="58">
        <v>16700</v>
      </c>
      <c r="CE82" s="62"/>
      <c r="CF82" s="44">
        <v>16700</v>
      </c>
      <c r="CG82" s="60">
        <v>567</v>
      </c>
      <c r="CH82" s="63">
        <v>0.04</v>
      </c>
      <c r="CI82" s="60" t="s">
        <v>196</v>
      </c>
      <c r="CJ82" s="62"/>
      <c r="CK82" s="62"/>
      <c r="CL82" s="62"/>
      <c r="CM82" s="62"/>
      <c r="CN82" s="62"/>
      <c r="CO82" s="58">
        <v>19800</v>
      </c>
      <c r="CP82" s="62"/>
      <c r="CQ82" s="58">
        <v>19800</v>
      </c>
      <c r="CR82" s="60" t="s">
        <v>196</v>
      </c>
      <c r="CS82" s="62"/>
      <c r="CT82" s="61">
        <v>12000</v>
      </c>
      <c r="CU82" s="62"/>
      <c r="CV82" s="44">
        <v>12000</v>
      </c>
      <c r="CW82" s="62"/>
      <c r="CX82" s="62"/>
      <c r="CY82" s="58">
        <v>16700</v>
      </c>
      <c r="CZ82" s="62"/>
      <c r="DA82" s="58">
        <v>16700</v>
      </c>
      <c r="DB82" s="60" t="s">
        <v>196</v>
      </c>
    </row>
    <row r="83" spans="1:106" ht="33" thickBot="1">
      <c r="A83" s="57" t="s">
        <v>101</v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58">
        <v>5350</v>
      </c>
      <c r="BY83" s="62"/>
      <c r="BZ83" s="62"/>
      <c r="CA83" s="44">
        <v>5350</v>
      </c>
      <c r="CB83" s="60" t="s">
        <v>196</v>
      </c>
      <c r="CC83" s="58">
        <v>5350</v>
      </c>
      <c r="CD83" s="62"/>
      <c r="CE83" s="62"/>
      <c r="CF83" s="44">
        <v>5350</v>
      </c>
      <c r="CG83" s="61">
        <v>5350</v>
      </c>
      <c r="CH83" s="63">
        <v>1</v>
      </c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1">
        <v>1600</v>
      </c>
      <c r="CT83" s="62"/>
      <c r="CU83" s="62"/>
      <c r="CV83" s="44">
        <v>1600</v>
      </c>
      <c r="CW83" s="62"/>
      <c r="CX83" s="62"/>
      <c r="CY83" s="62"/>
      <c r="CZ83" s="62"/>
      <c r="DA83" s="62"/>
      <c r="DB83" s="62"/>
    </row>
    <row r="84" spans="1:106" ht="43.5" thickBot="1">
      <c r="A84" s="57" t="s">
        <v>76</v>
      </c>
      <c r="B84" s="58">
        <v>1000</v>
      </c>
      <c r="C84" s="59" t="s">
        <v>196</v>
      </c>
      <c r="D84" s="59" t="s">
        <v>196</v>
      </c>
      <c r="E84" s="59" t="s">
        <v>196</v>
      </c>
      <c r="F84" s="58">
        <v>1000</v>
      </c>
      <c r="G84" s="59" t="s">
        <v>196</v>
      </c>
      <c r="H84" s="59" t="s">
        <v>196</v>
      </c>
      <c r="I84" s="58">
        <v>1000</v>
      </c>
      <c r="J84" s="60" t="s">
        <v>196</v>
      </c>
      <c r="K84" s="59" t="s">
        <v>196</v>
      </c>
      <c r="L84" s="59" t="s">
        <v>196</v>
      </c>
      <c r="M84" s="58">
        <v>1000</v>
      </c>
      <c r="N84" s="59" t="s">
        <v>196</v>
      </c>
      <c r="O84" s="59" t="s">
        <v>196</v>
      </c>
      <c r="P84" s="58">
        <v>1000</v>
      </c>
      <c r="Q84" s="60" t="s">
        <v>196</v>
      </c>
      <c r="R84" s="59" t="s">
        <v>196</v>
      </c>
      <c r="S84" s="58">
        <v>1000</v>
      </c>
      <c r="T84" s="59" t="s">
        <v>196</v>
      </c>
      <c r="U84" s="59" t="s">
        <v>196</v>
      </c>
      <c r="V84" s="58">
        <v>1000</v>
      </c>
      <c r="W84" s="60" t="s">
        <v>196</v>
      </c>
      <c r="X84" s="59" t="s">
        <v>196</v>
      </c>
      <c r="Y84" s="58">
        <v>1000</v>
      </c>
      <c r="Z84" s="59" t="s">
        <v>196</v>
      </c>
      <c r="AA84" s="59" t="s">
        <v>196</v>
      </c>
      <c r="AB84" s="58">
        <v>1000</v>
      </c>
      <c r="AC84" s="60" t="s">
        <v>196</v>
      </c>
      <c r="AD84" s="59" t="s">
        <v>196</v>
      </c>
      <c r="AE84" s="58">
        <v>1000</v>
      </c>
      <c r="AF84" s="59" t="s">
        <v>196</v>
      </c>
      <c r="AG84" s="59" t="s">
        <v>196</v>
      </c>
      <c r="AH84" s="58">
        <v>1000</v>
      </c>
      <c r="AI84" s="60" t="s">
        <v>196</v>
      </c>
      <c r="AJ84" s="59" t="s">
        <v>196</v>
      </c>
      <c r="AK84" s="60" t="s">
        <v>196</v>
      </c>
      <c r="AL84" s="59" t="s">
        <v>196</v>
      </c>
      <c r="AM84" s="58">
        <v>1000</v>
      </c>
      <c r="AN84" s="59" t="s">
        <v>196</v>
      </c>
      <c r="AO84" s="58">
        <v>1000</v>
      </c>
      <c r="AP84" s="60" t="s">
        <v>196</v>
      </c>
      <c r="AQ84" s="59" t="s">
        <v>196</v>
      </c>
      <c r="AR84" s="60" t="s">
        <v>196</v>
      </c>
      <c r="AS84" s="59" t="s">
        <v>196</v>
      </c>
      <c r="AT84" s="58">
        <v>2000</v>
      </c>
      <c r="AU84" s="59" t="s">
        <v>196</v>
      </c>
      <c r="AV84" s="58">
        <v>2000</v>
      </c>
      <c r="AW84" s="60" t="s">
        <v>196</v>
      </c>
      <c r="AX84" s="59" t="s">
        <v>196</v>
      </c>
      <c r="AY84" s="58">
        <v>2000</v>
      </c>
      <c r="AZ84" s="59" t="s">
        <v>196</v>
      </c>
      <c r="BA84" s="58">
        <v>2000</v>
      </c>
      <c r="BB84" s="60" t="s">
        <v>196</v>
      </c>
      <c r="BC84" s="63">
        <v>0</v>
      </c>
      <c r="BD84" s="60" t="s">
        <v>196</v>
      </c>
      <c r="BE84" s="62"/>
      <c r="BF84" s="58">
        <v>2000</v>
      </c>
      <c r="BG84" s="62"/>
      <c r="BH84" s="58">
        <v>2000</v>
      </c>
      <c r="BI84" s="60" t="s">
        <v>196</v>
      </c>
      <c r="BJ84" s="63">
        <v>0</v>
      </c>
      <c r="BK84" s="60" t="s">
        <v>196</v>
      </c>
      <c r="BL84" s="58">
        <v>32000</v>
      </c>
      <c r="BM84" s="60" t="s">
        <v>196</v>
      </c>
      <c r="BN84" s="62"/>
      <c r="BO84" s="59">
        <v>400</v>
      </c>
      <c r="BP84" s="62"/>
      <c r="BQ84" s="59">
        <v>400</v>
      </c>
      <c r="BR84" s="60" t="s">
        <v>196</v>
      </c>
      <c r="BS84" s="59" t="s">
        <v>196</v>
      </c>
      <c r="BT84" s="58">
        <v>2000</v>
      </c>
      <c r="BU84" s="59" t="s">
        <v>196</v>
      </c>
      <c r="BV84" s="58">
        <v>2000</v>
      </c>
      <c r="BW84" s="60" t="s">
        <v>196</v>
      </c>
      <c r="BX84" s="62"/>
      <c r="BY84" s="61">
        <v>1000</v>
      </c>
      <c r="BZ84" s="62"/>
      <c r="CA84" s="44">
        <v>1000</v>
      </c>
      <c r="CB84" s="60" t="s">
        <v>196</v>
      </c>
      <c r="CC84" s="62"/>
      <c r="CD84" s="58">
        <v>1000</v>
      </c>
      <c r="CE84" s="58">
        <v>2000</v>
      </c>
      <c r="CF84" s="44">
        <v>3000</v>
      </c>
      <c r="CG84" s="61">
        <v>1000</v>
      </c>
      <c r="CH84" s="63">
        <v>0.5</v>
      </c>
      <c r="CI84" s="60" t="s">
        <v>196</v>
      </c>
      <c r="CJ84" s="62"/>
      <c r="CK84" s="62"/>
      <c r="CL84" s="62"/>
      <c r="CM84" s="62"/>
      <c r="CN84" s="62"/>
      <c r="CO84" s="58">
        <v>2000</v>
      </c>
      <c r="CP84" s="62"/>
      <c r="CQ84" s="58">
        <v>2000</v>
      </c>
      <c r="CR84" s="60" t="s">
        <v>196</v>
      </c>
      <c r="CS84" s="62"/>
      <c r="CT84" s="62"/>
      <c r="CU84" s="62"/>
      <c r="CV84" s="85" t="s">
        <v>196</v>
      </c>
      <c r="CW84" s="62"/>
      <c r="CX84" s="62"/>
      <c r="CY84" s="58">
        <v>2000</v>
      </c>
      <c r="CZ84" s="62"/>
      <c r="DA84" s="58">
        <v>2000</v>
      </c>
      <c r="DB84" s="60" t="s">
        <v>196</v>
      </c>
    </row>
    <row r="85" spans="1:106" ht="33" thickBot="1">
      <c r="A85" s="57" t="s">
        <v>78</v>
      </c>
      <c r="B85" s="59" t="s">
        <v>196</v>
      </c>
      <c r="C85" s="59">
        <v>400</v>
      </c>
      <c r="D85" s="59" t="s">
        <v>196</v>
      </c>
      <c r="E85" s="59" t="s">
        <v>196</v>
      </c>
      <c r="F85" s="59" t="s">
        <v>196</v>
      </c>
      <c r="G85" s="59">
        <v>400</v>
      </c>
      <c r="H85" s="59" t="s">
        <v>196</v>
      </c>
      <c r="I85" s="59">
        <v>400</v>
      </c>
      <c r="J85" s="60" t="s">
        <v>196</v>
      </c>
      <c r="K85" s="59" t="s">
        <v>196</v>
      </c>
      <c r="L85" s="59" t="s">
        <v>196</v>
      </c>
      <c r="M85" s="59">
        <v>400</v>
      </c>
      <c r="N85" s="59" t="s">
        <v>196</v>
      </c>
      <c r="O85" s="59" t="s">
        <v>196</v>
      </c>
      <c r="P85" s="59">
        <v>400</v>
      </c>
      <c r="Q85" s="60" t="s">
        <v>196</v>
      </c>
      <c r="R85" s="59" t="s">
        <v>196</v>
      </c>
      <c r="S85" s="59">
        <v>400</v>
      </c>
      <c r="T85" s="59" t="s">
        <v>196</v>
      </c>
      <c r="U85" s="59" t="s">
        <v>196</v>
      </c>
      <c r="V85" s="59">
        <v>400</v>
      </c>
      <c r="W85" s="60" t="s">
        <v>196</v>
      </c>
      <c r="X85" s="59" t="s">
        <v>196</v>
      </c>
      <c r="Y85" s="59">
        <v>400</v>
      </c>
      <c r="Z85" s="59" t="s">
        <v>196</v>
      </c>
      <c r="AA85" s="59" t="s">
        <v>196</v>
      </c>
      <c r="AB85" s="59">
        <v>400</v>
      </c>
      <c r="AC85" s="60" t="s">
        <v>196</v>
      </c>
      <c r="AD85" s="59" t="s">
        <v>196</v>
      </c>
      <c r="AE85" s="59" t="s">
        <v>196</v>
      </c>
      <c r="AF85" s="58">
        <v>1000</v>
      </c>
      <c r="AG85" s="59" t="s">
        <v>196</v>
      </c>
      <c r="AH85" s="58">
        <v>1000</v>
      </c>
      <c r="AI85" s="60" t="s">
        <v>196</v>
      </c>
      <c r="AJ85" s="59" t="s">
        <v>196</v>
      </c>
      <c r="AK85" s="60" t="s">
        <v>196</v>
      </c>
      <c r="AL85" s="59" t="s">
        <v>196</v>
      </c>
      <c r="AM85" s="62"/>
      <c r="AN85" s="62"/>
      <c r="AO85" s="59" t="s">
        <v>196</v>
      </c>
      <c r="AP85" s="60" t="s">
        <v>196</v>
      </c>
      <c r="AQ85" s="59">
        <v>700</v>
      </c>
      <c r="AR85" s="60" t="s">
        <v>196</v>
      </c>
      <c r="AS85" s="59" t="s">
        <v>196</v>
      </c>
      <c r="AT85" s="59" t="s">
        <v>196</v>
      </c>
      <c r="AU85" s="58">
        <v>2000</v>
      </c>
      <c r="AV85" s="58">
        <v>2000</v>
      </c>
      <c r="AW85" s="60" t="s">
        <v>196</v>
      </c>
      <c r="AX85" s="59" t="s">
        <v>196</v>
      </c>
      <c r="AY85" s="59" t="s">
        <v>196</v>
      </c>
      <c r="AZ85" s="58">
        <v>2000</v>
      </c>
      <c r="BA85" s="58">
        <v>2000</v>
      </c>
      <c r="BB85" s="60" t="s">
        <v>196</v>
      </c>
      <c r="BC85" s="63">
        <v>0</v>
      </c>
      <c r="BD85" s="60" t="s">
        <v>196</v>
      </c>
      <c r="BE85" s="62"/>
      <c r="BF85" s="62"/>
      <c r="BG85" s="58">
        <v>2000</v>
      </c>
      <c r="BH85" s="58">
        <v>2000</v>
      </c>
      <c r="BI85" s="60" t="s">
        <v>196</v>
      </c>
      <c r="BJ85" s="63">
        <v>0</v>
      </c>
      <c r="BK85" s="60" t="s">
        <v>196</v>
      </c>
      <c r="BL85" s="59">
        <v>700</v>
      </c>
      <c r="BM85" s="60" t="s">
        <v>196</v>
      </c>
      <c r="BN85" s="62"/>
      <c r="BO85" s="62"/>
      <c r="BP85" s="62"/>
      <c r="BQ85" s="59" t="s">
        <v>196</v>
      </c>
      <c r="BR85" s="60" t="s">
        <v>196</v>
      </c>
      <c r="BS85" s="59" t="s">
        <v>196</v>
      </c>
      <c r="BT85" s="59" t="s">
        <v>196</v>
      </c>
      <c r="BU85" s="58">
        <v>2000</v>
      </c>
      <c r="BV85" s="58">
        <v>2000</v>
      </c>
      <c r="BW85" s="60" t="s">
        <v>196</v>
      </c>
      <c r="BX85" s="62"/>
      <c r="BY85" s="62"/>
      <c r="BZ85" s="61">
        <v>1000</v>
      </c>
      <c r="CA85" s="44">
        <v>1000</v>
      </c>
      <c r="CB85" s="60" t="s">
        <v>196</v>
      </c>
      <c r="CC85" s="62"/>
      <c r="CD85" s="62"/>
      <c r="CE85" s="58">
        <v>1750</v>
      </c>
      <c r="CF85" s="44">
        <v>1750</v>
      </c>
      <c r="CG85" s="60">
        <v>-250</v>
      </c>
      <c r="CH85" s="63">
        <v>-0.13</v>
      </c>
      <c r="CI85" s="60" t="s">
        <v>196</v>
      </c>
      <c r="CJ85" s="62"/>
      <c r="CK85" s="62"/>
      <c r="CL85" s="62"/>
      <c r="CM85" s="62"/>
      <c r="CN85" s="62"/>
      <c r="CO85" s="59">
        <v>777</v>
      </c>
      <c r="CP85" s="62"/>
      <c r="CQ85" s="59">
        <v>777</v>
      </c>
      <c r="CR85" s="60" t="s">
        <v>196</v>
      </c>
      <c r="CS85" s="62"/>
      <c r="CT85" s="62"/>
      <c r="CU85" s="61">
        <v>1100</v>
      </c>
      <c r="CV85" s="44">
        <v>1100</v>
      </c>
      <c r="CW85" s="62"/>
      <c r="CX85" s="62"/>
      <c r="CY85" s="59">
        <v>777</v>
      </c>
      <c r="CZ85" s="62"/>
      <c r="DA85" s="59">
        <v>777</v>
      </c>
      <c r="DB85" s="60" t="s">
        <v>196</v>
      </c>
    </row>
    <row r="86" spans="1:106" ht="22.5" thickBot="1">
      <c r="A86" s="57" t="s">
        <v>65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50"/>
      <c r="CB86" s="62"/>
      <c r="CC86" s="62"/>
      <c r="CD86" s="62"/>
      <c r="CE86" s="62"/>
      <c r="CF86" s="50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85" t="s">
        <v>196</v>
      </c>
      <c r="CW86" s="62"/>
      <c r="CX86" s="62"/>
      <c r="CY86" s="62"/>
      <c r="CZ86" s="58">
        <v>75000</v>
      </c>
      <c r="DA86" s="62"/>
      <c r="DB86" s="62"/>
    </row>
    <row r="87" spans="1:106" ht="54" thickBot="1">
      <c r="A87" s="57" t="s">
        <v>102</v>
      </c>
      <c r="B87" s="58">
        <v>2700</v>
      </c>
      <c r="C87" s="59" t="s">
        <v>196</v>
      </c>
      <c r="D87" s="59" t="s">
        <v>196</v>
      </c>
      <c r="E87" s="59" t="s">
        <v>196</v>
      </c>
      <c r="F87" s="58">
        <v>2700</v>
      </c>
      <c r="G87" s="59" t="s">
        <v>196</v>
      </c>
      <c r="H87" s="59" t="s">
        <v>196</v>
      </c>
      <c r="I87" s="58">
        <v>2700</v>
      </c>
      <c r="J87" s="60" t="s">
        <v>196</v>
      </c>
      <c r="K87" s="59" t="s">
        <v>196</v>
      </c>
      <c r="L87" s="59" t="s">
        <v>196</v>
      </c>
      <c r="M87" s="59" t="s">
        <v>196</v>
      </c>
      <c r="N87" s="59" t="s">
        <v>196</v>
      </c>
      <c r="O87" s="59" t="s">
        <v>196</v>
      </c>
      <c r="P87" s="59" t="s">
        <v>196</v>
      </c>
      <c r="Q87" s="60" t="s">
        <v>196</v>
      </c>
      <c r="R87" s="59" t="s">
        <v>196</v>
      </c>
      <c r="S87" s="59" t="s">
        <v>196</v>
      </c>
      <c r="T87" s="59" t="s">
        <v>196</v>
      </c>
      <c r="U87" s="59" t="s">
        <v>196</v>
      </c>
      <c r="V87" s="59" t="s">
        <v>196</v>
      </c>
      <c r="W87" s="60" t="s">
        <v>196</v>
      </c>
      <c r="X87" s="59" t="s">
        <v>196</v>
      </c>
      <c r="Y87" s="59" t="s">
        <v>196</v>
      </c>
      <c r="Z87" s="59" t="s">
        <v>196</v>
      </c>
      <c r="AA87" s="59" t="s">
        <v>196</v>
      </c>
      <c r="AB87" s="59" t="s">
        <v>196</v>
      </c>
      <c r="AC87" s="60" t="s">
        <v>196</v>
      </c>
      <c r="AD87" s="59" t="s">
        <v>196</v>
      </c>
      <c r="AE87" s="59" t="s">
        <v>196</v>
      </c>
      <c r="AF87" s="59" t="s">
        <v>196</v>
      </c>
      <c r="AG87" s="59" t="s">
        <v>196</v>
      </c>
      <c r="AH87" s="59" t="s">
        <v>196</v>
      </c>
      <c r="AI87" s="60" t="s">
        <v>196</v>
      </c>
      <c r="AJ87" s="59" t="s">
        <v>196</v>
      </c>
      <c r="AK87" s="60" t="s">
        <v>196</v>
      </c>
      <c r="AL87" s="59" t="s">
        <v>196</v>
      </c>
      <c r="AM87" s="59" t="s">
        <v>196</v>
      </c>
      <c r="AN87" s="59" t="s">
        <v>196</v>
      </c>
      <c r="AO87" s="59" t="s">
        <v>196</v>
      </c>
      <c r="AP87" s="60" t="s">
        <v>196</v>
      </c>
      <c r="AQ87" s="59" t="s">
        <v>196</v>
      </c>
      <c r="AR87" s="60" t="s">
        <v>196</v>
      </c>
      <c r="AS87" s="59" t="s">
        <v>196</v>
      </c>
      <c r="AT87" s="59" t="s">
        <v>196</v>
      </c>
      <c r="AU87" s="59" t="s">
        <v>196</v>
      </c>
      <c r="AV87" s="59" t="s">
        <v>196</v>
      </c>
      <c r="AW87" s="60" t="s">
        <v>196</v>
      </c>
      <c r="AX87" s="59" t="s">
        <v>196</v>
      </c>
      <c r="AY87" s="59" t="s">
        <v>196</v>
      </c>
      <c r="AZ87" s="59" t="s">
        <v>196</v>
      </c>
      <c r="BA87" s="59" t="s">
        <v>196</v>
      </c>
      <c r="BB87" s="60" t="s">
        <v>196</v>
      </c>
      <c r="BC87" s="63">
        <v>0</v>
      </c>
      <c r="BD87" s="60" t="s">
        <v>196</v>
      </c>
      <c r="BE87" s="62"/>
      <c r="BF87" s="62"/>
      <c r="BG87" s="62"/>
      <c r="BH87" s="59" t="s">
        <v>196</v>
      </c>
      <c r="BI87" s="60" t="s">
        <v>196</v>
      </c>
      <c r="BJ87" s="60" t="s">
        <v>196</v>
      </c>
      <c r="BK87" s="60" t="s">
        <v>196</v>
      </c>
      <c r="BL87" s="59" t="s">
        <v>196</v>
      </c>
      <c r="BM87" s="60" t="s">
        <v>196</v>
      </c>
      <c r="BN87" s="62"/>
      <c r="BO87" s="62"/>
      <c r="BP87" s="62"/>
      <c r="BQ87" s="59" t="s">
        <v>196</v>
      </c>
      <c r="BR87" s="60" t="s">
        <v>196</v>
      </c>
      <c r="BS87" s="59" t="s">
        <v>196</v>
      </c>
      <c r="BT87" s="59" t="s">
        <v>196</v>
      </c>
      <c r="BU87" s="59" t="s">
        <v>196</v>
      </c>
      <c r="BV87" s="59" t="s">
        <v>196</v>
      </c>
      <c r="BW87" s="60" t="s">
        <v>196</v>
      </c>
      <c r="BX87" s="62"/>
      <c r="BY87" s="62"/>
      <c r="BZ87" s="62"/>
      <c r="CA87" s="85" t="s">
        <v>196</v>
      </c>
      <c r="CB87" s="60" t="s">
        <v>196</v>
      </c>
      <c r="CC87" s="62"/>
      <c r="CD87" s="62"/>
      <c r="CE87" s="62"/>
      <c r="CF87" s="85" t="s">
        <v>196</v>
      </c>
      <c r="CG87" s="60" t="s">
        <v>196</v>
      </c>
      <c r="CH87" s="60" t="s">
        <v>200</v>
      </c>
      <c r="CI87" s="60" t="s">
        <v>196</v>
      </c>
      <c r="CJ87" s="62"/>
      <c r="CK87" s="62"/>
      <c r="CL87" s="62"/>
      <c r="CM87" s="62"/>
      <c r="CN87" s="62"/>
      <c r="CO87" s="62"/>
      <c r="CP87" s="62"/>
      <c r="CQ87" s="59" t="s">
        <v>196</v>
      </c>
      <c r="CR87" s="60" t="s">
        <v>196</v>
      </c>
      <c r="CS87" s="62"/>
      <c r="CT87" s="62"/>
      <c r="CU87" s="62"/>
      <c r="CV87" s="85" t="s">
        <v>196</v>
      </c>
      <c r="CW87" s="62"/>
      <c r="CX87" s="62"/>
      <c r="CY87" s="62"/>
      <c r="CZ87" s="62"/>
      <c r="DA87" s="59" t="s">
        <v>196</v>
      </c>
      <c r="DB87" s="60" t="s">
        <v>196</v>
      </c>
    </row>
    <row r="88" spans="1:106" ht="33" thickBot="1">
      <c r="A88" s="72" t="s">
        <v>61</v>
      </c>
      <c r="B88" s="67">
        <v>10000</v>
      </c>
      <c r="C88" s="66" t="s">
        <v>196</v>
      </c>
      <c r="D88" s="66" t="s">
        <v>196</v>
      </c>
      <c r="E88" s="66" t="s">
        <v>196</v>
      </c>
      <c r="F88" s="67">
        <v>10000</v>
      </c>
      <c r="G88" s="66" t="s">
        <v>196</v>
      </c>
      <c r="H88" s="66" t="s">
        <v>196</v>
      </c>
      <c r="I88" s="67">
        <v>10000</v>
      </c>
      <c r="J88" s="69">
        <v>7303</v>
      </c>
      <c r="K88" s="66" t="s">
        <v>196</v>
      </c>
      <c r="L88" s="66" t="s">
        <v>196</v>
      </c>
      <c r="M88" s="67">
        <v>12500</v>
      </c>
      <c r="N88" s="66" t="s">
        <v>196</v>
      </c>
      <c r="O88" s="66" t="s">
        <v>196</v>
      </c>
      <c r="P88" s="67">
        <v>12500</v>
      </c>
      <c r="Q88" s="69">
        <v>12500</v>
      </c>
      <c r="R88" s="66" t="s">
        <v>196</v>
      </c>
      <c r="S88" s="67">
        <v>4000</v>
      </c>
      <c r="T88" s="66" t="s">
        <v>196</v>
      </c>
      <c r="U88" s="66" t="s">
        <v>196</v>
      </c>
      <c r="V88" s="67">
        <v>4000</v>
      </c>
      <c r="W88" s="69">
        <v>4000</v>
      </c>
      <c r="X88" s="66" t="s">
        <v>196</v>
      </c>
      <c r="Y88" s="67">
        <v>4000</v>
      </c>
      <c r="Z88" s="66" t="s">
        <v>196</v>
      </c>
      <c r="AA88" s="67">
        <v>3100</v>
      </c>
      <c r="AB88" s="67">
        <v>7100</v>
      </c>
      <c r="AC88" s="69">
        <v>7100</v>
      </c>
      <c r="AD88" s="66" t="s">
        <v>196</v>
      </c>
      <c r="AE88" s="67">
        <v>8008</v>
      </c>
      <c r="AF88" s="66" t="s">
        <v>196</v>
      </c>
      <c r="AG88" s="66" t="s">
        <v>196</v>
      </c>
      <c r="AH88" s="67">
        <v>8008</v>
      </c>
      <c r="AI88" s="69">
        <v>8008</v>
      </c>
      <c r="AJ88" s="67">
        <v>3000</v>
      </c>
      <c r="AK88" s="69">
        <v>3000</v>
      </c>
      <c r="AL88" s="66" t="s">
        <v>196</v>
      </c>
      <c r="AM88" s="67">
        <v>10681</v>
      </c>
      <c r="AN88" s="66" t="s">
        <v>196</v>
      </c>
      <c r="AO88" s="67">
        <v>10681</v>
      </c>
      <c r="AP88" s="69">
        <v>10681</v>
      </c>
      <c r="AQ88" s="67">
        <v>3000</v>
      </c>
      <c r="AR88" s="69">
        <v>3000</v>
      </c>
      <c r="AS88" s="66" t="s">
        <v>196</v>
      </c>
      <c r="AT88" s="67">
        <v>9000</v>
      </c>
      <c r="AU88" s="66" t="s">
        <v>196</v>
      </c>
      <c r="AV88" s="67">
        <v>9000</v>
      </c>
      <c r="AW88" s="69">
        <v>9000</v>
      </c>
      <c r="AX88" s="66" t="s">
        <v>196</v>
      </c>
      <c r="AY88" s="67">
        <v>9000</v>
      </c>
      <c r="AZ88" s="66" t="s">
        <v>196</v>
      </c>
      <c r="BA88" s="67">
        <v>9000</v>
      </c>
      <c r="BB88" s="68" t="s">
        <v>196</v>
      </c>
      <c r="BC88" s="70">
        <v>0</v>
      </c>
      <c r="BD88" s="69">
        <v>9000</v>
      </c>
      <c r="BE88" s="62"/>
      <c r="BF88" s="67">
        <v>9000</v>
      </c>
      <c r="BG88" s="62"/>
      <c r="BH88" s="67">
        <v>9000</v>
      </c>
      <c r="BI88" s="68" t="s">
        <v>196</v>
      </c>
      <c r="BJ88" s="70">
        <v>0</v>
      </c>
      <c r="BK88" s="69">
        <v>9000</v>
      </c>
      <c r="BL88" s="67">
        <v>2000</v>
      </c>
      <c r="BM88" s="69">
        <v>2000</v>
      </c>
      <c r="BN88" s="62"/>
      <c r="BO88" s="67">
        <v>10681</v>
      </c>
      <c r="BP88" s="62"/>
      <c r="BQ88" s="67">
        <v>10681</v>
      </c>
      <c r="BR88" s="69">
        <v>10681</v>
      </c>
      <c r="BS88" s="66" t="s">
        <v>196</v>
      </c>
      <c r="BT88" s="67">
        <v>9000</v>
      </c>
      <c r="BU88" s="66" t="s">
        <v>196</v>
      </c>
      <c r="BV88" s="67">
        <v>9000</v>
      </c>
      <c r="BW88" s="69">
        <v>9000</v>
      </c>
      <c r="BX88" s="62"/>
      <c r="BY88" s="69">
        <v>10000</v>
      </c>
      <c r="BZ88" s="62"/>
      <c r="CA88" s="71">
        <v>10000</v>
      </c>
      <c r="CB88" s="69">
        <v>10000</v>
      </c>
      <c r="CC88" s="62"/>
      <c r="CD88" s="67">
        <v>10000</v>
      </c>
      <c r="CE88" s="62"/>
      <c r="CF88" s="71">
        <v>10000</v>
      </c>
      <c r="CG88" s="69">
        <v>1000</v>
      </c>
      <c r="CH88" s="70">
        <v>0.11</v>
      </c>
      <c r="CI88" s="69">
        <v>10000</v>
      </c>
      <c r="CJ88" s="69">
        <v>15000</v>
      </c>
      <c r="CK88" s="62"/>
      <c r="CL88" s="62"/>
      <c r="CM88" s="62"/>
      <c r="CN88" s="62"/>
      <c r="CO88" s="67">
        <v>16681</v>
      </c>
      <c r="CP88" s="62"/>
      <c r="CQ88" s="67">
        <v>16681</v>
      </c>
      <c r="CR88" s="69">
        <v>16681</v>
      </c>
      <c r="CS88" s="62"/>
      <c r="CT88" s="69">
        <v>10000</v>
      </c>
      <c r="CU88" s="62"/>
      <c r="CV88" s="44">
        <v>10000</v>
      </c>
      <c r="CW88" s="62"/>
      <c r="CX88" s="62"/>
      <c r="CY88" s="67">
        <v>15121</v>
      </c>
      <c r="CZ88" s="62"/>
      <c r="DA88" s="67">
        <v>15121</v>
      </c>
      <c r="DB88" s="69">
        <v>15121</v>
      </c>
    </row>
    <row r="89" spans="1:106" ht="43.5" thickBot="1">
      <c r="A89" s="57" t="s">
        <v>63</v>
      </c>
      <c r="B89" s="58">
        <v>7000</v>
      </c>
      <c r="C89" s="59" t="s">
        <v>196</v>
      </c>
      <c r="D89" s="59" t="s">
        <v>196</v>
      </c>
      <c r="E89" s="59" t="s">
        <v>196</v>
      </c>
      <c r="F89" s="58">
        <v>7000</v>
      </c>
      <c r="G89" s="59" t="s">
        <v>196</v>
      </c>
      <c r="H89" s="59" t="s">
        <v>196</v>
      </c>
      <c r="I89" s="58">
        <v>7000</v>
      </c>
      <c r="J89" s="60" t="s">
        <v>196</v>
      </c>
      <c r="K89" s="59" t="s">
        <v>196</v>
      </c>
      <c r="L89" s="59" t="s">
        <v>196</v>
      </c>
      <c r="M89" s="58">
        <v>8000</v>
      </c>
      <c r="N89" s="59" t="s">
        <v>196</v>
      </c>
      <c r="O89" s="59" t="s">
        <v>196</v>
      </c>
      <c r="P89" s="58">
        <v>8000</v>
      </c>
      <c r="Q89" s="60" t="s">
        <v>196</v>
      </c>
      <c r="R89" s="59" t="s">
        <v>196</v>
      </c>
      <c r="S89" s="58">
        <v>8000</v>
      </c>
      <c r="T89" s="59" t="s">
        <v>196</v>
      </c>
      <c r="U89" s="59" t="s">
        <v>196</v>
      </c>
      <c r="V89" s="58">
        <v>8000</v>
      </c>
      <c r="W89" s="60" t="s">
        <v>196</v>
      </c>
      <c r="X89" s="59" t="s">
        <v>196</v>
      </c>
      <c r="Y89" s="58">
        <v>8000</v>
      </c>
      <c r="Z89" s="59" t="s">
        <v>196</v>
      </c>
      <c r="AA89" s="59" t="s">
        <v>196</v>
      </c>
      <c r="AB89" s="58">
        <v>8000</v>
      </c>
      <c r="AC89" s="60" t="s">
        <v>196</v>
      </c>
      <c r="AD89" s="59" t="s">
        <v>196</v>
      </c>
      <c r="AE89" s="58">
        <v>10000</v>
      </c>
      <c r="AF89" s="59" t="s">
        <v>196</v>
      </c>
      <c r="AG89" s="59" t="s">
        <v>196</v>
      </c>
      <c r="AH89" s="58">
        <v>10000</v>
      </c>
      <c r="AI89" s="60" t="s">
        <v>196</v>
      </c>
      <c r="AJ89" s="59" t="s">
        <v>196</v>
      </c>
      <c r="AK89" s="60" t="s">
        <v>196</v>
      </c>
      <c r="AL89" s="59" t="s">
        <v>196</v>
      </c>
      <c r="AM89" s="58">
        <v>10000</v>
      </c>
      <c r="AN89" s="59" t="s">
        <v>196</v>
      </c>
      <c r="AO89" s="58">
        <v>10000</v>
      </c>
      <c r="AP89" s="60" t="s">
        <v>196</v>
      </c>
      <c r="AQ89" s="59" t="s">
        <v>196</v>
      </c>
      <c r="AR89" s="60" t="s">
        <v>196</v>
      </c>
      <c r="AS89" s="59" t="s">
        <v>196</v>
      </c>
      <c r="AT89" s="58">
        <v>9104</v>
      </c>
      <c r="AU89" s="59" t="s">
        <v>196</v>
      </c>
      <c r="AV89" s="58">
        <v>9104</v>
      </c>
      <c r="AW89" s="60" t="s">
        <v>196</v>
      </c>
      <c r="AX89" s="59" t="s">
        <v>196</v>
      </c>
      <c r="AY89" s="58">
        <v>9104</v>
      </c>
      <c r="AZ89" s="59" t="s">
        <v>196</v>
      </c>
      <c r="BA89" s="58">
        <v>9104</v>
      </c>
      <c r="BB89" s="60" t="s">
        <v>196</v>
      </c>
      <c r="BC89" s="63">
        <v>0</v>
      </c>
      <c r="BD89" s="60" t="s">
        <v>196</v>
      </c>
      <c r="BE89" s="62"/>
      <c r="BF89" s="58">
        <v>9104</v>
      </c>
      <c r="BG89" s="62"/>
      <c r="BH89" s="58">
        <v>9104</v>
      </c>
      <c r="BI89" s="60" t="s">
        <v>196</v>
      </c>
      <c r="BJ89" s="63">
        <v>0</v>
      </c>
      <c r="BK89" s="60" t="s">
        <v>196</v>
      </c>
      <c r="BL89" s="59" t="s">
        <v>196</v>
      </c>
      <c r="BM89" s="60" t="s">
        <v>196</v>
      </c>
      <c r="BN89" s="62"/>
      <c r="BO89" s="58">
        <v>10000</v>
      </c>
      <c r="BP89" s="62"/>
      <c r="BQ89" s="58">
        <v>10000</v>
      </c>
      <c r="BR89" s="60" t="s">
        <v>196</v>
      </c>
      <c r="BS89" s="59" t="s">
        <v>196</v>
      </c>
      <c r="BT89" s="58">
        <v>9104</v>
      </c>
      <c r="BU89" s="59" t="s">
        <v>196</v>
      </c>
      <c r="BV89" s="58">
        <v>9104</v>
      </c>
      <c r="BW89" s="60" t="s">
        <v>196</v>
      </c>
      <c r="BX89" s="62"/>
      <c r="BY89" s="61">
        <v>8000</v>
      </c>
      <c r="BZ89" s="62"/>
      <c r="CA89" s="44">
        <v>8000</v>
      </c>
      <c r="CB89" s="60" t="s">
        <v>196</v>
      </c>
      <c r="CC89" s="62"/>
      <c r="CD89" s="58">
        <v>8000</v>
      </c>
      <c r="CE89" s="62"/>
      <c r="CF89" s="44">
        <v>8000</v>
      </c>
      <c r="CG89" s="61">
        <v>-1104</v>
      </c>
      <c r="CH89" s="63">
        <v>-0.12</v>
      </c>
      <c r="CI89" s="60" t="s">
        <v>196</v>
      </c>
      <c r="CJ89" s="61">
        <v>11000</v>
      </c>
      <c r="CK89" s="62"/>
      <c r="CL89" s="62"/>
      <c r="CM89" s="62"/>
      <c r="CN89" s="62"/>
      <c r="CO89" s="58">
        <v>10000</v>
      </c>
      <c r="CP89" s="62"/>
      <c r="CQ89" s="58">
        <v>10000</v>
      </c>
      <c r="CR89" s="60" t="s">
        <v>196</v>
      </c>
      <c r="CS89" s="62"/>
      <c r="CT89" s="61">
        <v>7000</v>
      </c>
      <c r="CU89" s="62"/>
      <c r="CV89" s="44">
        <v>7000</v>
      </c>
      <c r="CW89" s="62"/>
      <c r="CX89" s="62"/>
      <c r="CY89" s="58">
        <v>10000</v>
      </c>
      <c r="CZ89" s="62"/>
      <c r="DA89" s="58">
        <v>10000</v>
      </c>
      <c r="DB89" s="60" t="s">
        <v>196</v>
      </c>
    </row>
    <row r="90" spans="1:106" ht="33" thickBot="1">
      <c r="A90" s="57" t="s">
        <v>79</v>
      </c>
      <c r="B90" s="58">
        <v>22000</v>
      </c>
      <c r="C90" s="59" t="s">
        <v>196</v>
      </c>
      <c r="D90" s="59" t="s">
        <v>196</v>
      </c>
      <c r="E90" s="59" t="s">
        <v>196</v>
      </c>
      <c r="F90" s="58">
        <v>18000</v>
      </c>
      <c r="G90" s="59" t="s">
        <v>196</v>
      </c>
      <c r="H90" s="59" t="s">
        <v>196</v>
      </c>
      <c r="I90" s="58">
        <v>18000</v>
      </c>
      <c r="J90" s="60" t="s">
        <v>196</v>
      </c>
      <c r="K90" s="59" t="s">
        <v>196</v>
      </c>
      <c r="L90" s="59" t="s">
        <v>196</v>
      </c>
      <c r="M90" s="58">
        <v>15700</v>
      </c>
      <c r="N90" s="59" t="s">
        <v>196</v>
      </c>
      <c r="O90" s="59" t="s">
        <v>196</v>
      </c>
      <c r="P90" s="58">
        <v>15700</v>
      </c>
      <c r="Q90" s="60" t="s">
        <v>196</v>
      </c>
      <c r="R90" s="59" t="s">
        <v>196</v>
      </c>
      <c r="S90" s="58">
        <v>15700</v>
      </c>
      <c r="T90" s="59" t="s">
        <v>196</v>
      </c>
      <c r="U90" s="59" t="s">
        <v>196</v>
      </c>
      <c r="V90" s="58">
        <v>15700</v>
      </c>
      <c r="W90" s="60" t="s">
        <v>196</v>
      </c>
      <c r="X90" s="59" t="s">
        <v>196</v>
      </c>
      <c r="Y90" s="58">
        <v>15700</v>
      </c>
      <c r="Z90" s="59" t="s">
        <v>196</v>
      </c>
      <c r="AA90" s="59" t="s">
        <v>196</v>
      </c>
      <c r="AB90" s="58">
        <v>15700</v>
      </c>
      <c r="AC90" s="60" t="s">
        <v>196</v>
      </c>
      <c r="AD90" s="59" t="s">
        <v>196</v>
      </c>
      <c r="AE90" s="58">
        <v>16000</v>
      </c>
      <c r="AF90" s="59" t="s">
        <v>196</v>
      </c>
      <c r="AG90" s="59" t="s">
        <v>196</v>
      </c>
      <c r="AH90" s="58">
        <v>16000</v>
      </c>
      <c r="AI90" s="60" t="s">
        <v>196</v>
      </c>
      <c r="AJ90" s="58">
        <v>8450</v>
      </c>
      <c r="AK90" s="60" t="s">
        <v>196</v>
      </c>
      <c r="AL90" s="59" t="s">
        <v>196</v>
      </c>
      <c r="AM90" s="58">
        <v>16000</v>
      </c>
      <c r="AN90" s="59" t="s">
        <v>196</v>
      </c>
      <c r="AO90" s="58">
        <v>16000</v>
      </c>
      <c r="AP90" s="60" t="s">
        <v>196</v>
      </c>
      <c r="AQ90" s="58">
        <v>8450</v>
      </c>
      <c r="AR90" s="60" t="s">
        <v>196</v>
      </c>
      <c r="AS90" s="59" t="s">
        <v>196</v>
      </c>
      <c r="AT90" s="58">
        <v>16000</v>
      </c>
      <c r="AU90" s="59" t="s">
        <v>196</v>
      </c>
      <c r="AV90" s="58">
        <v>16000</v>
      </c>
      <c r="AW90" s="60" t="s">
        <v>196</v>
      </c>
      <c r="AX90" s="59" t="s">
        <v>196</v>
      </c>
      <c r="AY90" s="115">
        <v>16000</v>
      </c>
      <c r="AZ90" s="116" t="s">
        <v>196</v>
      </c>
      <c r="BA90" s="115">
        <v>16000</v>
      </c>
      <c r="BB90" s="60" t="s">
        <v>196</v>
      </c>
      <c r="BC90" s="63">
        <v>0</v>
      </c>
      <c r="BD90" s="60" t="s">
        <v>196</v>
      </c>
      <c r="BE90" s="62"/>
      <c r="BF90" s="115">
        <v>16000</v>
      </c>
      <c r="BG90" s="35"/>
      <c r="BH90" s="58">
        <v>16000</v>
      </c>
      <c r="BI90" s="60" t="s">
        <v>196</v>
      </c>
      <c r="BJ90" s="63">
        <v>0</v>
      </c>
      <c r="BK90" s="60" t="s">
        <v>196</v>
      </c>
      <c r="BL90" s="58">
        <v>5000</v>
      </c>
      <c r="BM90" s="60" t="s">
        <v>196</v>
      </c>
      <c r="BN90" s="62"/>
      <c r="BO90" s="58">
        <v>16000</v>
      </c>
      <c r="BP90" s="62"/>
      <c r="BQ90" s="58">
        <v>16000</v>
      </c>
      <c r="BR90" s="60" t="s">
        <v>196</v>
      </c>
      <c r="BS90" s="59" t="s">
        <v>196</v>
      </c>
      <c r="BT90" s="58">
        <v>16000</v>
      </c>
      <c r="BU90" s="59" t="s">
        <v>196</v>
      </c>
      <c r="BV90" s="58">
        <v>16000</v>
      </c>
      <c r="BW90" s="60" t="s">
        <v>196</v>
      </c>
      <c r="BX90" s="62"/>
      <c r="BY90" s="61">
        <v>15000</v>
      </c>
      <c r="BZ90" s="62"/>
      <c r="CA90" s="44">
        <v>15000</v>
      </c>
      <c r="CB90" s="60" t="s">
        <v>196</v>
      </c>
      <c r="CC90" s="62"/>
      <c r="CD90" s="58">
        <v>15000</v>
      </c>
      <c r="CE90" s="62"/>
      <c r="CF90" s="44">
        <v>15000</v>
      </c>
      <c r="CG90" s="61">
        <v>-1000</v>
      </c>
      <c r="CH90" s="63">
        <v>-0.06</v>
      </c>
      <c r="CI90" s="60" t="s">
        <v>196</v>
      </c>
      <c r="CJ90" s="61">
        <v>14000</v>
      </c>
      <c r="CK90" s="62"/>
      <c r="CL90" s="62"/>
      <c r="CM90" s="62"/>
      <c r="CN90" s="62"/>
      <c r="CO90" s="58">
        <v>16000</v>
      </c>
      <c r="CP90" s="62"/>
      <c r="CQ90" s="58">
        <v>16000</v>
      </c>
      <c r="CR90" s="60" t="s">
        <v>196</v>
      </c>
      <c r="CS90" s="62"/>
      <c r="CT90" s="61">
        <v>13800</v>
      </c>
      <c r="CU90" s="62"/>
      <c r="CV90" s="44">
        <v>13800</v>
      </c>
      <c r="CW90" s="62"/>
      <c r="CX90" s="62"/>
      <c r="CY90" s="58">
        <v>16000</v>
      </c>
      <c r="CZ90" s="62"/>
      <c r="DA90" s="58">
        <v>16000</v>
      </c>
      <c r="DB90" s="60" t="s">
        <v>196</v>
      </c>
    </row>
    <row r="91" spans="1:106" ht="43.5" thickBot="1">
      <c r="A91" s="74" t="s">
        <v>103</v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85" t="s">
        <v>196</v>
      </c>
      <c r="CB91" s="62"/>
      <c r="CC91" s="62"/>
      <c r="CD91" s="62"/>
      <c r="CE91" s="62"/>
      <c r="CF91" s="85" t="s">
        <v>196</v>
      </c>
      <c r="CG91" s="60" t="s">
        <v>196</v>
      </c>
      <c r="CH91" s="60" t="s">
        <v>200</v>
      </c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85" t="s">
        <v>196</v>
      </c>
      <c r="CW91" s="62"/>
      <c r="CX91" s="62"/>
      <c r="CY91" s="62"/>
      <c r="CZ91" s="62"/>
      <c r="DA91" s="62"/>
      <c r="DB91" s="62"/>
    </row>
    <row r="92" spans="1:106" ht="22.5" thickBot="1">
      <c r="A92" s="57" t="s">
        <v>104</v>
      </c>
      <c r="B92" s="59" t="s">
        <v>196</v>
      </c>
      <c r="C92" s="59" t="s">
        <v>196</v>
      </c>
      <c r="D92" s="59" t="s">
        <v>196</v>
      </c>
      <c r="E92" s="59" t="s">
        <v>196</v>
      </c>
      <c r="F92" s="59" t="s">
        <v>196</v>
      </c>
      <c r="G92" s="59" t="s">
        <v>196</v>
      </c>
      <c r="H92" s="59" t="s">
        <v>196</v>
      </c>
      <c r="I92" s="59" t="s">
        <v>196</v>
      </c>
      <c r="J92" s="60" t="s">
        <v>196</v>
      </c>
      <c r="K92" s="59" t="s">
        <v>196</v>
      </c>
      <c r="L92" s="59" t="s">
        <v>196</v>
      </c>
      <c r="M92" s="58">
        <v>1500</v>
      </c>
      <c r="N92" s="59" t="s">
        <v>196</v>
      </c>
      <c r="O92" s="59" t="s">
        <v>196</v>
      </c>
      <c r="P92" s="58">
        <v>1500</v>
      </c>
      <c r="Q92" s="60" t="s">
        <v>196</v>
      </c>
      <c r="R92" s="59" t="s">
        <v>196</v>
      </c>
      <c r="S92" s="59" t="s">
        <v>196</v>
      </c>
      <c r="T92" s="59" t="s">
        <v>196</v>
      </c>
      <c r="U92" s="59" t="s">
        <v>196</v>
      </c>
      <c r="V92" s="59" t="s">
        <v>196</v>
      </c>
      <c r="W92" s="60" t="s">
        <v>196</v>
      </c>
      <c r="X92" s="59" t="s">
        <v>196</v>
      </c>
      <c r="Y92" s="59" t="s">
        <v>196</v>
      </c>
      <c r="Z92" s="59" t="s">
        <v>196</v>
      </c>
      <c r="AA92" s="59" t="s">
        <v>196</v>
      </c>
      <c r="AB92" s="59" t="s">
        <v>196</v>
      </c>
      <c r="AC92" s="60" t="s">
        <v>196</v>
      </c>
      <c r="AD92" s="59" t="s">
        <v>196</v>
      </c>
      <c r="AE92" s="59" t="s">
        <v>196</v>
      </c>
      <c r="AF92" s="59" t="s">
        <v>196</v>
      </c>
      <c r="AG92" s="59" t="s">
        <v>196</v>
      </c>
      <c r="AH92" s="59" t="s">
        <v>196</v>
      </c>
      <c r="AI92" s="60" t="s">
        <v>196</v>
      </c>
      <c r="AJ92" s="59" t="s">
        <v>196</v>
      </c>
      <c r="AK92" s="60" t="s">
        <v>196</v>
      </c>
      <c r="AL92" s="59" t="s">
        <v>196</v>
      </c>
      <c r="AM92" s="59" t="s">
        <v>196</v>
      </c>
      <c r="AN92" s="59" t="s">
        <v>196</v>
      </c>
      <c r="AO92" s="59" t="s">
        <v>196</v>
      </c>
      <c r="AP92" s="60" t="s">
        <v>196</v>
      </c>
      <c r="AQ92" s="59" t="s">
        <v>196</v>
      </c>
      <c r="AR92" s="60" t="s">
        <v>196</v>
      </c>
      <c r="AS92" s="59" t="s">
        <v>196</v>
      </c>
      <c r="AT92" s="59" t="s">
        <v>196</v>
      </c>
      <c r="AU92" s="59" t="s">
        <v>196</v>
      </c>
      <c r="AV92" s="59" t="s">
        <v>196</v>
      </c>
      <c r="AW92" s="60" t="s">
        <v>196</v>
      </c>
      <c r="AX92" s="59" t="s">
        <v>196</v>
      </c>
      <c r="AY92" s="59" t="s">
        <v>196</v>
      </c>
      <c r="AZ92" s="59" t="s">
        <v>196</v>
      </c>
      <c r="BA92" s="59" t="s">
        <v>196</v>
      </c>
      <c r="BB92" s="60" t="s">
        <v>196</v>
      </c>
      <c r="BC92" s="63">
        <v>0</v>
      </c>
      <c r="BD92" s="60" t="s">
        <v>196</v>
      </c>
      <c r="BE92" s="62"/>
      <c r="BF92" s="62"/>
      <c r="BG92" s="62"/>
      <c r="BH92" s="59" t="s">
        <v>196</v>
      </c>
      <c r="BI92" s="60" t="s">
        <v>196</v>
      </c>
      <c r="BJ92" s="60" t="s">
        <v>196</v>
      </c>
      <c r="BK92" s="60" t="s">
        <v>196</v>
      </c>
      <c r="BL92" s="59" t="s">
        <v>196</v>
      </c>
      <c r="BM92" s="60" t="s">
        <v>196</v>
      </c>
      <c r="BN92" s="62"/>
      <c r="BO92" s="62"/>
      <c r="BP92" s="62"/>
      <c r="BQ92" s="59" t="s">
        <v>196</v>
      </c>
      <c r="BR92" s="60" t="s">
        <v>196</v>
      </c>
      <c r="BS92" s="59" t="s">
        <v>196</v>
      </c>
      <c r="BT92" s="59" t="s">
        <v>196</v>
      </c>
      <c r="BU92" s="59" t="s">
        <v>196</v>
      </c>
      <c r="BV92" s="59" t="s">
        <v>196</v>
      </c>
      <c r="BW92" s="60" t="s">
        <v>196</v>
      </c>
      <c r="BX92" s="62"/>
      <c r="BY92" s="62"/>
      <c r="BZ92" s="62"/>
      <c r="CA92" s="85" t="s">
        <v>196</v>
      </c>
      <c r="CB92" s="62"/>
      <c r="CC92" s="62"/>
      <c r="CD92" s="62"/>
      <c r="CE92" s="62"/>
      <c r="CF92" s="85" t="s">
        <v>196</v>
      </c>
      <c r="CG92" s="60" t="s">
        <v>196</v>
      </c>
      <c r="CH92" s="60" t="s">
        <v>200</v>
      </c>
      <c r="CI92" s="60" t="s">
        <v>196</v>
      </c>
      <c r="CJ92" s="62"/>
      <c r="CK92" s="62"/>
      <c r="CL92" s="62"/>
      <c r="CM92" s="62"/>
      <c r="CN92" s="62"/>
      <c r="CO92" s="62"/>
      <c r="CP92" s="62"/>
      <c r="CQ92" s="59" t="s">
        <v>196</v>
      </c>
      <c r="CR92" s="60" t="s">
        <v>196</v>
      </c>
      <c r="CS92" s="62"/>
      <c r="CT92" s="62"/>
      <c r="CU92" s="62"/>
      <c r="CV92" s="85" t="s">
        <v>196</v>
      </c>
      <c r="CW92" s="62"/>
      <c r="CX92" s="62"/>
      <c r="CY92" s="62"/>
      <c r="CZ92" s="62"/>
      <c r="DA92" s="59" t="s">
        <v>196</v>
      </c>
      <c r="DB92" s="60" t="s">
        <v>196</v>
      </c>
    </row>
    <row r="93" spans="1:106" ht="64.5" thickBot="1">
      <c r="A93" s="57" t="s">
        <v>105</v>
      </c>
      <c r="B93" s="59" t="s">
        <v>196</v>
      </c>
      <c r="C93" s="59" t="s">
        <v>196</v>
      </c>
      <c r="D93" s="59" t="s">
        <v>196</v>
      </c>
      <c r="E93" s="59" t="s">
        <v>196</v>
      </c>
      <c r="F93" s="59" t="s">
        <v>196</v>
      </c>
      <c r="G93" s="59" t="s">
        <v>196</v>
      </c>
      <c r="H93" s="59" t="s">
        <v>196</v>
      </c>
      <c r="I93" s="59" t="s">
        <v>196</v>
      </c>
      <c r="J93" s="60" t="s">
        <v>196</v>
      </c>
      <c r="K93" s="59" t="s">
        <v>196</v>
      </c>
      <c r="L93" s="59" t="s">
        <v>196</v>
      </c>
      <c r="M93" s="59" t="s">
        <v>196</v>
      </c>
      <c r="N93" s="59" t="s">
        <v>196</v>
      </c>
      <c r="O93" s="59" t="s">
        <v>196</v>
      </c>
      <c r="P93" s="59" t="s">
        <v>196</v>
      </c>
      <c r="Q93" s="60" t="s">
        <v>196</v>
      </c>
      <c r="R93" s="59" t="s">
        <v>196</v>
      </c>
      <c r="S93" s="58">
        <v>1500</v>
      </c>
      <c r="T93" s="59" t="s">
        <v>196</v>
      </c>
      <c r="U93" s="59" t="s">
        <v>196</v>
      </c>
      <c r="V93" s="58">
        <v>1500</v>
      </c>
      <c r="W93" s="60" t="s">
        <v>196</v>
      </c>
      <c r="X93" s="59" t="s">
        <v>196</v>
      </c>
      <c r="Y93" s="58">
        <v>1500</v>
      </c>
      <c r="Z93" s="59" t="s">
        <v>196</v>
      </c>
      <c r="AA93" s="59" t="s">
        <v>196</v>
      </c>
      <c r="AB93" s="58">
        <v>1500</v>
      </c>
      <c r="AC93" s="60" t="s">
        <v>196</v>
      </c>
      <c r="AD93" s="59" t="s">
        <v>196</v>
      </c>
      <c r="AE93" s="58">
        <v>2335</v>
      </c>
      <c r="AF93" s="58">
        <v>14700</v>
      </c>
      <c r="AG93" s="59" t="s">
        <v>196</v>
      </c>
      <c r="AH93" s="58">
        <v>17035</v>
      </c>
      <c r="AI93" s="60" t="s">
        <v>196</v>
      </c>
      <c r="AJ93" s="59" t="s">
        <v>196</v>
      </c>
      <c r="AK93" s="60" t="s">
        <v>196</v>
      </c>
      <c r="AL93" s="59" t="s">
        <v>196</v>
      </c>
      <c r="AM93" s="58">
        <v>1500</v>
      </c>
      <c r="AN93" s="58">
        <v>15000</v>
      </c>
      <c r="AO93" s="58">
        <v>16500</v>
      </c>
      <c r="AP93" s="60" t="s">
        <v>196</v>
      </c>
      <c r="AQ93" s="59" t="s">
        <v>196</v>
      </c>
      <c r="AR93" s="60" t="s">
        <v>196</v>
      </c>
      <c r="AS93" s="59" t="s">
        <v>196</v>
      </c>
      <c r="AT93" s="59" t="s">
        <v>196</v>
      </c>
      <c r="AU93" s="59" t="s">
        <v>196</v>
      </c>
      <c r="AV93" s="59" t="s">
        <v>196</v>
      </c>
      <c r="AW93" s="60" t="s">
        <v>196</v>
      </c>
      <c r="AX93" s="59" t="s">
        <v>196</v>
      </c>
      <c r="AY93" s="59" t="s">
        <v>196</v>
      </c>
      <c r="AZ93" s="59" t="s">
        <v>196</v>
      </c>
      <c r="BA93" s="59" t="s">
        <v>196</v>
      </c>
      <c r="BB93" s="60" t="s">
        <v>196</v>
      </c>
      <c r="BC93" s="63">
        <v>0</v>
      </c>
      <c r="BD93" s="60" t="s">
        <v>196</v>
      </c>
      <c r="BE93" s="62"/>
      <c r="BF93" s="62"/>
      <c r="BG93" s="62"/>
      <c r="BH93" s="59" t="s">
        <v>196</v>
      </c>
      <c r="BI93" s="60" t="s">
        <v>196</v>
      </c>
      <c r="BJ93" s="60" t="s">
        <v>196</v>
      </c>
      <c r="BK93" s="60" t="s">
        <v>196</v>
      </c>
      <c r="BL93" s="59" t="s">
        <v>196</v>
      </c>
      <c r="BM93" s="60" t="s">
        <v>196</v>
      </c>
      <c r="BN93" s="62"/>
      <c r="BO93" s="62"/>
      <c r="BP93" s="62"/>
      <c r="BQ93" s="59" t="s">
        <v>196</v>
      </c>
      <c r="BR93" s="60" t="s">
        <v>196</v>
      </c>
      <c r="BS93" s="59" t="s">
        <v>196</v>
      </c>
      <c r="BT93" s="59" t="s">
        <v>196</v>
      </c>
      <c r="BU93" s="59" t="s">
        <v>196</v>
      </c>
      <c r="BV93" s="59" t="s">
        <v>196</v>
      </c>
      <c r="BW93" s="60" t="s">
        <v>196</v>
      </c>
      <c r="BX93" s="62"/>
      <c r="BY93" s="62"/>
      <c r="BZ93" s="62"/>
      <c r="CA93" s="85" t="s">
        <v>196</v>
      </c>
      <c r="CB93" s="62"/>
      <c r="CC93" s="62"/>
      <c r="CD93" s="62"/>
      <c r="CE93" s="62"/>
      <c r="CF93" s="85" t="s">
        <v>196</v>
      </c>
      <c r="CG93" s="60" t="s">
        <v>196</v>
      </c>
      <c r="CH93" s="60" t="s">
        <v>200</v>
      </c>
      <c r="CI93" s="60" t="s">
        <v>196</v>
      </c>
      <c r="CJ93" s="62"/>
      <c r="CK93" s="62"/>
      <c r="CL93" s="62"/>
      <c r="CM93" s="62"/>
      <c r="CN93" s="62"/>
      <c r="CO93" s="62"/>
      <c r="CP93" s="62"/>
      <c r="CQ93" s="59" t="s">
        <v>196</v>
      </c>
      <c r="CR93" s="60" t="s">
        <v>196</v>
      </c>
      <c r="CS93" s="62"/>
      <c r="CT93" s="62"/>
      <c r="CU93" s="62"/>
      <c r="CV93" s="85" t="s">
        <v>196</v>
      </c>
      <c r="CW93" s="62"/>
      <c r="CX93" s="62"/>
      <c r="CY93" s="62"/>
      <c r="CZ93" s="62"/>
      <c r="DA93" s="59" t="s">
        <v>196</v>
      </c>
      <c r="DB93" s="60" t="s">
        <v>196</v>
      </c>
    </row>
    <row r="94" spans="1:106" ht="43.5" thickBot="1">
      <c r="A94" s="57" t="s">
        <v>49</v>
      </c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59" t="s">
        <v>196</v>
      </c>
      <c r="AP94" s="62"/>
      <c r="AQ94" s="62"/>
      <c r="AR94" s="62"/>
      <c r="AS94" s="62"/>
      <c r="AT94" s="58">
        <v>3500</v>
      </c>
      <c r="AU94" s="58">
        <v>27508</v>
      </c>
      <c r="AV94" s="58">
        <v>31008</v>
      </c>
      <c r="AW94" s="62"/>
      <c r="AX94" s="59" t="s">
        <v>196</v>
      </c>
      <c r="AY94" s="58">
        <v>3500</v>
      </c>
      <c r="AZ94" s="58">
        <v>27508</v>
      </c>
      <c r="BA94" s="58">
        <v>31008</v>
      </c>
      <c r="BB94" s="60" t="s">
        <v>196</v>
      </c>
      <c r="BC94" s="63">
        <v>0</v>
      </c>
      <c r="BD94" s="62"/>
      <c r="BE94" s="62"/>
      <c r="BF94" s="58">
        <v>3500</v>
      </c>
      <c r="BG94" s="58">
        <v>27508</v>
      </c>
      <c r="BH94" s="58">
        <v>31008</v>
      </c>
      <c r="BI94" s="60" t="s">
        <v>196</v>
      </c>
      <c r="BJ94" s="63">
        <v>0</v>
      </c>
      <c r="BK94" s="62"/>
      <c r="BL94" s="62"/>
      <c r="BM94" s="62"/>
      <c r="BN94" s="62"/>
      <c r="BO94" s="58">
        <v>1500</v>
      </c>
      <c r="BP94" s="58">
        <v>15000</v>
      </c>
      <c r="BQ94" s="58">
        <v>16500</v>
      </c>
      <c r="BR94" s="62"/>
      <c r="BS94" s="62"/>
      <c r="BT94" s="58">
        <v>3500</v>
      </c>
      <c r="BU94" s="58">
        <v>27508</v>
      </c>
      <c r="BV94" s="58">
        <v>31008</v>
      </c>
      <c r="BW94" s="62"/>
      <c r="BX94" s="62"/>
      <c r="BY94" s="61">
        <v>3000</v>
      </c>
      <c r="BZ94" s="61">
        <v>20700</v>
      </c>
      <c r="CA94" s="44">
        <v>23700</v>
      </c>
      <c r="CB94" s="62"/>
      <c r="CC94" s="62"/>
      <c r="CD94" s="58">
        <v>3000</v>
      </c>
      <c r="CE94" s="58">
        <v>20700</v>
      </c>
      <c r="CF94" s="44">
        <v>23700</v>
      </c>
      <c r="CG94" s="61">
        <v>-7308</v>
      </c>
      <c r="CH94" s="63">
        <v>-0.24</v>
      </c>
      <c r="CI94" s="62"/>
      <c r="CJ94" s="62"/>
      <c r="CK94" s="62"/>
      <c r="CL94" s="62"/>
      <c r="CM94" s="62"/>
      <c r="CN94" s="62"/>
      <c r="CO94" s="58">
        <v>1500</v>
      </c>
      <c r="CP94" s="58">
        <v>15000</v>
      </c>
      <c r="CQ94" s="58">
        <v>16500</v>
      </c>
      <c r="CR94" s="62"/>
      <c r="CS94" s="62"/>
      <c r="CT94" s="62"/>
      <c r="CU94" s="62"/>
      <c r="CV94" s="85" t="s">
        <v>196</v>
      </c>
      <c r="CW94" s="62"/>
      <c r="CX94" s="62"/>
      <c r="CY94" s="58">
        <v>15000</v>
      </c>
      <c r="CZ94" s="62"/>
      <c r="DA94" s="58">
        <v>15000</v>
      </c>
      <c r="DB94" s="62"/>
    </row>
    <row r="95" spans="1:106" ht="22.5" thickBot="1">
      <c r="A95" s="99" t="s">
        <v>232</v>
      </c>
      <c r="B95" s="45" t="s">
        <v>196</v>
      </c>
      <c r="C95" s="45" t="s">
        <v>196</v>
      </c>
      <c r="D95" s="45" t="s">
        <v>196</v>
      </c>
      <c r="E95" s="45" t="s">
        <v>196</v>
      </c>
      <c r="F95" s="45" t="s">
        <v>196</v>
      </c>
      <c r="G95" s="45" t="s">
        <v>196</v>
      </c>
      <c r="H95" s="45" t="s">
        <v>196</v>
      </c>
      <c r="I95" s="45" t="s">
        <v>196</v>
      </c>
      <c r="J95" s="85" t="s">
        <v>196</v>
      </c>
      <c r="K95" s="45" t="s">
        <v>196</v>
      </c>
      <c r="L95" s="45" t="s">
        <v>196</v>
      </c>
      <c r="M95" s="45" t="s">
        <v>196</v>
      </c>
      <c r="N95" s="45" t="s">
        <v>196</v>
      </c>
      <c r="O95" s="45" t="s">
        <v>196</v>
      </c>
      <c r="P95" s="45" t="s">
        <v>196</v>
      </c>
      <c r="Q95" s="85" t="s">
        <v>196</v>
      </c>
      <c r="R95" s="45" t="s">
        <v>196</v>
      </c>
      <c r="S95" s="45" t="s">
        <v>196</v>
      </c>
      <c r="T95" s="45" t="s">
        <v>196</v>
      </c>
      <c r="U95" s="43">
        <v>26100</v>
      </c>
      <c r="V95" s="43">
        <v>26100</v>
      </c>
      <c r="W95" s="85" t="s">
        <v>196</v>
      </c>
      <c r="X95" s="45" t="s">
        <v>196</v>
      </c>
      <c r="Y95" s="43">
        <v>36000</v>
      </c>
      <c r="Z95" s="45" t="s">
        <v>196</v>
      </c>
      <c r="AA95" s="43">
        <v>2000</v>
      </c>
      <c r="AB95" s="43">
        <v>38000</v>
      </c>
      <c r="AC95" s="85" t="s">
        <v>196</v>
      </c>
      <c r="AD95" s="45" t="s">
        <v>196</v>
      </c>
      <c r="AE95" s="45" t="s">
        <v>196</v>
      </c>
      <c r="AF95" s="45" t="s">
        <v>196</v>
      </c>
      <c r="AG95" s="45" t="s">
        <v>196</v>
      </c>
      <c r="AH95" s="45" t="s">
        <v>196</v>
      </c>
      <c r="AI95" s="85" t="s">
        <v>196</v>
      </c>
      <c r="AJ95" s="45" t="s">
        <v>196</v>
      </c>
      <c r="AK95" s="85" t="s">
        <v>196</v>
      </c>
      <c r="AL95" s="45" t="s">
        <v>196</v>
      </c>
      <c r="AM95" s="45" t="s">
        <v>196</v>
      </c>
      <c r="AN95" s="45" t="s">
        <v>196</v>
      </c>
      <c r="AO95" s="45" t="s">
        <v>196</v>
      </c>
      <c r="AP95" s="85" t="s">
        <v>196</v>
      </c>
      <c r="AQ95" s="45" t="s">
        <v>196</v>
      </c>
      <c r="AR95" s="85" t="s">
        <v>196</v>
      </c>
      <c r="AS95" s="118" t="s">
        <v>196</v>
      </c>
      <c r="AT95" s="48">
        <v>6300</v>
      </c>
      <c r="AU95" s="118" t="s">
        <v>196</v>
      </c>
      <c r="AV95" s="48">
        <v>6300</v>
      </c>
      <c r="AW95" s="46" t="s">
        <v>196</v>
      </c>
      <c r="AX95" s="118" t="s">
        <v>196</v>
      </c>
      <c r="AY95" s="118" t="s">
        <v>196</v>
      </c>
      <c r="AZ95" s="118" t="s">
        <v>196</v>
      </c>
      <c r="BA95" s="118" t="s">
        <v>196</v>
      </c>
      <c r="BB95" s="44">
        <v>-6300</v>
      </c>
      <c r="BC95" s="86">
        <v>-1</v>
      </c>
      <c r="BD95" s="46" t="s">
        <v>196</v>
      </c>
      <c r="BE95" s="118" t="s">
        <v>196</v>
      </c>
      <c r="BF95" s="48">
        <v>6300</v>
      </c>
      <c r="BG95" s="118" t="s">
        <v>196</v>
      </c>
      <c r="BH95" s="48">
        <v>6300</v>
      </c>
      <c r="BI95" s="56">
        <v>6300</v>
      </c>
      <c r="BJ95" s="86">
        <v>0</v>
      </c>
      <c r="BK95" s="46" t="s">
        <v>196</v>
      </c>
      <c r="BL95" s="45" t="s">
        <v>196</v>
      </c>
      <c r="BM95" s="85" t="s">
        <v>196</v>
      </c>
      <c r="BN95" s="45" t="s">
        <v>196</v>
      </c>
      <c r="BO95" s="45" t="s">
        <v>196</v>
      </c>
      <c r="BP95" s="45" t="s">
        <v>196</v>
      </c>
      <c r="BQ95" s="45" t="s">
        <v>196</v>
      </c>
      <c r="BR95" s="46" t="s">
        <v>196</v>
      </c>
      <c r="BS95" s="118" t="s">
        <v>196</v>
      </c>
      <c r="BT95" s="48">
        <v>6300</v>
      </c>
      <c r="BU95" s="118" t="s">
        <v>196</v>
      </c>
      <c r="BV95" s="48">
        <v>6300</v>
      </c>
      <c r="BW95" s="46" t="s">
        <v>196</v>
      </c>
      <c r="BX95" s="118" t="s">
        <v>196</v>
      </c>
      <c r="BY95" s="118" t="s">
        <v>196</v>
      </c>
      <c r="BZ95" s="118" t="s">
        <v>196</v>
      </c>
      <c r="CA95" s="85" t="s">
        <v>196</v>
      </c>
      <c r="CB95" s="46" t="s">
        <v>196</v>
      </c>
      <c r="CC95" s="118" t="s">
        <v>196</v>
      </c>
      <c r="CD95" s="118" t="s">
        <v>196</v>
      </c>
      <c r="CE95" s="118" t="s">
        <v>196</v>
      </c>
      <c r="CF95" s="85" t="s">
        <v>196</v>
      </c>
      <c r="CG95" s="48">
        <v>-6300</v>
      </c>
      <c r="CH95" s="47">
        <v>-1</v>
      </c>
      <c r="CI95" s="46" t="s">
        <v>196</v>
      </c>
      <c r="CJ95" s="46" t="s">
        <v>196</v>
      </c>
      <c r="CK95" s="46" t="s">
        <v>196</v>
      </c>
      <c r="CL95" s="46" t="s">
        <v>196</v>
      </c>
      <c r="CM95" s="46" t="s">
        <v>196</v>
      </c>
      <c r="CN95" s="45" t="s">
        <v>196</v>
      </c>
      <c r="CO95" s="45" t="s">
        <v>196</v>
      </c>
      <c r="CP95" s="45" t="s">
        <v>196</v>
      </c>
      <c r="CQ95" s="45" t="s">
        <v>196</v>
      </c>
      <c r="CR95" s="46" t="s">
        <v>196</v>
      </c>
      <c r="CS95" s="119"/>
      <c r="CT95" s="119"/>
      <c r="CU95" s="119"/>
      <c r="CV95" s="85" t="s">
        <v>196</v>
      </c>
      <c r="CW95" s="119"/>
      <c r="CX95" s="45" t="s">
        <v>196</v>
      </c>
      <c r="CY95" s="45" t="s">
        <v>196</v>
      </c>
      <c r="CZ95" s="45" t="s">
        <v>196</v>
      </c>
      <c r="DA95" s="45" t="s">
        <v>196</v>
      </c>
      <c r="DB95" s="46" t="s">
        <v>196</v>
      </c>
    </row>
    <row r="96" spans="1:106" ht="22.5" thickBot="1">
      <c r="A96" s="57" t="s">
        <v>233</v>
      </c>
      <c r="B96" s="59" t="s">
        <v>196</v>
      </c>
      <c r="C96" s="59" t="s">
        <v>196</v>
      </c>
      <c r="D96" s="59" t="s">
        <v>196</v>
      </c>
      <c r="E96" s="59" t="s">
        <v>196</v>
      </c>
      <c r="F96" s="59" t="s">
        <v>196</v>
      </c>
      <c r="G96" s="59" t="s">
        <v>196</v>
      </c>
      <c r="H96" s="59" t="s">
        <v>196</v>
      </c>
      <c r="I96" s="59" t="s">
        <v>196</v>
      </c>
      <c r="J96" s="60" t="s">
        <v>196</v>
      </c>
      <c r="K96" s="59" t="s">
        <v>196</v>
      </c>
      <c r="L96" s="59" t="s">
        <v>196</v>
      </c>
      <c r="M96" s="59" t="s">
        <v>196</v>
      </c>
      <c r="N96" s="59" t="s">
        <v>196</v>
      </c>
      <c r="O96" s="59" t="s">
        <v>196</v>
      </c>
      <c r="P96" s="59" t="s">
        <v>196</v>
      </c>
      <c r="Q96" s="60" t="s">
        <v>196</v>
      </c>
      <c r="R96" s="59" t="s">
        <v>196</v>
      </c>
      <c r="S96" s="59" t="s">
        <v>196</v>
      </c>
      <c r="T96" s="59" t="s">
        <v>196</v>
      </c>
      <c r="U96" s="58">
        <v>26100</v>
      </c>
      <c r="V96" s="58">
        <v>26100</v>
      </c>
      <c r="W96" s="60" t="s">
        <v>196</v>
      </c>
      <c r="X96" s="59" t="s">
        <v>196</v>
      </c>
      <c r="Y96" s="58">
        <v>36000</v>
      </c>
      <c r="Z96" s="59" t="s">
        <v>196</v>
      </c>
      <c r="AA96" s="58">
        <v>2000</v>
      </c>
      <c r="AB96" s="58">
        <v>38000</v>
      </c>
      <c r="AC96" s="60" t="s">
        <v>196</v>
      </c>
      <c r="AD96" s="59" t="s">
        <v>196</v>
      </c>
      <c r="AE96" s="59" t="s">
        <v>196</v>
      </c>
      <c r="AF96" s="59" t="s">
        <v>196</v>
      </c>
      <c r="AG96" s="59" t="s">
        <v>196</v>
      </c>
      <c r="AH96" s="59" t="s">
        <v>196</v>
      </c>
      <c r="AI96" s="60" t="s">
        <v>196</v>
      </c>
      <c r="AJ96" s="59" t="s">
        <v>196</v>
      </c>
      <c r="AK96" s="60" t="s">
        <v>196</v>
      </c>
      <c r="AL96" s="59" t="s">
        <v>196</v>
      </c>
      <c r="AM96" s="59" t="s">
        <v>196</v>
      </c>
      <c r="AN96" s="59" t="s">
        <v>196</v>
      </c>
      <c r="AO96" s="59" t="s">
        <v>196</v>
      </c>
      <c r="AP96" s="60" t="s">
        <v>196</v>
      </c>
      <c r="AQ96" s="59" t="s">
        <v>196</v>
      </c>
      <c r="AR96" s="60" t="s">
        <v>196</v>
      </c>
      <c r="AS96" s="59" t="s">
        <v>196</v>
      </c>
      <c r="AT96" s="58">
        <v>6300</v>
      </c>
      <c r="AU96" s="59" t="s">
        <v>196</v>
      </c>
      <c r="AV96" s="58">
        <v>6300</v>
      </c>
      <c r="AW96" s="60" t="s">
        <v>196</v>
      </c>
      <c r="AX96" s="59" t="s">
        <v>196</v>
      </c>
      <c r="AY96" s="59" t="s">
        <v>196</v>
      </c>
      <c r="AZ96" s="59" t="s">
        <v>196</v>
      </c>
      <c r="BA96" s="59" t="s">
        <v>196</v>
      </c>
      <c r="BB96" s="61">
        <v>-6300</v>
      </c>
      <c r="BC96" s="63">
        <v>-1</v>
      </c>
      <c r="BD96" s="60" t="s">
        <v>196</v>
      </c>
      <c r="BE96" s="59" t="s">
        <v>196</v>
      </c>
      <c r="BF96" s="58">
        <v>6300</v>
      </c>
      <c r="BG96" s="59" t="s">
        <v>196</v>
      </c>
      <c r="BH96" s="58">
        <v>6300</v>
      </c>
      <c r="BI96" s="61">
        <v>6300</v>
      </c>
      <c r="BJ96" s="63">
        <v>0</v>
      </c>
      <c r="BK96" s="60" t="s">
        <v>196</v>
      </c>
      <c r="BL96" s="59" t="s">
        <v>196</v>
      </c>
      <c r="BM96" s="60" t="s">
        <v>196</v>
      </c>
      <c r="BN96" s="62"/>
      <c r="BO96" s="62"/>
      <c r="BP96" s="62"/>
      <c r="BQ96" s="59" t="s">
        <v>196</v>
      </c>
      <c r="BR96" s="60" t="s">
        <v>196</v>
      </c>
      <c r="BS96" s="59" t="s">
        <v>196</v>
      </c>
      <c r="BT96" s="58">
        <v>6300</v>
      </c>
      <c r="BU96" s="59" t="s">
        <v>196</v>
      </c>
      <c r="BV96" s="58">
        <v>6300</v>
      </c>
      <c r="BW96" s="60" t="s">
        <v>196</v>
      </c>
      <c r="BX96" s="62"/>
      <c r="BY96" s="62"/>
      <c r="BZ96" s="62"/>
      <c r="CA96" s="85" t="s">
        <v>196</v>
      </c>
      <c r="CB96" s="60" t="s">
        <v>196</v>
      </c>
      <c r="CC96" s="62"/>
      <c r="CD96" s="62"/>
      <c r="CE96" s="62"/>
      <c r="CF96" s="85" t="s">
        <v>196</v>
      </c>
      <c r="CG96" s="61">
        <v>-6300</v>
      </c>
      <c r="CH96" s="63">
        <v>-1</v>
      </c>
      <c r="CI96" s="60" t="s">
        <v>196</v>
      </c>
      <c r="CJ96" s="62"/>
      <c r="CK96" s="62"/>
      <c r="CL96" s="62"/>
      <c r="CM96" s="62"/>
      <c r="CN96" s="62"/>
      <c r="CO96" s="62"/>
      <c r="CP96" s="62"/>
      <c r="CQ96" s="59" t="s">
        <v>196</v>
      </c>
      <c r="CR96" s="60" t="s">
        <v>196</v>
      </c>
      <c r="CS96" s="62"/>
      <c r="CT96" s="62"/>
      <c r="CU96" s="62"/>
      <c r="CV96" s="85" t="s">
        <v>196</v>
      </c>
      <c r="CW96" s="62"/>
      <c r="CX96" s="62"/>
      <c r="CY96" s="62"/>
      <c r="CZ96" s="62"/>
      <c r="DA96" s="59" t="s">
        <v>196</v>
      </c>
      <c r="DB96" s="60" t="s">
        <v>196</v>
      </c>
    </row>
  </sheetData>
  <mergeCells count="24">
    <mergeCell ref="AS1:AW1"/>
    <mergeCell ref="AX1:BD1"/>
    <mergeCell ref="BE2:BK2"/>
    <mergeCell ref="B2:D2"/>
    <mergeCell ref="E2:J2"/>
    <mergeCell ref="K2:Q2"/>
    <mergeCell ref="R2:W2"/>
    <mergeCell ref="X2:AC2"/>
    <mergeCell ref="AD2:AI2"/>
    <mergeCell ref="AJ2:AK2"/>
    <mergeCell ref="AL2:AP2"/>
    <mergeCell ref="AQ2:AR2"/>
    <mergeCell ref="AS2:AW2"/>
    <mergeCell ref="AX2:BD2"/>
    <mergeCell ref="CL2:CM2"/>
    <mergeCell ref="CN2:CR2"/>
    <mergeCell ref="CS2:CW2"/>
    <mergeCell ref="CX2:DB2"/>
    <mergeCell ref="BL2:BM2"/>
    <mergeCell ref="BN2:BR2"/>
    <mergeCell ref="BS2:BW2"/>
    <mergeCell ref="BX2:CB2"/>
    <mergeCell ref="CC2:CI2"/>
    <mergeCell ref="CJ2:C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FINAL OU TARGETS</vt:lpstr>
      <vt:lpstr>targets_long</vt:lpstr>
      <vt:lpstr>mddw</vt:lpstr>
      <vt:lpstr>Final Budget</vt:lpstr>
      <vt:lpstr>Budget</vt:lpstr>
      <vt:lpstr>Sheet1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Ryan (RFS/PA)</dc:creator>
  <cp:lastModifiedBy>Thomas, Ryan (RFS/PA)</cp:lastModifiedBy>
  <dcterms:created xsi:type="dcterms:W3CDTF">2024-04-05T19:46:11Z</dcterms:created>
  <dcterms:modified xsi:type="dcterms:W3CDTF">2024-05-29T15:29:36Z</dcterms:modified>
</cp:coreProperties>
</file>