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5c9cf4588c7869/ドキュメント/"/>
    </mc:Choice>
  </mc:AlternateContent>
  <xr:revisionPtr revIDLastSave="144" documentId="8_{44E7F857-84B4-4C47-9F34-F7E05B76461A}" xr6:coauthVersionLast="47" xr6:coauthVersionMax="47" xr10:uidLastSave="{55F11AA5-CF0D-4728-96D4-04BAE5F240C6}"/>
  <bookViews>
    <workbookView xWindow="-120" yWindow="-120" windowWidth="19440" windowHeight="10440" xr2:uid="{00000000-000D-0000-FFFF-FFFF00000000}"/>
  </bookViews>
  <sheets>
    <sheet name="横浜市オープンデータ" sheetId="1" r:id="rId1"/>
    <sheet name="Pythonの実行順序" sheetId="3" r:id="rId2"/>
    <sheet name="横浜市オープンデータのグラフ化" sheetId="2" r:id="rId3"/>
    <sheet name="PyCamp開催実績(Power Query)" sheetId="5" r:id="rId4"/>
    <sheet name="開催実績の分析" sheetId="4" r:id="rId5"/>
  </sheets>
  <definedNames>
    <definedName name="ExternalData_1" localSheetId="3" hidden="1">'PyCamp開催実績(Power Query)'!$A$1:$I$63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2" i="2" a="1"/>
  <c r="A1" i="2" l="1"/>
  <c r="A2" i="2"/>
  <c r="A3" i="2" a="1"/>
  <c r="A3" i="2" l="1"/>
  <c r="B3" i="2" a="1"/>
  <c r="A5" i="2" a="1"/>
  <c r="B5" i="2" a="1"/>
  <c r="A7" i="2" a="1"/>
  <c r="A1" i="4" a="1"/>
  <c r="A2" i="4" a="1"/>
  <c r="A3" i="4" a="1"/>
  <c r="A4" i="4" a="1"/>
  <c r="A4" i="4" l="1"/>
  <c r="A3" i="4"/>
  <c r="A2" i="4"/>
  <c r="A1" i="4"/>
  <c r="A7" i="2"/>
  <c r="B5" i="2"/>
  <c r="A5" i="2"/>
  <c r="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A9B90-1839-4014-8823-118AF924CD52}" keepAlive="1" name="クエリ - 開催実績¶" description="ブック内の '開催実績¶' クエリへの接続です。" type="5" refreshedVersion="8" background="1" saveData="1">
    <dbPr connection="Provider=Microsoft.Mashup.OleDb.1;Data Source=$Workbook$;Location=開催実績¶;Extended Properties=&quot;&quot;" command="SELECT * FROM [開催実績¶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df["年度"] = df["年度（西暦）"].astype(str) + " (" + df["年度（和暦）"] + ")"
df = df.drop(["年度（西暦）", "年度（和暦）"], axis=1)
df = df.tail(10)  # 全データを使うとグラフが横長になりすぎるのでデモ用にデータを区切る
"データの読み込み"</code>
    </pythonScript>
    <pythonScript>
      <code>df_eng = df.rename(columns={
    "年度": "Fiscal Year",
    "月間有効求職者数（年度計）［人］": "Monthly Active Job Seekers (Annual Total)",
    "月間有効求人数（年度計）［人］": "Monthly Active Job Vacancies (Annual Total)",
    "有効求人倍率［倍］": "Job Openings to Applicants Ratio",
})
df_eng["Fiscal Year"] = df_eng["Fiscal Year"].str.replace("平成", "H")
df_eng["Fiscal Year"] = df_eng["Fiscal Year"].str.replace("令和", "R")
df_eng["Fiscal Year"] = df_eng["Fiscal Year"].str.replace("元", "1")
df_eng["Fiscal Year"] = df_eng["Fiscal Year"].str.replace("２", "2")
df_eng["Fiscal Year"] = df_eng["Fiscal Year"].str.replace("３", "3")
df_eng["Fiscal Year"] = df_eng["Fiscal Year"].str.replace("４", "4")
"表示する文字を日本語から英語に変換"</code>
    </pythonScript>
    <pythonScript>
      <code>df_non_job_offer_ratio = df_eng[["Fiscal Year", "Monthly Active Job Seekers (Annual Total)", "Monthly Active Job Vacancies (Annual Total)"]].copy()
"有効求人倍率以外の指標を含むデータフレーム"</code>
    </pythonScript>
    <pythonScript>
      <code>df_job_offer_ratio = df_eng[["Fiscal Year", "Job Openings to Applicants Ratio"]].copy()
df_job_offer_ratio["Number"] = "Job Openings to Applicants Ratio"
df_job_offer_ratio.rename(columns={"Job Openings to Applicants Ratio": "Value"}, inplace=True)
"有効求人倍率のデータフレーム"</code>
    </pythonScript>
    <pythonScript>
      <code># 月間有効求職者数（年度計）、月間有効求人数（年度計）
# 必要な列だけを選択する
df_selected = df_eng[["Fiscal Year", "Monthly Active Job Seekers (Annual Total)", "Monthly Active Job Vacancies (Annual Total)"]]
# 折れ線グラフを作成
df_melted = df_selected.melt("Fiscal Year", var_name="Category", value_name="Value")
plt.figure(figsize=(12, 6))
sns.lineplot(data=df_melted, x="Fiscal Year", y="Value", hue="Category")
plt.xticks(rotation=45)
plt.title("Annual Total of Monthly Active Job Seekers and Job Vacancies")
plt.xlabel("Fiscal Year")
plt.ylabel("Number")
plt.tight_layout()
# グラフを表示
plt.show()</code>
    </pythonScript>
    <pythonScript>
      <code># 有効求人倍率
# 必要な列だけを選択する
df_selected = df_eng[["Fiscal Year", "Job Openings to Applicants Ratio"]]
# 折れ線グラフを作成
df_melted = df_selected.melt("Fiscal Year", var_name="Category", value_name="Ratio")
plt.figure(figsize=(12, 6))
sns.lineplot(data=df_melted, x="Fiscal Year", y="Ratio", hue="Category")
plt.xticks(rotation=45)
plt.title("Annual Job Openings to Applicants Ratio")
plt.xlabel("Fiscal Year")
plt.ylabel("Ratio")
plt.tight_layout()
# グラフを表示
plt.show()</code>
    </pythonScript>
    <pythonScript>
      <code>sns.set(style="whitegrid")
fig, ax1 = plt.subplots(figsize=(10, 6))
# 月間有効求職者数（年度計）［人］、月間有効求人数（年度計）［人］を描画
ax1.plot(df_eng['Fiscal Year'], df_eng['Monthly Active Job Seekers (Annual Total)'], color='r', label='Monthly Active Job Seekers (Annual Total)')
ax1.plot(df_eng['Fiscal Year'], df_eng['Monthly Active Job Vacancies (Annual Total)'], color='g', label='Monthly Active Job Vacancies (Annual Total)')
ax1.set_xlabel('Fiscal Year')
ax1.set_ylabel('Number', color='black')
ax1.tick_params(axis='y', labelcolor='black')
# 有効求人倍率を描画
ax2 = ax1.twinx()
ax2.plot(df_eng['Fiscal Year'], df_eng['Job Openings to Applicants Ratio'], color='b', label="Job Openings to Applicants Ratio")
ax2.set_ylabel('Ratio', color='black')
ax2.tick_params(axis='y', labelcolor='black')
# グラフのタイトルを設定
plt.title('Annual Total of Monthly Active Job Seekers, Job Vacancies and Annual Job Openings to Applicants Ratio')
# Xラベルの見やすさ調整
plt.xticks(rotation=45)
# 凡例追加
fig.legend(loc="upper left", bbox_to_anchor=(0.1, 0.9))
# グラフを表示
plt.tight_layout()
plt.show()</code>
    </pythonScript>
    <pythonScript>
      <code>df = xl(%P2%, headers=True)
"データの読み込み"</code>
    </pythonScript>
    <pythonScript>
      <code># 採番されていない行を除去
filterd_df = df[pd.to_numeric(df["No."], errors="coerce").notnull()]
# イベントが中止になった行を除去
filterd_df = filterd_df[~filterd_df["イベント"].str.contains("中止")]
"不要なデータを除去"</code>
    </pythonScript>
    <pythonScript>
      <code>filterd_df["参加者"] = filterd_df["参加者"].str.replace("名", "")
filterd_df["参加者"] = filterd_df["参加者"].astype(int)
"参加者の「名」を除去して数値に変換"</code>
    </pythonScript>
    <pythonScript>
      <code>selected_df = filterd_df[["参加者"]]
selected_df.describe()</code>
    </pythonScript>
  </pythonScripts>
</python>
</file>

<file path=xl/pythonScripts.xml><?xml version="1.0" encoding="utf-8"?>
<pythonScripts xmlns="http://schemas.microsoft.com/office/spreadsheetml/2022/pythonscript">
  <pythonScript>
    <code>df = xl(%P2%, headers=True)
df["年度"] = df["年度（西暦）"].astype(str) + " (" + df["年度（和暦）"] + ")"
df = df.drop(["年度（西暦）", "年度（和暦）"], axis=1)
df = df.tail(10)  # 全データを使うとグラフが横長になりすぎるのでデモ用にデータを区切る
"データの読み込み"</code>
  </pythonScript>
  <pythonScript>
    <code>df_eng = df.rename(columns={
    "年度": "Fiscal Year",
    "月間有効求職者数（年度計）［人］": "Monthly Active Job Seekers (Annual Total)",
    "月間有効求人数（年度計）［人］": "Monthly Active Job Vacancies (Annual Total)",
    "有効求人倍率［倍］": "Job Openings to Applicants Ratio",
})
df_eng["Fiscal Year"] = df_eng["Fiscal Year"].str.replace("平成", "H")
df_eng["Fiscal Year"] = df_eng["Fiscal Year"].str.replace("令和", "R")
df_eng["Fiscal Year"] = df_eng["Fiscal Year"].str.replace("元", "1")
df_eng["Fiscal Year"] = df_eng["Fiscal Year"].str.replace("２", "2")
df_eng["Fiscal Year"] = df_eng["Fiscal Year"].str.replace("３", "3")
df_eng["Fiscal Year"] = df_eng["Fiscal Year"].str.replace("４", "4")
"表示する文字を日本語から英語に変換"</code>
  </pythonScript>
  <pythonScript>
    <code>df_non_job_offer_ratio = df_eng[["Fiscal Year", "Monthly Active Job Seekers (Annual Total)", "Monthly Active Job Vacancies (Annual Total)"]].copy()
"有効求人倍率以外の指標を含むデータフレーム"</code>
  </pythonScript>
  <pythonScript>
    <code>df_job_offer_ratio = df_eng[["Fiscal Year", "Job Openings to Applicants Ratio"]].copy()
df_job_offer_ratio["Number"] = "Job Openings to Applicants Ratio"
df_job_offer_ratio.rename(columns={"Job Openings to Applicants Ratio": "Value"}, inplace=True)
"有効求人倍率のデータフレーム"</code>
  </pythonScript>
  <pythonScript>
    <code># 月間有効求職者数（年度計）、月間有効求人数（年度計）
# 必要な列だけを選択する
df_selected = df_eng[["Fiscal Year", "Monthly Active Job Seekers (Annual Total)", "Monthly Active Job Vacancies (Annual Total)"]]
# 折れ線グラフを作成
df_melted = df_selected.melt("Fiscal Year", var_name="Category", value_name="Value")
plt.figure(figsize=(12, 6))
sns.lineplot(data=df_melted, x="Fiscal Year", y="Value", hue="Category")
plt.xticks(rotation=45)
plt.title("Annual Total of Monthly Active Job Seekers and Job Vacancies")
plt.xlabel("Fiscal Year")
plt.ylabel("Number")
plt.tight_layout()
# グラフを表示
plt.show()</code>
  </pythonScript>
  <pythonScript>
    <code># 有効求人倍率
# 必要な列だけを選択する
df_selected = df_eng[["Fiscal Year", "Job Openings to Applicants Ratio"]]
# 折れ線グラフを作成
df_melted = df_selected.melt("Fiscal Year", var_name="Category", value_name="Ratio")
plt.figure(figsize=(12, 6))
sns.lineplot(data=df_melted, x="Fiscal Year", y="Ratio", hue="Category")
plt.xticks(rotation=45)
plt.title("Annual Job Openings to Applicants Ratio")
plt.xlabel("Fiscal Year")
plt.ylabel("Ratio")
plt.tight_layout()
# グラフを表示
plt.show()</code>
  </pythonScript>
  <pythonScript>
    <code>sns.set(style="whitegrid")
fig, ax1 = plt.subplots(figsize=(10, 6))
# 月間有効求職者数（年度計）［人］、月間有効求人数（年度計）［人］を描画
ax1.plot(df_eng['Fiscal Year'], df_eng['Monthly Active Job Seekers (Annual Total)'], color='r', label='Monthly Active Job Seekers (Annual Total)')
ax1.plot(df_eng['Fiscal Year'], df_eng['Monthly Active Job Vacancies (Annual Total)'], color='g', label='Monthly Active Job Vacancies (Annual Total)')
ax1.set_xlabel('Fiscal Year')
ax1.set_ylabel('Number', color='black')
ax1.tick_params(axis='y', labelcolor='black')
# 有効求人倍率を描画
ax2 = ax1.twinx()
ax2.plot(df_eng['Fiscal Year'], df_eng['Job Openings to Applicants Ratio'], color='b', label="Job Openings to Applicants Ratio")
ax2.set_ylabel('Ratio', color='black')
ax2.tick_params(axis='y', labelcolor='black')
# グラフのタイトルを設定
plt.title('Annual Total of Monthly Active Job Seekers, Job Vacancies and Annual Job Openings to Applicants Ratio')
# Xラベルの見やすさ調整
plt.xticks(rotation=45)
# 凡例追加
fig.legend(loc="upper left", bbox_to_anchor=(0.1, 0.9))
# グラフを表示
plt.tight_layout()
plt.show()</code>
  </pythonScript>
  <pythonScript>
    <code>df = xl(%P2%, headers=True)
"データの読み込み"</code>
  </pythonScript>
  <pythonScript>
    <code># 採番されていない行を除去
filterd_df = df[pd.to_numeric(df["No."], errors="coerce").notnull()]
# イベントが中止になった行を除去
filterd_df = filterd_df[~filterd_df["イベント"].str.contains("中止")]
"不要なデータを除去"</code>
  </pythonScript>
  <pythonScript>
    <code>filterd_df["参加者"] = filterd_df["参加者"].str.replace("名", "")
filterd_df["参加者"] = filterd_df["参加者"].astype(int)
"参加者の「名」を除去して数値に変換"</code>
  </pythonScript>
  <pythonScript>
    <code>selected_df = filterd_df[["参加者"]]
selected_df.describe()</code>
  </pythonScript>
</pythonScripts>
</file>

<file path=xl/sharedStrings.xml><?xml version="1.0" encoding="utf-8"?>
<sst xmlns="http://schemas.openxmlformats.org/spreadsheetml/2006/main" count="422" uniqueCount="245">
  <si>
    <t>年度（和暦）</t>
  </si>
  <si>
    <t>年度（西暦）</t>
  </si>
  <si>
    <t>有効求人倍率［倍］</t>
  </si>
  <si>
    <t>平成２</t>
  </si>
  <si>
    <t>平成３</t>
  </si>
  <si>
    <t>平成４</t>
  </si>
  <si>
    <t>平成５</t>
  </si>
  <si>
    <t>平成６</t>
  </si>
  <si>
    <t>平成７</t>
  </si>
  <si>
    <t>平成８</t>
  </si>
  <si>
    <t>平成９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</si>
  <si>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</si>
  <si>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</si>
  <si>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</si>
  <si>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</si>
  <si>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</si>
  <si>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</si>
  <si>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</si>
  <si>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</si>
  <si>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</si>
  <si>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</si>
  <si>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</si>
  <si>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</si>
  <si>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</si>
  <si>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</si>
  <si>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</si>
  <si>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</si>
  <si>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</si>
  <si>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</si>
  <si>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</si>
  <si>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</si>
  <si>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</si>
  <si>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令和元</t>
  </si>
  <si>
    <t>令和２</t>
  </si>
  <si>
    <t>令和３</t>
  </si>
  <si>
    <t>令和４</t>
  </si>
  <si>
    <t>月間有効求職者数（年度計）［人］</t>
    <phoneticPr fontId="18"/>
  </si>
  <si>
    <t>月間有効求人数（年度計）［人］</t>
    <phoneticPr fontId="18"/>
  </si>
  <si>
    <t>月間有効求職者数（年度計）、月間有効求人数（年度計）</t>
    <phoneticPr fontId="18"/>
  </si>
  <si>
    <t>有効求人倍率</t>
    <rPh sb="0" eb="6">
      <t>ユウコウキュウジンバイリツ</t>
    </rPh>
    <phoneticPr fontId="18"/>
  </si>
  <si>
    <t>月間有効求職者数（年度計）、月間有効求人数（年度計）、有効求人倍率</t>
    <phoneticPr fontId="18"/>
  </si>
  <si>
    <t>No.</t>
  </si>
  <si>
    <t>イベント</t>
  </si>
  <si>
    <t>開催日</t>
  </si>
  <si>
    <t>会場</t>
  </si>
  <si>
    <t>講師</t>
  </si>
  <si>
    <t>参加者</t>
  </si>
  <si>
    <t>TA</t>
  </si>
  <si>
    <t>Staff</t>
  </si>
  <si>
    <t>開催レポート</t>
  </si>
  <si>
    <t>2016年</t>
  </si>
  <si>
    <t/>
  </si>
  <si>
    <t>Python Boot Camp in 京都</t>
  </si>
  <si>
    <t>6月18日(土)</t>
  </si>
  <si>
    <t>CAMPHOR- HOUSE</t>
  </si>
  <si>
    <t>谷口 英</t>
  </si>
  <si>
    <t>5名</t>
  </si>
  <si>
    <t>Python Boot Camp in 愛媛</t>
  </si>
  <si>
    <t>7月30日(土)</t>
  </si>
  <si>
    <t>サイボウズ松山オフィス</t>
  </si>
  <si>
    <t>寺田 学</t>
  </si>
  <si>
    <t>12名</t>
  </si>
  <si>
    <t>Python Boot Camp in 熊本</t>
  </si>
  <si>
    <t>8月28日(日)</t>
  </si>
  <si>
    <t>未来会議室</t>
  </si>
  <si>
    <t>8名</t>
  </si>
  <si>
    <t>Python Boot Camp in 札幌</t>
  </si>
  <si>
    <t>11月19日(土)</t>
  </si>
  <si>
    <t>株式会社インフィニットループ</t>
  </si>
  <si>
    <t>村岡 友介</t>
  </si>
  <si>
    <t>17名</t>
  </si>
  <si>
    <t>2017年</t>
  </si>
  <si>
    <t>Python Boot Camp in 栃木小山</t>
  </si>
  <si>
    <t>2月11日(土)</t>
  </si>
  <si>
    <t>小山市立生涯学習センター</t>
  </si>
  <si>
    <t>10名</t>
  </si>
  <si>
    <t>Python Boot Camp in 広島</t>
  </si>
  <si>
    <t>3月11日(土)</t>
  </si>
  <si>
    <t>中四国マネジメントシステム推進機構</t>
  </si>
  <si>
    <t>鈴木 たかのり</t>
  </si>
  <si>
    <t>15名</t>
  </si>
  <si>
    <t>Python Boot Camp in 大阪</t>
  </si>
  <si>
    <t>4月8日(土)</t>
  </si>
  <si>
    <t>株式会社ソウ</t>
  </si>
  <si>
    <t>Python Boot Camp in 神戸</t>
  </si>
  <si>
    <t>5月20日(土)</t>
  </si>
  <si>
    <t>株式会社神戸デジタル・ラボ</t>
  </si>
  <si>
    <t>清水川 貴之</t>
  </si>
  <si>
    <t>21名</t>
  </si>
  <si>
    <t>Python Boot Camp in 長野</t>
  </si>
  <si>
    <t>6月10日(土)</t>
  </si>
  <si>
    <t>GEEKLAB.NAGANO</t>
  </si>
  <si>
    <t>27名</t>
  </si>
  <si>
    <t>Python Boot Camp in 香川</t>
  </si>
  <si>
    <t>6月24日(土)</t>
  </si>
  <si>
    <t>e-とぴあ・かがわ</t>
  </si>
  <si>
    <t>20名</t>
  </si>
  <si>
    <t>Python Boot Camp in 愛知</t>
  </si>
  <si>
    <t>7月29日(土)</t>
  </si>
  <si>
    <t>MYCAFE CLASSIC</t>
  </si>
  <si>
    <t>37名</t>
  </si>
  <si>
    <t>Python Boot Camp in 福岡</t>
  </si>
  <si>
    <t>9月30日(土)</t>
  </si>
  <si>
    <t>ヌーラボ 福岡本社</t>
  </si>
  <si>
    <t>32名</t>
  </si>
  <si>
    <t>Python Boot Camp in 長野八ヶ岳</t>
  </si>
  <si>
    <t>10月28日(土)</t>
  </si>
  <si>
    <t>富士見森のオフィス</t>
  </si>
  <si>
    <t>Python Boot Camp in 鹿児島</t>
  </si>
  <si>
    <t>11月4日(土)</t>
  </si>
  <si>
    <t>リコーITソリューションズ</t>
  </si>
  <si>
    <t>Python Boot Camp in 静岡</t>
  </si>
  <si>
    <t>11月18日(土)</t>
  </si>
  <si>
    <t>遠鉄モール街ビル Any</t>
  </si>
  <si>
    <t>Python Boot Camp in 新潟南魚沼</t>
  </si>
  <si>
    <t>12月9日(土)</t>
  </si>
  <si>
    <t>国際大学</t>
  </si>
  <si>
    <t>Python Boot Camp in 埼玉</t>
  </si>
  <si>
    <t>12月16日(土)</t>
  </si>
  <si>
    <t>貸し会議室6F（ロクエフ）</t>
  </si>
  <si>
    <t>35名</t>
  </si>
  <si>
    <t>2018年</t>
  </si>
  <si>
    <t>Python Boot Camp in 神奈川</t>
  </si>
  <si>
    <t>1月27日(土)</t>
  </si>
  <si>
    <t>FG-Space</t>
  </si>
  <si>
    <t>Python Boot Camp in 金沢</t>
  </si>
  <si>
    <t>2月24日(土)</t>
  </si>
  <si>
    <t>ITビジネスプラザ武蔵</t>
  </si>
  <si>
    <t>26名</t>
  </si>
  <si>
    <t>Python Boot Camp in 福島</t>
  </si>
  <si>
    <t>3月17日(土)</t>
  </si>
  <si>
    <t>いわき産業創造館</t>
  </si>
  <si>
    <t>Python Boot Camp in 柏の葉</t>
  </si>
  <si>
    <t>4月21日(土)</t>
  </si>
  <si>
    <t>柏の葉オープンイノベーションラボ</t>
  </si>
  <si>
    <t>Python Boot Camp in 岩手</t>
  </si>
  <si>
    <t>6月23日(土)</t>
  </si>
  <si>
    <t>滝沢市第二イノベーションセンター</t>
  </si>
  <si>
    <t>Python Boot Camp in 茨城</t>
  </si>
  <si>
    <t>7月21日(土)</t>
  </si>
  <si>
    <t>筑波大学 1B208</t>
  </si>
  <si>
    <t>Python Boot Camp in 徳島</t>
  </si>
  <si>
    <t>8月25日(土)</t>
  </si>
  <si>
    <t>ねすとラボCafe</t>
  </si>
  <si>
    <t>株式会社はてな 京都オフィス 8F</t>
  </si>
  <si>
    <t>22名</t>
  </si>
  <si>
    <t>Python Boot Camp in 山形</t>
  </si>
  <si>
    <t>9月8日(土)</t>
  </si>
  <si>
    <t>山形県立産業技術短期大学校 庄内校</t>
  </si>
  <si>
    <t>16名</t>
  </si>
  <si>
    <t>Python Boot Camp in 沖縄 (台風により中止)</t>
  </si>
  <si>
    <t>9月29日(土)</t>
  </si>
  <si>
    <t>琉球大学工学部工学部棟１号館</t>
  </si>
  <si>
    <t>Python Boot Camp in 山梨</t>
  </si>
  <si>
    <t>11月17日(土)</t>
  </si>
  <si>
    <t>株式会社アイティードゥ</t>
  </si>
  <si>
    <t>Python Boot Camp in 岡山</t>
  </si>
  <si>
    <t>11月23日(金・祝)</t>
  </si>
  <si>
    <t>株式会社アイネット</t>
  </si>
  <si>
    <t>新井 正貴</t>
  </si>
  <si>
    <t>18名</t>
  </si>
  <si>
    <t>Python Boot Camp in 仙台</t>
  </si>
  <si>
    <t>12月8日(土)</t>
  </si>
  <si>
    <t>株式会社エスクルー</t>
  </si>
  <si>
    <t>2019年</t>
  </si>
  <si>
    <t>Python Boot Camp in 静岡県藤枝市</t>
  </si>
  <si>
    <t>1月12日(土)</t>
  </si>
  <si>
    <t>BiViキャン</t>
  </si>
  <si>
    <t>25名</t>
  </si>
  <si>
    <t>Python Boot Camp in 和歌山</t>
  </si>
  <si>
    <t>4月20日(土)</t>
  </si>
  <si>
    <t>T−LABO</t>
  </si>
  <si>
    <t>Python Boot Camp in 福井</t>
  </si>
  <si>
    <t>4月27日(土)</t>
  </si>
  <si>
    <t>AOSSA　地域交流プラザ</t>
  </si>
  <si>
    <t>Python Boot Camp in 山形市</t>
  </si>
  <si>
    <t>6月22日(土)</t>
  </si>
  <si>
    <t>山形県工業技術センター</t>
  </si>
  <si>
    <t>Python Boot Camp in 岐阜</t>
  </si>
  <si>
    <t>7月27日(土)</t>
  </si>
  <si>
    <t>co-ba HIDA TAKAYAMA（コーバ・飛騨高山）</t>
  </si>
  <si>
    <t>Python Boot Camp in 沖縄</t>
  </si>
  <si>
    <t>8月31日(土)</t>
  </si>
  <si>
    <t>Okinawa Dialog(おきなわダイアログ)</t>
  </si>
  <si>
    <t>11名</t>
  </si>
  <si>
    <t>Python Boot Camp in 高知</t>
  </si>
  <si>
    <t>10月26日(土)</t>
  </si>
  <si>
    <t>高知県立大学・高知工科大学永国寺キャンパス 地域連携棟4F</t>
  </si>
  <si>
    <t>23名</t>
  </si>
  <si>
    <t>Python Boot Camp in 群馬</t>
  </si>
  <si>
    <t>11月2日(土)</t>
  </si>
  <si>
    <t>cafe あすなろ</t>
  </si>
  <si>
    <t>Python Boot Camp in 福岡2nd</t>
  </si>
  <si>
    <t>11月16日(土)</t>
  </si>
  <si>
    <t>QBS-lab</t>
  </si>
  <si>
    <t>Python Boot Camp in 熊本2nd</t>
  </si>
  <si>
    <t>12月7日(土)</t>
  </si>
  <si>
    <t>びぶれす熊日会館 Innovation Studio</t>
  </si>
  <si>
    <t>2020年</t>
  </si>
  <si>
    <t>Python Boot Camp in 長崎</t>
  </si>
  <si>
    <t>2月8日(土)</t>
  </si>
  <si>
    <t>ミライON図書館</t>
  </si>
  <si>
    <t>Python Boot Camp in 福島県郡山市 (新型コロナウイルスの影響により中止)</t>
  </si>
  <si>
    <t>3月14日(土)</t>
  </si>
  <si>
    <t>市民交流プラザ 第３会議室</t>
  </si>
  <si>
    <t>25名(予定)</t>
  </si>
  <si>
    <t>2021年</t>
  </si>
  <si>
    <t>Python Boot Camp in 鎌倉 (新型コロナウイルスの影響により中止)</t>
  </si>
  <si>
    <t>1月16日(土)</t>
  </si>
  <si>
    <t>HATSU鎌倉</t>
  </si>
  <si>
    <t>15名(予定)</t>
  </si>
  <si>
    <t>Python Boot Camp in 山口</t>
  </si>
  <si>
    <t>12月4日(土)</t>
  </si>
  <si>
    <t>コワーキングスペースカラム</t>
  </si>
  <si>
    <t>6名</t>
  </si>
  <si>
    <t>2022年</t>
  </si>
  <si>
    <t>Python Boot Camp in 佐賀</t>
  </si>
  <si>
    <t>5月28日(土)</t>
  </si>
  <si>
    <t>LIGHTHOUSE</t>
  </si>
  <si>
    <t>Python Boot Camp in 広島2nd</t>
  </si>
  <si>
    <t>7月9日(土)</t>
  </si>
  <si>
    <t>ふれあい貸し会議室　広島A</t>
  </si>
  <si>
    <t>Python Boot Camp in 静岡県沼津市</t>
  </si>
  <si>
    <t>9月3日(土)</t>
  </si>
  <si>
    <t>静岡県総合コンベンション施設 プラサ ヴェルデ</t>
  </si>
  <si>
    <t>Python Boot Camp in 新潟2nd</t>
  </si>
  <si>
    <t>9月17日(土)</t>
  </si>
  <si>
    <t>新潟県ITイノベーション拠点施設 NINNO</t>
  </si>
  <si>
    <t>Python Boot Camp in 香川2nd</t>
  </si>
  <si>
    <t>情報交流館 e-トピア・かがわ　クラスルームＢ</t>
  </si>
  <si>
    <t>2023年</t>
  </si>
  <si>
    <t>Python Boot Camp in 鹿児島2nd</t>
  </si>
  <si>
    <t>Python Boot Camp in 愛知2nd (大雨のため中止)</t>
  </si>
  <si>
    <t>6月3日(土)</t>
  </si>
  <si>
    <t>CODE BASE NAGOYA</t>
  </si>
  <si>
    <t>Python Boot Camp in 愛知 Re:2nd</t>
  </si>
  <si>
    <t>8月5日(土)</t>
  </si>
  <si>
    <t>Python Boot Camp in 富山県富山市</t>
  </si>
  <si>
    <t>9月16日(土)</t>
  </si>
  <si>
    <t>富山県民会館</t>
  </si>
  <si>
    <t>9名</t>
  </si>
  <si>
    <t>Python Boot Camp in 徳島2nd</t>
  </si>
  <si>
    <t>10月14日(土)</t>
  </si>
  <si>
    <t>うずコワーク</t>
  </si>
  <si>
    <t>筒井 隆次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</si>
</sst>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476249</xdr:colOff>
      <xdr:row>3</xdr:row>
      <xdr:rowOff>161925</xdr:rowOff>
    </xdr:from>
    <xdr:ext cx="10086975" cy="249286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96D97D-2E45-32CF-3DFA-FD4AF10E63FF}"/>
            </a:ext>
          </a:extLst>
        </xdr:cNvPr>
        <xdr:cNvSpPr txBox="1"/>
      </xdr:nvSpPr>
      <xdr:spPr>
        <a:xfrm>
          <a:off x="476249" y="876300"/>
          <a:ext cx="10086975" cy="24928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000" baseline="0"/>
            <a:t>Python</a:t>
          </a:r>
          <a:r>
            <a:rPr kumimoji="1" lang="ja-JP" altLang="en-US" sz="3000" baseline="0"/>
            <a:t>コードは一番左のシートから、行ごとに実行される</a:t>
          </a:r>
          <a:endParaRPr kumimoji="1" lang="en-US" altLang="ja-JP" sz="3000" baseline="0"/>
        </a:p>
        <a:p>
          <a:r>
            <a:rPr kumimoji="1" lang="en-US" altLang="ja-JP" sz="3000" baseline="0"/>
            <a:t>1</a:t>
          </a:r>
          <a:r>
            <a:rPr kumimoji="1" lang="ja-JP" altLang="en-US" sz="3000" baseline="0"/>
            <a:t>行目（</a:t>
          </a:r>
          <a:r>
            <a:rPr kumimoji="1" lang="en-US" altLang="ja-JP" sz="3000" baseline="0"/>
            <a:t>A1</a:t>
          </a:r>
          <a:r>
            <a:rPr kumimoji="1" lang="ja-JP" altLang="en-US" sz="3000" baseline="0"/>
            <a:t>セル、</a:t>
          </a:r>
          <a:r>
            <a:rPr kumimoji="1" lang="en-US" altLang="ja-JP" sz="3000" baseline="0"/>
            <a:t>B1</a:t>
          </a:r>
          <a:r>
            <a:rPr kumimoji="1" lang="ja-JP" altLang="en-US" sz="3000" baseline="0"/>
            <a:t>セル、</a:t>
          </a:r>
          <a:r>
            <a:rPr kumimoji="1" lang="en-US" altLang="ja-JP" sz="3000" baseline="0"/>
            <a:t>C1</a:t>
          </a:r>
          <a:r>
            <a:rPr kumimoji="1" lang="ja-JP" altLang="en-US" sz="3000" baseline="0"/>
            <a:t>セル</a:t>
          </a:r>
          <a:r>
            <a:rPr kumimoji="1" lang="en-US" altLang="ja-JP" sz="3000" baseline="0"/>
            <a:t>…</a:t>
          </a:r>
          <a:r>
            <a:rPr kumimoji="1" lang="ja-JP" altLang="en-US" sz="3000" baseline="0"/>
            <a:t>）の順に実行</a:t>
          </a:r>
          <a:endParaRPr kumimoji="1" lang="en-US" altLang="ja-JP" sz="30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行目（</a:t>
          </a:r>
          <a:r>
            <a:rPr kumimoji="1" lang="en-US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</a:t>
          </a:r>
          <a:r>
            <a:rPr kumimoji="1" lang="ja-JP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セル、</a:t>
          </a:r>
          <a:r>
            <a:rPr kumimoji="1" lang="en-US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kumimoji="1" lang="ja-JP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セル、</a:t>
          </a:r>
          <a:r>
            <a:rPr kumimoji="1" lang="en-US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</a:t>
          </a:r>
          <a:r>
            <a:rPr kumimoji="1" lang="ja-JP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セル</a:t>
          </a:r>
          <a:r>
            <a:rPr kumimoji="1" lang="en-US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3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）の順に実行</a:t>
          </a:r>
          <a:endParaRPr lang="ja-JP" altLang="ja-JP" sz="3000" baseline="0">
            <a:effectLst/>
          </a:endParaRPr>
        </a:p>
        <a:p>
          <a:endParaRPr kumimoji="1" lang="en-US" altLang="ja-JP" sz="3000" baseline="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DD8E42-FB34-48C3-BD89-054CAA50FC31}" autoFormatId="20" applyNumberFormats="0" applyBorderFormats="0" applyFontFormats="0" applyPatternFormats="0" applyAlignmentFormats="0" applyWidthHeightFormats="0">
  <queryTableRefresh nextId="10">
    <queryTableFields count="9">
      <queryTableField id="1" name="No." tableColumnId="1"/>
      <queryTableField id="2" name="イベント" tableColumnId="2"/>
      <queryTableField id="3" name="開催日" tableColumnId="3"/>
      <queryTableField id="4" name="会場" tableColumnId="4"/>
      <queryTableField id="5" name="講師" tableColumnId="5"/>
      <queryTableField id="6" name="参加者" tableColumnId="6"/>
      <queryTableField id="7" name="TA" tableColumnId="7"/>
      <queryTableField id="8" name="Staff" tableColumnId="8"/>
      <queryTableField id="9" name="開催レポート" tableColumnId="9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fb t="s">データの読み込み</fb>
    <v>&lt;class 'str'&gt;</v>
    <v>str</v>
    <v>データの読み込み</v>
    <v>データの読み込み</v>
  </rv>
  <rv s="0">
    <fb t="s">表示する文字を日本語から英語に変換</fb>
    <v>&lt;class 'str'&gt;</v>
    <v>str</v>
    <v>表示する文字を日本語から英語に変換</v>
    <v>表示する文字を日本語から英語に変換</v>
  </rv>
  <rv s="0">
    <fb t="s">有効求人倍率以外の指標を含むデータフレーム</fb>
    <v>&lt;class 'str'&gt;</v>
    <v>str</v>
    <v>有効求人倍率以外の指標を含むデータフレーム</v>
    <v>有効求人倍率以外の指標を含むデータフレーム</v>
  </rv>
  <rv s="0">
    <fb t="s">有効求人倍率のデータフレーム</fb>
    <v>&lt;class 'str'&gt;</v>
    <v>str</v>
    <v>有効求人倍率のデータフレーム</v>
    <v>有効求人倍率のデータフレーム</v>
  </rv>
  <rv s="1">
    <v>0</v>
    <v>9</v>
    <v>Python によって生成された画像</v>
  </rv>
  <rv s="1">
    <v>1</v>
    <v>9</v>
    <v>Python によって生成された画像</v>
  </rv>
  <rv s="1">
    <v>2</v>
    <v>9</v>
    <v>Python によって生成された画像</v>
  </rv>
  <rv s="0">
    <fb t="s">不要なデータを除去</fb>
    <v>&lt;class 'str'&gt;</v>
    <v>str</v>
    <v>不要なデータを除去</v>
    <v>不要なデータを除去</v>
  </rv>
  <rv s="0">
    <fb t="s">参加者の「名」を除去して数値に変換</fb>
    <v>&lt;class 'str'&gt;</v>
    <v>str</v>
    <v>参加者の「名」を除去して数値に変換</v>
    <v>参加者の「名」を除去して数値に変換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有効求人倍率" displayName="有効求人倍率" ref="A1:E34" totalsRowShown="0">
  <autoFilter ref="A1:E34" xr:uid="{00000000-0009-0000-0100-000001000000}"/>
  <tableColumns count="5">
    <tableColumn id="1" xr3:uid="{00000000-0010-0000-0000-000001000000}" name="年度（和暦）"/>
    <tableColumn id="2" xr3:uid="{00000000-0010-0000-0000-000002000000}" name="年度（西暦）"/>
    <tableColumn id="3" xr3:uid="{00000000-0010-0000-0000-000003000000}" name="月間有効求職者数（年度計）［人］"/>
    <tableColumn id="4" xr3:uid="{00000000-0010-0000-0000-000004000000}" name="月間有効求人数（年度計）［人］"/>
    <tableColumn id="5" xr3:uid="{00000000-0010-0000-0000-000005000000}" name="有効求人倍率［倍］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4A574-C1D3-44EE-9FC5-38B9BED55A4E}" name="PyCamp開催実績" displayName="PyCamp開催実績" ref="A1:I63" tableType="queryTable" totalsRowShown="0">
  <autoFilter ref="A1:I63" xr:uid="{3C64A574-C1D3-44EE-9FC5-38B9BED55A4E}"/>
  <tableColumns count="9">
    <tableColumn id="1" xr3:uid="{1851BDC8-840D-4B0B-BA57-E0E6246681AE}" uniqueName="1" name="No." queryTableFieldId="1"/>
    <tableColumn id="2" xr3:uid="{911DEC17-ED39-44A6-AA5D-BCA28B37CA35}" uniqueName="2" name="イベント" queryTableFieldId="2" dataDxfId="5"/>
    <tableColumn id="3" xr3:uid="{6E456D4B-A213-4EBE-8B7C-4D04BFB78354}" uniqueName="3" name="開催日" queryTableFieldId="3" dataDxfId="4"/>
    <tableColumn id="4" xr3:uid="{E369F03B-A7BA-4691-A4CF-1D47139C1C33}" uniqueName="4" name="会場" queryTableFieldId="4" dataDxfId="3"/>
    <tableColumn id="5" xr3:uid="{909DB194-C0BC-4DA5-94E1-3F25CCA6DA45}" uniqueName="5" name="講師" queryTableFieldId="5" dataDxfId="2"/>
    <tableColumn id="6" xr3:uid="{55B11A6A-351F-4174-A798-276648B64F64}" uniqueName="6" name="参加者" queryTableFieldId="6" dataDxfId="1"/>
    <tableColumn id="7" xr3:uid="{E454594B-0C69-45C5-862A-EF84ACBC9406}" uniqueName="7" name="TA" queryTableFieldId="7"/>
    <tableColumn id="8" xr3:uid="{F7757FD0-0D27-4E87-AC0A-8FB9F53683DB}" uniqueName="8" name="Staff" queryTableFieldId="8"/>
    <tableColumn id="9" xr3:uid="{8FC984F1-C665-4FBA-99AE-101EBA1A7CCF}" uniqueName="9" name="開催レポート" queryTableFieldId="9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8.75" x14ac:dyDescent="0.4"/>
  <cols>
    <col min="1" max="2" width="14" customWidth="1"/>
    <col min="3" max="3" width="32.75" customWidth="1"/>
    <col min="4" max="4" width="30.875" customWidth="1"/>
    <col min="5" max="5" width="19.625" customWidth="1"/>
  </cols>
  <sheetData>
    <row r="1" spans="1:5" x14ac:dyDescent="0.4">
      <c r="A1" t="s">
        <v>0</v>
      </c>
      <c r="B1" t="s">
        <v>1</v>
      </c>
      <c r="C1" t="s">
        <v>36</v>
      </c>
      <c r="D1" t="s">
        <v>37</v>
      </c>
      <c r="E1" t="s">
        <v>2</v>
      </c>
    </row>
    <row r="2" spans="1:5" x14ac:dyDescent="0.4">
      <c r="A2" t="s">
        <v>3</v>
      </c>
      <c r="B2">
        <v>1990</v>
      </c>
      <c r="C2">
        <v>330729</v>
      </c>
      <c r="D2">
        <v>509782</v>
      </c>
      <c r="E2">
        <v>1.54</v>
      </c>
    </row>
    <row r="3" spans="1:5" x14ac:dyDescent="0.4">
      <c r="A3" t="s">
        <v>4</v>
      </c>
      <c r="B3">
        <v>1991</v>
      </c>
      <c r="C3">
        <v>356540</v>
      </c>
      <c r="D3">
        <v>451288</v>
      </c>
      <c r="E3">
        <v>1.27</v>
      </c>
    </row>
    <row r="4" spans="1:5" x14ac:dyDescent="0.4">
      <c r="A4" t="s">
        <v>5</v>
      </c>
      <c r="B4">
        <v>1992</v>
      </c>
      <c r="C4">
        <v>447051</v>
      </c>
      <c r="D4">
        <v>339769</v>
      </c>
      <c r="E4">
        <v>0.76</v>
      </c>
    </row>
    <row r="5" spans="1:5" x14ac:dyDescent="0.4">
      <c r="A5" t="s">
        <v>6</v>
      </c>
      <c r="B5">
        <v>1993</v>
      </c>
      <c r="C5">
        <v>544955</v>
      </c>
      <c r="D5">
        <v>255808</v>
      </c>
      <c r="E5">
        <v>0.47</v>
      </c>
    </row>
    <row r="6" spans="1:5" x14ac:dyDescent="0.4">
      <c r="A6" t="s">
        <v>7</v>
      </c>
      <c r="B6">
        <v>1994</v>
      </c>
      <c r="C6">
        <v>588165</v>
      </c>
      <c r="D6">
        <v>239434</v>
      </c>
      <c r="E6">
        <v>0.41</v>
      </c>
    </row>
    <row r="7" spans="1:5" x14ac:dyDescent="0.4">
      <c r="A7" t="s">
        <v>8</v>
      </c>
      <c r="B7">
        <v>1995</v>
      </c>
      <c r="C7">
        <v>615475</v>
      </c>
      <c r="D7">
        <v>259696</v>
      </c>
      <c r="E7">
        <v>0.42</v>
      </c>
    </row>
    <row r="8" spans="1:5" x14ac:dyDescent="0.4">
      <c r="A8" t="s">
        <v>9</v>
      </c>
      <c r="B8">
        <v>1996</v>
      </c>
      <c r="C8">
        <v>627542</v>
      </c>
      <c r="D8">
        <v>323919</v>
      </c>
      <c r="E8">
        <v>0.52</v>
      </c>
    </row>
    <row r="9" spans="1:5" x14ac:dyDescent="0.4">
      <c r="A9" t="s">
        <v>10</v>
      </c>
      <c r="B9">
        <v>1997</v>
      </c>
      <c r="C9">
        <v>658485</v>
      </c>
      <c r="D9">
        <v>336272</v>
      </c>
      <c r="E9">
        <v>0.51</v>
      </c>
    </row>
    <row r="10" spans="1:5" x14ac:dyDescent="0.4">
      <c r="A10" t="s">
        <v>11</v>
      </c>
      <c r="B10">
        <v>1998</v>
      </c>
      <c r="C10">
        <v>762445</v>
      </c>
      <c r="D10">
        <v>303579</v>
      </c>
      <c r="E10">
        <v>0.4</v>
      </c>
    </row>
    <row r="11" spans="1:5" x14ac:dyDescent="0.4">
      <c r="A11" t="s">
        <v>12</v>
      </c>
      <c r="B11">
        <v>1999</v>
      </c>
      <c r="C11">
        <v>795858</v>
      </c>
      <c r="D11">
        <v>310901</v>
      </c>
      <c r="E11">
        <v>0.39</v>
      </c>
    </row>
    <row r="12" spans="1:5" x14ac:dyDescent="0.4">
      <c r="A12" t="s">
        <v>13</v>
      </c>
      <c r="B12">
        <v>2000</v>
      </c>
      <c r="C12">
        <v>758291</v>
      </c>
      <c r="D12">
        <v>411499</v>
      </c>
      <c r="E12">
        <v>0.54</v>
      </c>
    </row>
    <row r="13" spans="1:5" x14ac:dyDescent="0.4">
      <c r="A13" t="s">
        <v>14</v>
      </c>
      <c r="B13">
        <v>2001</v>
      </c>
      <c r="C13">
        <v>753270</v>
      </c>
      <c r="D13">
        <v>411228</v>
      </c>
      <c r="E13">
        <v>0.55000000000000004</v>
      </c>
    </row>
    <row r="14" spans="1:5" x14ac:dyDescent="0.4">
      <c r="A14" t="s">
        <v>15</v>
      </c>
      <c r="B14">
        <v>2002</v>
      </c>
      <c r="C14">
        <v>782592</v>
      </c>
      <c r="D14">
        <v>419686</v>
      </c>
      <c r="E14">
        <v>0.54</v>
      </c>
    </row>
    <row r="15" spans="1:5" x14ac:dyDescent="0.4">
      <c r="A15" t="s">
        <v>16</v>
      </c>
      <c r="B15">
        <v>2003</v>
      </c>
      <c r="C15">
        <v>706109</v>
      </c>
      <c r="D15">
        <v>517488</v>
      </c>
      <c r="E15">
        <v>0.73</v>
      </c>
    </row>
    <row r="16" spans="1:5" x14ac:dyDescent="0.4">
      <c r="A16" t="s">
        <v>17</v>
      </c>
      <c r="B16">
        <v>2004</v>
      </c>
      <c r="C16">
        <v>634732</v>
      </c>
      <c r="D16">
        <v>583152</v>
      </c>
      <c r="E16">
        <v>0.92</v>
      </c>
    </row>
    <row r="17" spans="1:5" x14ac:dyDescent="0.4">
      <c r="A17" t="s">
        <v>18</v>
      </c>
      <c r="B17">
        <v>2005</v>
      </c>
      <c r="C17">
        <v>596862</v>
      </c>
      <c r="D17">
        <v>688162</v>
      </c>
      <c r="E17">
        <v>1.1499999999999999</v>
      </c>
    </row>
    <row r="18" spans="1:5" x14ac:dyDescent="0.4">
      <c r="A18" t="s">
        <v>19</v>
      </c>
      <c r="B18">
        <v>2006</v>
      </c>
      <c r="C18">
        <v>560572</v>
      </c>
      <c r="D18">
        <v>663401</v>
      </c>
      <c r="E18">
        <v>1.18</v>
      </c>
    </row>
    <row r="19" spans="1:5" x14ac:dyDescent="0.4">
      <c r="A19" t="s">
        <v>20</v>
      </c>
      <c r="B19">
        <v>2007</v>
      </c>
      <c r="C19">
        <v>518913</v>
      </c>
      <c r="D19">
        <v>561235</v>
      </c>
      <c r="E19">
        <v>1.08</v>
      </c>
    </row>
    <row r="20" spans="1:5" x14ac:dyDescent="0.4">
      <c r="A20" t="s">
        <v>21</v>
      </c>
      <c r="B20">
        <v>2008</v>
      </c>
      <c r="C20">
        <v>566559</v>
      </c>
      <c r="D20">
        <v>501577</v>
      </c>
      <c r="E20">
        <v>0.89</v>
      </c>
    </row>
    <row r="21" spans="1:5" x14ac:dyDescent="0.4">
      <c r="A21" t="s">
        <v>22</v>
      </c>
      <c r="B21">
        <v>2009</v>
      </c>
      <c r="C21">
        <v>849614</v>
      </c>
      <c r="D21">
        <v>402442</v>
      </c>
      <c r="E21">
        <v>0.47</v>
      </c>
    </row>
    <row r="22" spans="1:5" x14ac:dyDescent="0.4">
      <c r="A22" t="s">
        <v>23</v>
      </c>
      <c r="B22">
        <v>2010</v>
      </c>
      <c r="C22">
        <v>824789</v>
      </c>
      <c r="D22">
        <v>410927</v>
      </c>
      <c r="E22">
        <v>0.5</v>
      </c>
    </row>
    <row r="23" spans="1:5" x14ac:dyDescent="0.4">
      <c r="A23" t="s">
        <v>24</v>
      </c>
      <c r="B23">
        <v>2011</v>
      </c>
      <c r="C23">
        <v>765398</v>
      </c>
      <c r="D23">
        <v>434352</v>
      </c>
      <c r="E23">
        <v>0.56999999999999995</v>
      </c>
    </row>
    <row r="24" spans="1:5" x14ac:dyDescent="0.4">
      <c r="A24" t="s">
        <v>25</v>
      </c>
      <c r="B24">
        <v>2012</v>
      </c>
      <c r="C24">
        <v>723482</v>
      </c>
      <c r="D24">
        <v>516326</v>
      </c>
      <c r="E24">
        <v>0.71</v>
      </c>
    </row>
    <row r="25" spans="1:5" x14ac:dyDescent="0.4">
      <c r="A25" t="s">
        <v>26</v>
      </c>
      <c r="B25">
        <v>2013</v>
      </c>
      <c r="C25">
        <v>669248</v>
      </c>
      <c r="D25">
        <v>586538</v>
      </c>
      <c r="E25">
        <v>0.88</v>
      </c>
    </row>
    <row r="26" spans="1:5" x14ac:dyDescent="0.4">
      <c r="A26" t="s">
        <v>27</v>
      </c>
      <c r="B26">
        <v>2014</v>
      </c>
      <c r="C26">
        <v>612776</v>
      </c>
      <c r="D26">
        <v>628409</v>
      </c>
      <c r="E26">
        <v>1.03</v>
      </c>
    </row>
    <row r="27" spans="1:5" x14ac:dyDescent="0.4">
      <c r="A27" t="s">
        <v>28</v>
      </c>
      <c r="B27">
        <v>2015</v>
      </c>
      <c r="C27">
        <v>577498</v>
      </c>
      <c r="D27">
        <v>657040</v>
      </c>
      <c r="E27">
        <v>1.1399999999999999</v>
      </c>
    </row>
    <row r="28" spans="1:5" x14ac:dyDescent="0.4">
      <c r="A28" t="s">
        <v>29</v>
      </c>
      <c r="B28">
        <v>2016</v>
      </c>
      <c r="C28">
        <v>535988</v>
      </c>
      <c r="D28">
        <v>679352</v>
      </c>
      <c r="E28">
        <v>1.27</v>
      </c>
    </row>
    <row r="29" spans="1:5" x14ac:dyDescent="0.4">
      <c r="A29" t="s">
        <v>30</v>
      </c>
      <c r="B29">
        <v>2017</v>
      </c>
      <c r="C29">
        <v>521829</v>
      </c>
      <c r="D29">
        <v>754453</v>
      </c>
      <c r="E29">
        <v>1.45</v>
      </c>
    </row>
    <row r="30" spans="1:5" x14ac:dyDescent="0.4">
      <c r="A30" t="s">
        <v>31</v>
      </c>
      <c r="B30">
        <v>2018</v>
      </c>
      <c r="C30">
        <v>503424</v>
      </c>
      <c r="D30">
        <v>741900</v>
      </c>
      <c r="E30">
        <v>1.47</v>
      </c>
    </row>
    <row r="31" spans="1:5" x14ac:dyDescent="0.4">
      <c r="A31" t="s">
        <v>32</v>
      </c>
      <c r="B31">
        <v>2019</v>
      </c>
      <c r="C31">
        <v>489575</v>
      </c>
      <c r="D31">
        <v>711326</v>
      </c>
      <c r="E31">
        <v>1.45</v>
      </c>
    </row>
    <row r="32" spans="1:5" x14ac:dyDescent="0.4">
      <c r="A32" t="s">
        <v>33</v>
      </c>
      <c r="B32">
        <v>2020</v>
      </c>
      <c r="C32">
        <v>562079</v>
      </c>
      <c r="D32">
        <v>568207</v>
      </c>
      <c r="E32">
        <v>1.01</v>
      </c>
    </row>
    <row r="33" spans="1:5" x14ac:dyDescent="0.4">
      <c r="A33" t="s">
        <v>34</v>
      </c>
      <c r="B33">
        <v>2021</v>
      </c>
      <c r="C33">
        <v>608233</v>
      </c>
      <c r="D33">
        <v>596175</v>
      </c>
      <c r="E33">
        <v>0.98</v>
      </c>
    </row>
    <row r="34" spans="1:5" x14ac:dyDescent="0.4">
      <c r="A34" t="s">
        <v>35</v>
      </c>
      <c r="B34">
        <v>2022</v>
      </c>
      <c r="C34">
        <v>591229</v>
      </c>
      <c r="D34">
        <v>639538</v>
      </c>
      <c r="E34">
        <v>1.08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DA94-A13A-402F-8B19-80E9627C91CF}">
  <dimension ref="A1"/>
  <sheetViews>
    <sheetView workbookViewId="0"/>
  </sheetViews>
  <sheetFormatPr defaultRowHeight="18.75" x14ac:dyDescent="0.4"/>
  <sheetData/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3462-4F88-4FD8-A594-4DB67ADE5623}">
  <dimension ref="A1:B7"/>
  <sheetViews>
    <sheetView workbookViewId="0">
      <selection activeCell="A2" sqref="A2"/>
    </sheetView>
  </sheetViews>
  <sheetFormatPr defaultRowHeight="18.75" x14ac:dyDescent="0.4"/>
  <cols>
    <col min="1" max="1" width="126.125" customWidth="1"/>
    <col min="2" max="2" width="76" customWidth="1"/>
  </cols>
  <sheetData>
    <row r="1" spans="1:2" x14ac:dyDescent="0.4">
      <c r="A1" t="str" cm="1" vm="1">
        <f t="array" ref="A1">_xlfn._xlws.PY(0,1,有効求人倍率[#All])</f>
        <v>データの読み込み</v>
      </c>
    </row>
    <row r="2" spans="1:2" x14ac:dyDescent="0.4">
      <c r="A2" t="str" cm="1" vm="2">
        <f t="array" ref="A2">_xlfn._xlws.PY(1,1)</f>
        <v>表示する文字を日本語から英語に変換</v>
      </c>
    </row>
    <row r="3" spans="1:2" ht="19.5" thickBot="1" x14ac:dyDescent="0.45">
      <c r="A3" t="str" cm="1" vm="3">
        <f t="array" ref="A3">_xlfn._xlws.PY(2,1)</f>
        <v>有効求人倍率以外の指標を含むデータフレーム</v>
      </c>
      <c r="B3" t="str" cm="1" vm="4">
        <f t="array" ref="B3">_xlfn._xlws.PY(3,1)</f>
        <v>有効求人倍率のデータフレーム</v>
      </c>
    </row>
    <row r="4" spans="1:2" ht="33" x14ac:dyDescent="0.4">
      <c r="A4" s="1" t="s">
        <v>38</v>
      </c>
      <c r="B4" s="1" t="s">
        <v>39</v>
      </c>
    </row>
    <row r="5" spans="1:2" ht="268.5" customHeight="1" thickBot="1" x14ac:dyDescent="0.45">
      <c r="A5" s="2" t="e" cm="1" vm="5">
        <f t="array" ref="A5">_xlfn._xlws.PY(4,0)</f>
        <v>#VALUE!</v>
      </c>
      <c r="B5" s="2" t="e" cm="1" vm="6">
        <f t="array" ref="B5">_xlfn._xlws.PY(5,0)</f>
        <v>#VALUE!</v>
      </c>
    </row>
    <row r="6" spans="1:2" ht="33" x14ac:dyDescent="0.4">
      <c r="A6" s="1" t="s">
        <v>40</v>
      </c>
    </row>
    <row r="7" spans="1:2" ht="239.25" customHeight="1" x14ac:dyDescent="0.4">
      <c r="A7" t="e" cm="1" vm="7">
        <f t="array" ref="A7">_xlfn._xlws.PY(6,0)</f>
        <v>#VALUE!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3354-DFC4-4210-A31E-6567FD1BCA3F}">
  <dimension ref="A1:I63"/>
  <sheetViews>
    <sheetView workbookViewId="0">
      <selection activeCell="B13" sqref="B13"/>
    </sheetView>
  </sheetViews>
  <sheetFormatPr defaultRowHeight="18.75" x14ac:dyDescent="0.4"/>
  <cols>
    <col min="1" max="1" width="6.875" bestFit="1" customWidth="1"/>
    <col min="2" max="2" width="71.125" bestFit="1" customWidth="1"/>
    <col min="3" max="3" width="17.125" bestFit="1" customWidth="1"/>
    <col min="4" max="4" width="57.5" bestFit="1" customWidth="1"/>
    <col min="5" max="5" width="13.625" bestFit="1" customWidth="1"/>
    <col min="6" max="6" width="10.625" bestFit="1" customWidth="1"/>
    <col min="7" max="7" width="6.25" bestFit="1" customWidth="1"/>
    <col min="8" max="8" width="8.375" bestFit="1" customWidth="1"/>
    <col min="9" max="9" width="15.25" bestFit="1" customWidth="1"/>
  </cols>
  <sheetData>
    <row r="1" spans="1:9" x14ac:dyDescent="0.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4">
      <c r="B2" t="s">
        <v>50</v>
      </c>
      <c r="C2" t="s">
        <v>51</v>
      </c>
      <c r="D2" t="s">
        <v>51</v>
      </c>
      <c r="E2" t="s">
        <v>51</v>
      </c>
      <c r="F2" t="s">
        <v>51</v>
      </c>
      <c r="I2" t="s">
        <v>51</v>
      </c>
    </row>
    <row r="3" spans="1:9" x14ac:dyDescent="0.4">
      <c r="A3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>
        <v>2</v>
      </c>
      <c r="H3">
        <v>1</v>
      </c>
      <c r="I3" t="s">
        <v>49</v>
      </c>
    </row>
    <row r="4" spans="1:9" x14ac:dyDescent="0.4">
      <c r="A4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>
        <v>2</v>
      </c>
      <c r="H4">
        <v>1</v>
      </c>
      <c r="I4" t="s">
        <v>49</v>
      </c>
    </row>
    <row r="5" spans="1:9" x14ac:dyDescent="0.4">
      <c r="A5">
        <v>3</v>
      </c>
      <c r="B5" t="s">
        <v>62</v>
      </c>
      <c r="C5" t="s">
        <v>63</v>
      </c>
      <c r="D5" t="s">
        <v>64</v>
      </c>
      <c r="E5" t="s">
        <v>60</v>
      </c>
      <c r="F5" t="s">
        <v>65</v>
      </c>
      <c r="G5">
        <v>2</v>
      </c>
      <c r="H5">
        <v>1</v>
      </c>
      <c r="I5" t="s">
        <v>49</v>
      </c>
    </row>
    <row r="6" spans="1:9" x14ac:dyDescent="0.4">
      <c r="A6">
        <v>4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>
        <v>2</v>
      </c>
      <c r="H6">
        <v>1</v>
      </c>
      <c r="I6" t="s">
        <v>49</v>
      </c>
    </row>
    <row r="7" spans="1:9" x14ac:dyDescent="0.4">
      <c r="B7" t="s">
        <v>71</v>
      </c>
      <c r="C7" t="s">
        <v>51</v>
      </c>
      <c r="D7" t="s">
        <v>51</v>
      </c>
      <c r="E7" t="s">
        <v>51</v>
      </c>
      <c r="F7" t="s">
        <v>51</v>
      </c>
      <c r="I7" t="s">
        <v>51</v>
      </c>
    </row>
    <row r="8" spans="1:9" x14ac:dyDescent="0.4">
      <c r="A8">
        <v>5</v>
      </c>
      <c r="B8" t="s">
        <v>72</v>
      </c>
      <c r="C8" t="s">
        <v>73</v>
      </c>
      <c r="D8" t="s">
        <v>74</v>
      </c>
      <c r="E8" t="s">
        <v>60</v>
      </c>
      <c r="F8" t="s">
        <v>75</v>
      </c>
      <c r="G8">
        <v>2</v>
      </c>
      <c r="H8">
        <v>1</v>
      </c>
      <c r="I8" t="s">
        <v>49</v>
      </c>
    </row>
    <row r="9" spans="1:9" x14ac:dyDescent="0.4">
      <c r="A9">
        <v>6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>
        <v>3</v>
      </c>
      <c r="H9">
        <v>1</v>
      </c>
      <c r="I9" t="s">
        <v>49</v>
      </c>
    </row>
    <row r="10" spans="1:9" x14ac:dyDescent="0.4">
      <c r="A10">
        <v>7</v>
      </c>
      <c r="B10" t="s">
        <v>81</v>
      </c>
      <c r="C10" t="s">
        <v>82</v>
      </c>
      <c r="D10" t="s">
        <v>83</v>
      </c>
      <c r="E10" t="s">
        <v>60</v>
      </c>
      <c r="F10" t="s">
        <v>80</v>
      </c>
      <c r="G10">
        <v>3</v>
      </c>
      <c r="H10">
        <v>4</v>
      </c>
      <c r="I10" t="s">
        <v>49</v>
      </c>
    </row>
    <row r="11" spans="1:9" x14ac:dyDescent="0.4">
      <c r="A11">
        <v>8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3</v>
      </c>
      <c r="H11">
        <v>1</v>
      </c>
      <c r="I11" t="s">
        <v>49</v>
      </c>
    </row>
    <row r="12" spans="1:9" x14ac:dyDescent="0.4">
      <c r="A12">
        <v>9</v>
      </c>
      <c r="B12" t="s">
        <v>89</v>
      </c>
      <c r="C12" t="s">
        <v>90</v>
      </c>
      <c r="D12" t="s">
        <v>91</v>
      </c>
      <c r="E12" t="s">
        <v>60</v>
      </c>
      <c r="F12" t="s">
        <v>92</v>
      </c>
      <c r="G12">
        <v>3</v>
      </c>
      <c r="H12">
        <v>2</v>
      </c>
      <c r="I12" t="s">
        <v>49</v>
      </c>
    </row>
    <row r="13" spans="1:9" x14ac:dyDescent="0.4">
      <c r="A13">
        <v>10</v>
      </c>
      <c r="B13" t="s">
        <v>93</v>
      </c>
      <c r="C13" t="s">
        <v>94</v>
      </c>
      <c r="D13" t="s">
        <v>95</v>
      </c>
      <c r="E13" t="s">
        <v>79</v>
      </c>
      <c r="F13" t="s">
        <v>96</v>
      </c>
      <c r="G13">
        <v>3</v>
      </c>
      <c r="H13">
        <v>1</v>
      </c>
      <c r="I13" t="s">
        <v>49</v>
      </c>
    </row>
    <row r="14" spans="1:9" x14ac:dyDescent="0.4">
      <c r="A14">
        <v>11</v>
      </c>
      <c r="B14" t="s">
        <v>97</v>
      </c>
      <c r="C14" t="s">
        <v>98</v>
      </c>
      <c r="D14" t="s">
        <v>99</v>
      </c>
      <c r="E14" t="s">
        <v>79</v>
      </c>
      <c r="F14" t="s">
        <v>100</v>
      </c>
      <c r="G14">
        <v>7</v>
      </c>
      <c r="H14">
        <v>1</v>
      </c>
      <c r="I14" t="s">
        <v>49</v>
      </c>
    </row>
    <row r="15" spans="1:9" x14ac:dyDescent="0.4">
      <c r="A15">
        <v>12</v>
      </c>
      <c r="B15" t="s">
        <v>101</v>
      </c>
      <c r="C15" t="s">
        <v>102</v>
      </c>
      <c r="D15" t="s">
        <v>103</v>
      </c>
      <c r="E15" t="s">
        <v>87</v>
      </c>
      <c r="F15" t="s">
        <v>104</v>
      </c>
      <c r="G15">
        <v>5</v>
      </c>
      <c r="H15">
        <v>3</v>
      </c>
      <c r="I15" t="s">
        <v>49</v>
      </c>
    </row>
    <row r="16" spans="1:9" x14ac:dyDescent="0.4">
      <c r="A16">
        <v>13</v>
      </c>
      <c r="B16" t="s">
        <v>105</v>
      </c>
      <c r="C16" t="s">
        <v>106</v>
      </c>
      <c r="D16" t="s">
        <v>107</v>
      </c>
      <c r="E16" t="s">
        <v>79</v>
      </c>
      <c r="F16" t="s">
        <v>80</v>
      </c>
      <c r="G16">
        <v>2</v>
      </c>
      <c r="H16">
        <v>1</v>
      </c>
      <c r="I16" t="s">
        <v>49</v>
      </c>
    </row>
    <row r="17" spans="1:9" x14ac:dyDescent="0.4">
      <c r="A17">
        <v>14</v>
      </c>
      <c r="B17" t="s">
        <v>108</v>
      </c>
      <c r="C17" t="s">
        <v>109</v>
      </c>
      <c r="D17" t="s">
        <v>110</v>
      </c>
      <c r="E17" t="s">
        <v>87</v>
      </c>
      <c r="F17" t="s">
        <v>92</v>
      </c>
      <c r="G17">
        <v>3</v>
      </c>
      <c r="H17">
        <v>5</v>
      </c>
      <c r="I17" t="s">
        <v>49</v>
      </c>
    </row>
    <row r="18" spans="1:9" x14ac:dyDescent="0.4">
      <c r="A18">
        <v>15</v>
      </c>
      <c r="B18" t="s">
        <v>111</v>
      </c>
      <c r="C18" t="s">
        <v>112</v>
      </c>
      <c r="D18" t="s">
        <v>113</v>
      </c>
      <c r="E18" t="s">
        <v>87</v>
      </c>
      <c r="F18" t="s">
        <v>75</v>
      </c>
      <c r="G18">
        <v>2</v>
      </c>
      <c r="H18">
        <v>1</v>
      </c>
      <c r="I18" t="s">
        <v>49</v>
      </c>
    </row>
    <row r="19" spans="1:9" x14ac:dyDescent="0.4">
      <c r="A19">
        <v>16</v>
      </c>
      <c r="B19" t="s">
        <v>114</v>
      </c>
      <c r="C19" t="s">
        <v>115</v>
      </c>
      <c r="D19" t="s">
        <v>116</v>
      </c>
      <c r="E19" t="s">
        <v>79</v>
      </c>
      <c r="F19" t="s">
        <v>88</v>
      </c>
      <c r="G19">
        <v>2</v>
      </c>
      <c r="H19">
        <v>2</v>
      </c>
      <c r="I19" t="s">
        <v>49</v>
      </c>
    </row>
    <row r="20" spans="1:9" x14ac:dyDescent="0.4">
      <c r="A20">
        <v>17</v>
      </c>
      <c r="B20" t="s">
        <v>117</v>
      </c>
      <c r="C20" t="s">
        <v>118</v>
      </c>
      <c r="D20" t="s">
        <v>119</v>
      </c>
      <c r="E20" t="s">
        <v>60</v>
      </c>
      <c r="F20" t="s">
        <v>120</v>
      </c>
      <c r="G20">
        <v>10</v>
      </c>
      <c r="H20">
        <v>3</v>
      </c>
      <c r="I20" t="s">
        <v>49</v>
      </c>
    </row>
    <row r="21" spans="1:9" x14ac:dyDescent="0.4">
      <c r="B21" t="s">
        <v>121</v>
      </c>
      <c r="C21" t="s">
        <v>51</v>
      </c>
      <c r="D21" t="s">
        <v>51</v>
      </c>
      <c r="E21" t="s">
        <v>51</v>
      </c>
      <c r="F21" t="s">
        <v>51</v>
      </c>
      <c r="I21" t="s">
        <v>51</v>
      </c>
    </row>
    <row r="22" spans="1:9" x14ac:dyDescent="0.4">
      <c r="A22">
        <v>18</v>
      </c>
      <c r="B22" t="s">
        <v>122</v>
      </c>
      <c r="C22" t="s">
        <v>123</v>
      </c>
      <c r="D22" t="s">
        <v>124</v>
      </c>
      <c r="E22" t="s">
        <v>79</v>
      </c>
      <c r="F22" t="s">
        <v>61</v>
      </c>
      <c r="G22">
        <v>2</v>
      </c>
      <c r="H22">
        <v>2</v>
      </c>
      <c r="I22" t="s">
        <v>49</v>
      </c>
    </row>
    <row r="23" spans="1:9" x14ac:dyDescent="0.4">
      <c r="A23">
        <v>19</v>
      </c>
      <c r="B23" t="s">
        <v>125</v>
      </c>
      <c r="C23" t="s">
        <v>126</v>
      </c>
      <c r="D23" t="s">
        <v>127</v>
      </c>
      <c r="E23" t="s">
        <v>79</v>
      </c>
      <c r="F23" t="s">
        <v>128</v>
      </c>
      <c r="G23">
        <v>5</v>
      </c>
      <c r="H23">
        <v>2</v>
      </c>
      <c r="I23" t="s">
        <v>49</v>
      </c>
    </row>
    <row r="24" spans="1:9" x14ac:dyDescent="0.4">
      <c r="A24">
        <v>20</v>
      </c>
      <c r="B24" t="s">
        <v>129</v>
      </c>
      <c r="C24" t="s">
        <v>130</v>
      </c>
      <c r="D24" t="s">
        <v>131</v>
      </c>
      <c r="E24" t="s">
        <v>60</v>
      </c>
      <c r="F24" t="s">
        <v>70</v>
      </c>
      <c r="G24">
        <v>2</v>
      </c>
      <c r="H24">
        <v>3</v>
      </c>
      <c r="I24" t="s">
        <v>49</v>
      </c>
    </row>
    <row r="25" spans="1:9" x14ac:dyDescent="0.4">
      <c r="A25">
        <v>21</v>
      </c>
      <c r="B25" t="s">
        <v>132</v>
      </c>
      <c r="C25" t="s">
        <v>133</v>
      </c>
      <c r="D25" t="s">
        <v>134</v>
      </c>
      <c r="E25" t="s">
        <v>60</v>
      </c>
      <c r="F25" t="s">
        <v>100</v>
      </c>
      <c r="G25">
        <v>7</v>
      </c>
      <c r="H25">
        <v>4</v>
      </c>
      <c r="I25" t="s">
        <v>49</v>
      </c>
    </row>
    <row r="26" spans="1:9" x14ac:dyDescent="0.4">
      <c r="A26">
        <v>22</v>
      </c>
      <c r="B26" t="s">
        <v>135</v>
      </c>
      <c r="C26" t="s">
        <v>136</v>
      </c>
      <c r="D26" t="s">
        <v>137</v>
      </c>
      <c r="E26" t="s">
        <v>79</v>
      </c>
      <c r="F26" t="s">
        <v>92</v>
      </c>
      <c r="G26">
        <v>5</v>
      </c>
      <c r="H26">
        <v>3</v>
      </c>
      <c r="I26" t="s">
        <v>49</v>
      </c>
    </row>
    <row r="27" spans="1:9" x14ac:dyDescent="0.4">
      <c r="A27">
        <v>23</v>
      </c>
      <c r="B27" t="s">
        <v>138</v>
      </c>
      <c r="C27" t="s">
        <v>139</v>
      </c>
      <c r="D27" t="s">
        <v>140</v>
      </c>
      <c r="E27" t="s">
        <v>60</v>
      </c>
      <c r="F27" t="s">
        <v>92</v>
      </c>
      <c r="G27">
        <v>4</v>
      </c>
      <c r="H27">
        <v>4</v>
      </c>
      <c r="I27" t="s">
        <v>49</v>
      </c>
    </row>
    <row r="28" spans="1:9" x14ac:dyDescent="0.4">
      <c r="A28">
        <v>24</v>
      </c>
      <c r="B28" t="s">
        <v>141</v>
      </c>
      <c r="C28" t="s">
        <v>142</v>
      </c>
      <c r="D28" t="s">
        <v>143</v>
      </c>
      <c r="E28" t="s">
        <v>79</v>
      </c>
      <c r="F28" t="s">
        <v>80</v>
      </c>
      <c r="G28">
        <v>2</v>
      </c>
      <c r="H28">
        <v>1</v>
      </c>
      <c r="I28" t="s">
        <v>49</v>
      </c>
    </row>
    <row r="29" spans="1:9" x14ac:dyDescent="0.4">
      <c r="A29">
        <v>25</v>
      </c>
      <c r="B29" t="s">
        <v>52</v>
      </c>
      <c r="C29" t="s">
        <v>142</v>
      </c>
      <c r="D29" t="s">
        <v>144</v>
      </c>
      <c r="E29" t="s">
        <v>87</v>
      </c>
      <c r="F29" t="s">
        <v>145</v>
      </c>
      <c r="G29">
        <v>4</v>
      </c>
      <c r="H29">
        <v>3</v>
      </c>
      <c r="I29" t="s">
        <v>49</v>
      </c>
    </row>
    <row r="30" spans="1:9" x14ac:dyDescent="0.4">
      <c r="A30">
        <v>26</v>
      </c>
      <c r="B30" t="s">
        <v>146</v>
      </c>
      <c r="C30" t="s">
        <v>147</v>
      </c>
      <c r="D30" t="s">
        <v>148</v>
      </c>
      <c r="E30" t="s">
        <v>60</v>
      </c>
      <c r="F30" t="s">
        <v>149</v>
      </c>
      <c r="G30">
        <v>1</v>
      </c>
      <c r="H30">
        <v>2</v>
      </c>
      <c r="I30" t="s">
        <v>49</v>
      </c>
    </row>
    <row r="31" spans="1:9" x14ac:dyDescent="0.4">
      <c r="A31">
        <v>27</v>
      </c>
      <c r="B31" t="s">
        <v>150</v>
      </c>
      <c r="C31" t="s">
        <v>151</v>
      </c>
      <c r="D31" t="s">
        <v>152</v>
      </c>
      <c r="E31" t="s">
        <v>87</v>
      </c>
      <c r="F31" t="s">
        <v>51</v>
      </c>
      <c r="I31" t="s">
        <v>51</v>
      </c>
    </row>
    <row r="32" spans="1:9" x14ac:dyDescent="0.4">
      <c r="A32">
        <v>28</v>
      </c>
      <c r="B32" t="s">
        <v>153</v>
      </c>
      <c r="C32" t="s">
        <v>154</v>
      </c>
      <c r="D32" t="s">
        <v>155</v>
      </c>
      <c r="E32" t="s">
        <v>79</v>
      </c>
      <c r="F32" t="s">
        <v>70</v>
      </c>
      <c r="G32">
        <v>3</v>
      </c>
      <c r="H32">
        <v>2</v>
      </c>
      <c r="I32" t="s">
        <v>49</v>
      </c>
    </row>
    <row r="33" spans="1:9" x14ac:dyDescent="0.4">
      <c r="A33">
        <v>29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>
        <v>4</v>
      </c>
      <c r="H33">
        <v>4</v>
      </c>
      <c r="I33" t="s">
        <v>49</v>
      </c>
    </row>
    <row r="34" spans="1:9" x14ac:dyDescent="0.4">
      <c r="A34">
        <v>30</v>
      </c>
      <c r="B34" t="s">
        <v>161</v>
      </c>
      <c r="C34" t="s">
        <v>162</v>
      </c>
      <c r="D34" t="s">
        <v>163</v>
      </c>
      <c r="E34" t="s">
        <v>60</v>
      </c>
      <c r="F34" t="s">
        <v>88</v>
      </c>
      <c r="G34">
        <v>4</v>
      </c>
      <c r="H34">
        <v>2</v>
      </c>
      <c r="I34" t="s">
        <v>49</v>
      </c>
    </row>
    <row r="35" spans="1:9" x14ac:dyDescent="0.4">
      <c r="B35" t="s">
        <v>164</v>
      </c>
      <c r="C35" t="s">
        <v>51</v>
      </c>
      <c r="D35" t="s">
        <v>51</v>
      </c>
      <c r="E35" t="s">
        <v>51</v>
      </c>
      <c r="F35" t="s">
        <v>51</v>
      </c>
      <c r="I35" t="s">
        <v>51</v>
      </c>
    </row>
    <row r="36" spans="1:9" x14ac:dyDescent="0.4">
      <c r="A36">
        <v>31</v>
      </c>
      <c r="B36" t="s">
        <v>165</v>
      </c>
      <c r="C36" t="s">
        <v>166</v>
      </c>
      <c r="D36" t="s">
        <v>167</v>
      </c>
      <c r="E36" t="s">
        <v>159</v>
      </c>
      <c r="F36" t="s">
        <v>168</v>
      </c>
      <c r="G36">
        <v>5</v>
      </c>
      <c r="H36">
        <v>2</v>
      </c>
      <c r="I36" t="s">
        <v>49</v>
      </c>
    </row>
    <row r="37" spans="1:9" x14ac:dyDescent="0.4">
      <c r="A37">
        <v>32</v>
      </c>
      <c r="B37" t="s">
        <v>169</v>
      </c>
      <c r="C37" t="s">
        <v>170</v>
      </c>
      <c r="D37" t="s">
        <v>171</v>
      </c>
      <c r="E37" t="s">
        <v>159</v>
      </c>
      <c r="F37" t="s">
        <v>149</v>
      </c>
      <c r="G37">
        <v>3</v>
      </c>
      <c r="H37">
        <v>1</v>
      </c>
      <c r="I37" t="s">
        <v>49</v>
      </c>
    </row>
    <row r="38" spans="1:9" x14ac:dyDescent="0.4">
      <c r="A38">
        <v>33</v>
      </c>
      <c r="B38" t="s">
        <v>172</v>
      </c>
      <c r="C38" t="s">
        <v>173</v>
      </c>
      <c r="D38" t="s">
        <v>174</v>
      </c>
      <c r="E38" t="s">
        <v>87</v>
      </c>
      <c r="F38" t="s">
        <v>61</v>
      </c>
      <c r="G38">
        <v>0</v>
      </c>
      <c r="H38">
        <v>1</v>
      </c>
      <c r="I38" t="s">
        <v>49</v>
      </c>
    </row>
    <row r="39" spans="1:9" x14ac:dyDescent="0.4">
      <c r="A39">
        <v>34</v>
      </c>
      <c r="B39" t="s">
        <v>175</v>
      </c>
      <c r="C39" t="s">
        <v>176</v>
      </c>
      <c r="D39" t="s">
        <v>177</v>
      </c>
      <c r="E39" t="s">
        <v>159</v>
      </c>
      <c r="F39" t="s">
        <v>61</v>
      </c>
      <c r="G39">
        <v>3</v>
      </c>
      <c r="H39">
        <v>2</v>
      </c>
      <c r="I39" t="s">
        <v>49</v>
      </c>
    </row>
    <row r="40" spans="1:9" x14ac:dyDescent="0.4">
      <c r="A40">
        <v>35</v>
      </c>
      <c r="B40" t="s">
        <v>178</v>
      </c>
      <c r="C40" t="s">
        <v>179</v>
      </c>
      <c r="D40" t="s">
        <v>180</v>
      </c>
      <c r="E40" t="s">
        <v>60</v>
      </c>
      <c r="F40" t="s">
        <v>70</v>
      </c>
      <c r="G40">
        <v>3</v>
      </c>
      <c r="H40">
        <v>2</v>
      </c>
      <c r="I40" t="s">
        <v>49</v>
      </c>
    </row>
    <row r="41" spans="1:9" x14ac:dyDescent="0.4">
      <c r="A41">
        <v>36</v>
      </c>
      <c r="B41" t="s">
        <v>181</v>
      </c>
      <c r="C41" t="s">
        <v>182</v>
      </c>
      <c r="D41" t="s">
        <v>183</v>
      </c>
      <c r="E41" t="s">
        <v>79</v>
      </c>
      <c r="F41" t="s">
        <v>184</v>
      </c>
      <c r="G41">
        <v>2</v>
      </c>
      <c r="H41">
        <v>1</v>
      </c>
      <c r="I41" t="s">
        <v>51</v>
      </c>
    </row>
    <row r="42" spans="1:9" x14ac:dyDescent="0.4">
      <c r="A42">
        <v>37</v>
      </c>
      <c r="B42" t="s">
        <v>185</v>
      </c>
      <c r="C42" t="s">
        <v>186</v>
      </c>
      <c r="D42" t="s">
        <v>187</v>
      </c>
      <c r="E42" t="s">
        <v>159</v>
      </c>
      <c r="F42" t="s">
        <v>188</v>
      </c>
      <c r="G42">
        <v>3</v>
      </c>
      <c r="H42">
        <v>2</v>
      </c>
      <c r="I42" t="s">
        <v>49</v>
      </c>
    </row>
    <row r="43" spans="1:9" x14ac:dyDescent="0.4">
      <c r="A43">
        <v>38</v>
      </c>
      <c r="B43" t="s">
        <v>189</v>
      </c>
      <c r="C43" t="s">
        <v>190</v>
      </c>
      <c r="D43" t="s">
        <v>191</v>
      </c>
      <c r="E43" t="s">
        <v>87</v>
      </c>
      <c r="F43" t="s">
        <v>65</v>
      </c>
      <c r="G43">
        <v>1</v>
      </c>
      <c r="H43">
        <v>2</v>
      </c>
      <c r="I43" t="s">
        <v>49</v>
      </c>
    </row>
    <row r="44" spans="1:9" x14ac:dyDescent="0.4">
      <c r="A44">
        <v>39</v>
      </c>
      <c r="B44" t="s">
        <v>192</v>
      </c>
      <c r="C44" t="s">
        <v>193</v>
      </c>
      <c r="D44" t="s">
        <v>194</v>
      </c>
      <c r="E44" t="s">
        <v>159</v>
      </c>
      <c r="F44" t="s">
        <v>160</v>
      </c>
      <c r="G44">
        <v>4</v>
      </c>
      <c r="H44">
        <v>3</v>
      </c>
      <c r="I44" t="s">
        <v>49</v>
      </c>
    </row>
    <row r="45" spans="1:9" x14ac:dyDescent="0.4">
      <c r="A45">
        <v>40</v>
      </c>
      <c r="B45" t="s">
        <v>195</v>
      </c>
      <c r="C45" t="s">
        <v>196</v>
      </c>
      <c r="D45" t="s">
        <v>197</v>
      </c>
      <c r="E45" t="s">
        <v>79</v>
      </c>
      <c r="F45" t="s">
        <v>80</v>
      </c>
      <c r="G45">
        <v>2</v>
      </c>
      <c r="H45">
        <v>3</v>
      </c>
      <c r="I45" t="s">
        <v>49</v>
      </c>
    </row>
    <row r="46" spans="1:9" x14ac:dyDescent="0.4">
      <c r="B46" t="s">
        <v>198</v>
      </c>
      <c r="C46" t="s">
        <v>51</v>
      </c>
      <c r="D46" t="s">
        <v>51</v>
      </c>
      <c r="E46" t="s">
        <v>51</v>
      </c>
      <c r="F46" t="s">
        <v>51</v>
      </c>
      <c r="I46" t="s">
        <v>51</v>
      </c>
    </row>
    <row r="47" spans="1:9" x14ac:dyDescent="0.4">
      <c r="A47">
        <v>41</v>
      </c>
      <c r="B47" t="s">
        <v>199</v>
      </c>
      <c r="C47" t="s">
        <v>200</v>
      </c>
      <c r="D47" t="s">
        <v>201</v>
      </c>
      <c r="E47" t="s">
        <v>60</v>
      </c>
      <c r="F47" t="s">
        <v>160</v>
      </c>
      <c r="G47">
        <v>4</v>
      </c>
      <c r="H47">
        <v>1</v>
      </c>
      <c r="I47" t="s">
        <v>49</v>
      </c>
    </row>
    <row r="48" spans="1:9" x14ac:dyDescent="0.4">
      <c r="A48">
        <v>42</v>
      </c>
      <c r="B48" t="s">
        <v>202</v>
      </c>
      <c r="C48" t="s">
        <v>203</v>
      </c>
      <c r="D48" t="s">
        <v>204</v>
      </c>
      <c r="E48" t="s">
        <v>87</v>
      </c>
      <c r="F48" t="s">
        <v>205</v>
      </c>
      <c r="G48">
        <v>7</v>
      </c>
      <c r="H48">
        <v>5</v>
      </c>
      <c r="I48" t="s">
        <v>51</v>
      </c>
    </row>
    <row r="49" spans="1:9" x14ac:dyDescent="0.4">
      <c r="B49" t="s">
        <v>206</v>
      </c>
      <c r="C49" t="s">
        <v>51</v>
      </c>
      <c r="D49" t="s">
        <v>51</v>
      </c>
      <c r="E49" t="s">
        <v>51</v>
      </c>
      <c r="F49" t="s">
        <v>51</v>
      </c>
      <c r="I49" t="s">
        <v>51</v>
      </c>
    </row>
    <row r="50" spans="1:9" x14ac:dyDescent="0.4">
      <c r="A50">
        <v>43</v>
      </c>
      <c r="B50" t="s">
        <v>207</v>
      </c>
      <c r="C50" t="s">
        <v>208</v>
      </c>
      <c r="D50" t="s">
        <v>209</v>
      </c>
      <c r="E50" t="s">
        <v>159</v>
      </c>
      <c r="F50" t="s">
        <v>210</v>
      </c>
      <c r="G50">
        <v>3</v>
      </c>
      <c r="H50">
        <v>2</v>
      </c>
      <c r="I50" t="s">
        <v>51</v>
      </c>
    </row>
    <row r="51" spans="1:9" x14ac:dyDescent="0.4">
      <c r="A51">
        <v>44</v>
      </c>
      <c r="B51" t="s">
        <v>211</v>
      </c>
      <c r="C51" t="s">
        <v>212</v>
      </c>
      <c r="D51" t="s">
        <v>213</v>
      </c>
      <c r="E51" t="s">
        <v>87</v>
      </c>
      <c r="F51" t="s">
        <v>214</v>
      </c>
      <c r="G51">
        <v>3</v>
      </c>
      <c r="H51">
        <v>1</v>
      </c>
      <c r="I51" t="s">
        <v>49</v>
      </c>
    </row>
    <row r="52" spans="1:9" x14ac:dyDescent="0.4">
      <c r="B52" t="s">
        <v>215</v>
      </c>
      <c r="C52" t="s">
        <v>51</v>
      </c>
      <c r="D52" t="s">
        <v>51</v>
      </c>
      <c r="E52" t="s">
        <v>51</v>
      </c>
      <c r="F52" t="s">
        <v>51</v>
      </c>
      <c r="I52" t="s">
        <v>51</v>
      </c>
    </row>
    <row r="53" spans="1:9" x14ac:dyDescent="0.4">
      <c r="A53">
        <v>45</v>
      </c>
      <c r="B53" t="s">
        <v>216</v>
      </c>
      <c r="C53" t="s">
        <v>217</v>
      </c>
      <c r="D53" t="s">
        <v>218</v>
      </c>
      <c r="E53" t="s">
        <v>87</v>
      </c>
      <c r="F53" t="s">
        <v>149</v>
      </c>
      <c r="G53">
        <v>2</v>
      </c>
      <c r="H53">
        <v>2</v>
      </c>
      <c r="I53" t="s">
        <v>49</v>
      </c>
    </row>
    <row r="54" spans="1:9" x14ac:dyDescent="0.4">
      <c r="A54">
        <v>46</v>
      </c>
      <c r="B54" t="s">
        <v>219</v>
      </c>
      <c r="C54" t="s">
        <v>220</v>
      </c>
      <c r="D54" t="s">
        <v>221</v>
      </c>
      <c r="E54" t="s">
        <v>79</v>
      </c>
      <c r="F54" t="s">
        <v>61</v>
      </c>
      <c r="G54">
        <v>6</v>
      </c>
      <c r="H54">
        <v>2</v>
      </c>
      <c r="I54" t="s">
        <v>49</v>
      </c>
    </row>
    <row r="55" spans="1:9" x14ac:dyDescent="0.4">
      <c r="A55">
        <v>47</v>
      </c>
      <c r="B55" t="s">
        <v>222</v>
      </c>
      <c r="C55" t="s">
        <v>223</v>
      </c>
      <c r="D55" t="s">
        <v>224</v>
      </c>
      <c r="E55" t="s">
        <v>159</v>
      </c>
      <c r="F55" t="s">
        <v>184</v>
      </c>
      <c r="G55">
        <v>3</v>
      </c>
      <c r="H55">
        <v>2</v>
      </c>
      <c r="I55" t="s">
        <v>49</v>
      </c>
    </row>
    <row r="56" spans="1:9" x14ac:dyDescent="0.4">
      <c r="A56">
        <v>48</v>
      </c>
      <c r="B56" t="s">
        <v>225</v>
      </c>
      <c r="C56" t="s">
        <v>226</v>
      </c>
      <c r="D56" t="s">
        <v>227</v>
      </c>
      <c r="E56" t="s">
        <v>60</v>
      </c>
      <c r="F56" t="s">
        <v>80</v>
      </c>
      <c r="G56">
        <v>4</v>
      </c>
      <c r="H56">
        <v>3</v>
      </c>
      <c r="I56" t="s">
        <v>49</v>
      </c>
    </row>
    <row r="57" spans="1:9" x14ac:dyDescent="0.4">
      <c r="A57">
        <v>49</v>
      </c>
      <c r="B57" t="s">
        <v>228</v>
      </c>
      <c r="C57" t="s">
        <v>67</v>
      </c>
      <c r="D57" t="s">
        <v>229</v>
      </c>
      <c r="E57" t="s">
        <v>79</v>
      </c>
      <c r="F57" t="s">
        <v>61</v>
      </c>
      <c r="G57">
        <v>3</v>
      </c>
      <c r="H57">
        <v>2</v>
      </c>
      <c r="I57" t="s">
        <v>49</v>
      </c>
    </row>
    <row r="58" spans="1:9" x14ac:dyDescent="0.4">
      <c r="B58" t="s">
        <v>230</v>
      </c>
      <c r="C58" t="s">
        <v>51</v>
      </c>
      <c r="D58" t="s">
        <v>51</v>
      </c>
      <c r="E58" t="s">
        <v>51</v>
      </c>
      <c r="F58" t="s">
        <v>51</v>
      </c>
      <c r="I58" t="s">
        <v>51</v>
      </c>
    </row>
    <row r="59" spans="1:9" x14ac:dyDescent="0.4">
      <c r="A59">
        <v>50</v>
      </c>
      <c r="B59" t="s">
        <v>231</v>
      </c>
      <c r="C59" t="s">
        <v>85</v>
      </c>
      <c r="D59" t="s">
        <v>110</v>
      </c>
      <c r="E59" t="s">
        <v>79</v>
      </c>
      <c r="F59" t="s">
        <v>149</v>
      </c>
      <c r="G59">
        <v>5</v>
      </c>
      <c r="H59">
        <v>5</v>
      </c>
      <c r="I59" t="s">
        <v>49</v>
      </c>
    </row>
    <row r="60" spans="1:9" x14ac:dyDescent="0.4">
      <c r="A60">
        <v>51</v>
      </c>
      <c r="B60" t="s">
        <v>232</v>
      </c>
      <c r="C60" t="s">
        <v>233</v>
      </c>
      <c r="D60" t="s">
        <v>234</v>
      </c>
      <c r="E60" t="s">
        <v>87</v>
      </c>
      <c r="F60" t="s">
        <v>51</v>
      </c>
      <c r="I60" t="s">
        <v>51</v>
      </c>
    </row>
    <row r="61" spans="1:9" x14ac:dyDescent="0.4">
      <c r="A61">
        <v>52</v>
      </c>
      <c r="B61" t="s">
        <v>235</v>
      </c>
      <c r="C61" t="s">
        <v>236</v>
      </c>
      <c r="D61" t="s">
        <v>234</v>
      </c>
      <c r="E61" t="s">
        <v>60</v>
      </c>
      <c r="F61" t="s">
        <v>75</v>
      </c>
      <c r="G61">
        <v>3</v>
      </c>
      <c r="H61">
        <v>2</v>
      </c>
      <c r="I61" t="s">
        <v>49</v>
      </c>
    </row>
    <row r="62" spans="1:9" x14ac:dyDescent="0.4">
      <c r="A62">
        <v>53</v>
      </c>
      <c r="B62" t="s">
        <v>237</v>
      </c>
      <c r="C62" t="s">
        <v>238</v>
      </c>
      <c r="D62" t="s">
        <v>239</v>
      </c>
      <c r="E62" t="s">
        <v>79</v>
      </c>
      <c r="F62" t="s">
        <v>240</v>
      </c>
      <c r="G62">
        <v>4</v>
      </c>
      <c r="H62">
        <v>2</v>
      </c>
      <c r="I62" t="s">
        <v>49</v>
      </c>
    </row>
    <row r="63" spans="1:9" x14ac:dyDescent="0.4">
      <c r="A63">
        <v>54</v>
      </c>
      <c r="B63" t="s">
        <v>241</v>
      </c>
      <c r="C63" t="s">
        <v>242</v>
      </c>
      <c r="D63" t="s">
        <v>243</v>
      </c>
      <c r="E63" t="s">
        <v>244</v>
      </c>
      <c r="F63" t="s">
        <v>184</v>
      </c>
      <c r="G63">
        <v>3</v>
      </c>
      <c r="H63">
        <v>1</v>
      </c>
      <c r="I63" t="s">
        <v>49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D763-A044-4611-A51D-9186690D9393}">
  <dimension ref="A1:B12"/>
  <sheetViews>
    <sheetView workbookViewId="0">
      <selection activeCell="D6" sqref="D6"/>
    </sheetView>
  </sheetViews>
  <sheetFormatPr defaultRowHeight="18.75" x14ac:dyDescent="0.4"/>
  <cols>
    <col min="1" max="1" width="14.375" customWidth="1"/>
  </cols>
  <sheetData>
    <row r="1" spans="1:2" x14ac:dyDescent="0.4">
      <c r="A1" t="str" cm="1" vm="1">
        <f t="array" ref="A1">_xlfn._xlws.PY(7,1,PyCamp開催実績[#All])</f>
        <v>データの読み込み</v>
      </c>
    </row>
    <row r="2" spans="1:2" x14ac:dyDescent="0.4">
      <c r="A2" t="str" cm="1" vm="8">
        <f t="array" ref="A2">_xlfn._xlws.PY(8,1)</f>
        <v>不要なデータを除去</v>
      </c>
    </row>
    <row r="3" spans="1:2" x14ac:dyDescent="0.4">
      <c r="A3" t="str" cm="1" vm="9">
        <f t="array" ref="A3">_xlfn._xlws.PY(9,1)</f>
        <v>参加者の「名」を除去して数値に変換</v>
      </c>
    </row>
    <row r="4" spans="1:2" x14ac:dyDescent="0.4">
      <c r="A4" t="str" cm="1">
        <f t="array" ref="A4:B12">_xlfn._xlws.PY(10,0)</f>
        <v/>
      </c>
      <c r="B4" t="str">
        <v>参加者</v>
      </c>
    </row>
    <row r="5" spans="1:2" x14ac:dyDescent="0.4">
      <c r="A5" t="str">
        <v>count</v>
      </c>
      <c r="B5">
        <v>50</v>
      </c>
    </row>
    <row r="6" spans="1:2" x14ac:dyDescent="0.4">
      <c r="A6" t="str">
        <v>mean</v>
      </c>
      <c r="B6">
        <v>17.5</v>
      </c>
    </row>
    <row r="7" spans="1:2" x14ac:dyDescent="0.4">
      <c r="A7" t="str">
        <v>std</v>
      </c>
      <c r="B7">
        <v>7.7281621227765642</v>
      </c>
    </row>
    <row r="8" spans="1:2" x14ac:dyDescent="0.4">
      <c r="A8" t="str">
        <v>min</v>
      </c>
      <c r="B8">
        <v>5</v>
      </c>
    </row>
    <row r="9" spans="1:2" x14ac:dyDescent="0.4">
      <c r="A9" t="str">
        <v>25%</v>
      </c>
      <c r="B9">
        <v>12</v>
      </c>
    </row>
    <row r="10" spans="1:2" x14ac:dyDescent="0.4">
      <c r="A10" t="str">
        <v>50%</v>
      </c>
      <c r="B10">
        <v>16</v>
      </c>
    </row>
    <row r="11" spans="1:2" x14ac:dyDescent="0.4">
      <c r="A11" t="str">
        <v>75%</v>
      </c>
      <c r="B11">
        <v>21</v>
      </c>
    </row>
    <row r="12" spans="1:2" x14ac:dyDescent="0.4">
      <c r="A12" t="str">
        <v>max</v>
      </c>
      <c r="B12">
        <v>37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763F2-AEE9-49E6-A374-B184F04CC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横浜市オープンデータ</vt:lpstr>
      <vt:lpstr>Pythonの実行順序</vt:lpstr>
      <vt:lpstr>横浜市オープンデータのグラフ化</vt:lpstr>
      <vt:lpstr>PyCamp開催実績(Power Query)</vt:lpstr>
      <vt:lpstr>開催実績の分析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隆次 筒井</cp:lastModifiedBy>
  <dcterms:created xsi:type="dcterms:W3CDTF">2024-02-18T04:23:40Z</dcterms:created>
  <dcterms:modified xsi:type="dcterms:W3CDTF">2024-02-21T12:45:19Z</dcterms:modified>
</cp:coreProperties>
</file>