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pandey/Documents/papers/ettx/data/"/>
    </mc:Choice>
  </mc:AlternateContent>
  <xr:revisionPtr revIDLastSave="0" documentId="13_ncr:1_{50C93659-A217-4A4B-8193-7D0B00323E87}" xr6:coauthVersionLast="47" xr6:coauthVersionMax="47" xr10:uidLastSave="{00000000-0000-0000-0000-000000000000}"/>
  <bookViews>
    <workbookView xWindow="0" yWindow="740" windowWidth="28720" windowHeight="18380" activeTab="2" xr2:uid="{B08912C2-AC25-1649-A5E6-BEF0FE60F20D}"/>
  </bookViews>
  <sheets>
    <sheet name="Rates(Input)" sheetId="1" r:id="rId1"/>
    <sheet name="Probabilities" sheetId="2" r:id="rId2"/>
    <sheet name="P(Nuclear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B3" i="1"/>
  <c r="E12" i="3"/>
  <c r="D12" i="3"/>
  <c r="C12" i="3"/>
  <c r="B12" i="3"/>
  <c r="E11" i="3"/>
  <c r="D11" i="3"/>
  <c r="C11" i="3"/>
  <c r="B11" i="3"/>
  <c r="E10" i="3"/>
  <c r="D10" i="3"/>
  <c r="C10" i="3"/>
  <c r="B10" i="3"/>
  <c r="G5" i="3"/>
  <c r="G4" i="3"/>
  <c r="G3" i="3"/>
  <c r="H6" i="1"/>
  <c r="G6" i="1"/>
  <c r="E6" i="1"/>
  <c r="D6" i="1"/>
  <c r="E3" i="3"/>
  <c r="D3" i="3"/>
  <c r="B3" i="3"/>
  <c r="E2" i="3"/>
  <c r="D2" i="3"/>
  <c r="C2" i="3"/>
  <c r="C4" i="1"/>
  <c r="N12" i="2"/>
  <c r="N11" i="2"/>
  <c r="N10" i="2"/>
  <c r="N9" i="2"/>
  <c r="N8" i="2"/>
  <c r="N7" i="2"/>
  <c r="N2" i="2"/>
  <c r="L12" i="2"/>
  <c r="K12" i="2"/>
  <c r="J12" i="2"/>
  <c r="I12" i="2"/>
  <c r="H12" i="2"/>
  <c r="G12" i="2"/>
  <c r="F12" i="2"/>
  <c r="E12" i="2"/>
  <c r="D12" i="2"/>
  <c r="C12" i="2"/>
  <c r="B12" i="2"/>
  <c r="L11" i="2"/>
  <c r="K11" i="2"/>
  <c r="J11" i="2"/>
  <c r="I11" i="2"/>
  <c r="H11" i="2"/>
  <c r="G11" i="2"/>
  <c r="F11" i="2"/>
  <c r="E11" i="2"/>
  <c r="D11" i="2"/>
  <c r="C11" i="2"/>
  <c r="B11" i="2"/>
  <c r="L10" i="2"/>
  <c r="K10" i="2"/>
  <c r="J10" i="2"/>
  <c r="I10" i="2"/>
  <c r="H10" i="2"/>
  <c r="G10" i="2"/>
  <c r="F10" i="2"/>
  <c r="E10" i="2"/>
  <c r="D10" i="2"/>
  <c r="C10" i="2"/>
  <c r="B10" i="2"/>
  <c r="L9" i="2"/>
  <c r="K9" i="2"/>
  <c r="J9" i="2"/>
  <c r="I9" i="2"/>
  <c r="H9" i="2"/>
  <c r="G9" i="2"/>
  <c r="F9" i="2"/>
  <c r="E9" i="2"/>
  <c r="D9" i="2"/>
  <c r="C9" i="2"/>
  <c r="B9" i="2"/>
  <c r="L8" i="2"/>
  <c r="K8" i="2"/>
  <c r="J8" i="2"/>
  <c r="I8" i="2"/>
  <c r="H8" i="2"/>
  <c r="G8" i="2"/>
  <c r="F8" i="2"/>
  <c r="E8" i="2"/>
  <c r="D8" i="2"/>
  <c r="C8" i="2"/>
  <c r="B8" i="2"/>
  <c r="L7" i="2"/>
  <c r="K7" i="2"/>
  <c r="J7" i="2"/>
  <c r="I7" i="2"/>
  <c r="H7" i="2"/>
  <c r="G7" i="2"/>
  <c r="F7" i="2"/>
  <c r="E7" i="2"/>
  <c r="D7" i="2"/>
  <c r="C7" i="2"/>
  <c r="B7" i="2"/>
  <c r="L5" i="2"/>
  <c r="K5" i="2"/>
  <c r="D5" i="2"/>
  <c r="C5" i="2"/>
  <c r="I3" i="2"/>
  <c r="L2" i="2"/>
  <c r="K2" i="2"/>
  <c r="J2" i="2"/>
  <c r="I2" i="2"/>
  <c r="H2" i="2"/>
  <c r="G2" i="2"/>
  <c r="F2" i="2"/>
  <c r="E2" i="2"/>
  <c r="D2" i="2"/>
  <c r="C2" i="2"/>
  <c r="B2" i="2"/>
  <c r="N12" i="1"/>
  <c r="N11" i="1"/>
  <c r="N10" i="1"/>
  <c r="N9" i="1"/>
  <c r="N8" i="1"/>
  <c r="N7" i="1"/>
  <c r="N6" i="1"/>
  <c r="H6" i="2" s="1"/>
  <c r="N5" i="1"/>
  <c r="J5" i="2" s="1"/>
  <c r="N4" i="1"/>
  <c r="G4" i="2" s="1"/>
  <c r="N3" i="1"/>
  <c r="G3" i="2" s="1"/>
  <c r="N2" i="1"/>
  <c r="J11" i="1"/>
  <c r="L11" i="1"/>
  <c r="K10" i="1"/>
  <c r="L10" i="1"/>
  <c r="K9" i="1"/>
  <c r="L9" i="1"/>
  <c r="I8" i="1"/>
  <c r="J8" i="1"/>
  <c r="B8" i="1"/>
  <c r="J7" i="1"/>
  <c r="B7" i="1"/>
  <c r="D5" i="1"/>
  <c r="C5" i="1"/>
  <c r="E3" i="1"/>
  <c r="D3" i="1"/>
  <c r="F5" i="2" l="1"/>
  <c r="G5" i="2"/>
  <c r="H5" i="2"/>
  <c r="I5" i="2"/>
  <c r="G2" i="3"/>
  <c r="E9" i="3" s="1"/>
  <c r="E5" i="2"/>
  <c r="B5" i="2"/>
  <c r="N5" i="2" s="1"/>
  <c r="H3" i="2"/>
  <c r="B3" i="2"/>
  <c r="J3" i="2"/>
  <c r="C3" i="2"/>
  <c r="K3" i="2"/>
  <c r="D3" i="2"/>
  <c r="L3" i="2"/>
  <c r="E3" i="2"/>
  <c r="F3" i="2"/>
  <c r="I6" i="2"/>
  <c r="F6" i="2"/>
  <c r="J6" i="2"/>
  <c r="G6" i="2"/>
  <c r="B6" i="2"/>
  <c r="C6" i="2"/>
  <c r="K6" i="2"/>
  <c r="D6" i="2"/>
  <c r="L6" i="2"/>
  <c r="E6" i="2"/>
  <c r="H4" i="2"/>
  <c r="J4" i="2"/>
  <c r="C4" i="2"/>
  <c r="K4" i="2"/>
  <c r="D4" i="2"/>
  <c r="L4" i="2"/>
  <c r="B4" i="2"/>
  <c r="N4" i="2" s="1"/>
  <c r="F4" i="2"/>
  <c r="I4" i="2"/>
  <c r="E4" i="2"/>
  <c r="B9" i="3" l="1"/>
  <c r="H9" i="3" s="1" a="1"/>
  <c r="H9" i="3" s="1"/>
  <c r="H15" i="3" s="1" a="1"/>
  <c r="H15" i="3" s="1"/>
  <c r="H21" i="3" s="1" a="1"/>
  <c r="H21" i="3" s="1"/>
  <c r="H27" i="3" s="1" a="1"/>
  <c r="H27" i="3" s="1"/>
  <c r="H33" i="3" s="1" a="1"/>
  <c r="H33" i="3" s="1"/>
  <c r="D9" i="3"/>
  <c r="C9" i="3"/>
  <c r="N3" i="2"/>
  <c r="N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<sst xmlns="http://schemas.openxmlformats.org/spreadsheetml/2006/main" count="106" uniqueCount="21">
  <si>
    <t>Peace</t>
  </si>
  <si>
    <t>Stalemate</t>
  </si>
  <si>
    <t>RU initiative</t>
  </si>
  <si>
    <t>UK initiative</t>
  </si>
  <si>
    <t>Tactical nuke</t>
  </si>
  <si>
    <t>NATO attacks RU (in RU)</t>
  </si>
  <si>
    <t>NATO attacks RU (in UK)</t>
  </si>
  <si>
    <t>RU nukes UK</t>
  </si>
  <si>
    <t>RU nukes NATO</t>
  </si>
  <si>
    <t>NATO nukes RU</t>
  </si>
  <si>
    <t>Red Peace</t>
  </si>
  <si>
    <t>Red</t>
  </si>
  <si>
    <t>Yellow</t>
  </si>
  <si>
    <t>Orange</t>
  </si>
  <si>
    <t>Green</t>
  </si>
  <si>
    <t>Markov chain</t>
  </si>
  <si>
    <t>After 2 iterations:</t>
  </si>
  <si>
    <t>After 4 iterations:</t>
  </si>
  <si>
    <t>After 8 iterations:</t>
  </si>
  <si>
    <t>After 16 iterations:</t>
  </si>
  <si>
    <t>After 32 iterations: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</si>
</sst>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164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9525-6705-3546-907A-B4BBD6FE278B}">
  <dimension ref="A1:N12"/>
  <sheetViews>
    <sheetView workbookViewId="0">
      <selection activeCell="E10" sqref="E10"/>
    </sheetView>
  </sheetViews>
  <sheetFormatPr baseColWidth="10" defaultRowHeight="16" x14ac:dyDescent="0.2"/>
  <cols>
    <col min="1" max="1" width="20.1640625" customWidth="1"/>
  </cols>
  <sheetData>
    <row r="1" spans="1:14" ht="53" customHeight="1" x14ac:dyDescent="0.2"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6</v>
      </c>
      <c r="H1" s="6" t="s">
        <v>5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4" ht="46" customHeight="1" x14ac:dyDescent="0.2">
      <c r="A2" s="4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f>SUM(B2:L2)</f>
        <v>1</v>
      </c>
    </row>
    <row r="3" spans="1:14" ht="46" customHeight="1" x14ac:dyDescent="0.2">
      <c r="A3" s="5" t="s">
        <v>1</v>
      </c>
      <c r="B3">
        <f>1/10</f>
        <v>0.1</v>
      </c>
      <c r="C3">
        <v>0</v>
      </c>
      <c r="D3">
        <f>1/240</f>
        <v>4.1666666666666666E-3</v>
      </c>
      <c r="E3">
        <f>1/90</f>
        <v>1.1111111111111112E-2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f t="shared" ref="N3:N12" si="0">SUM(B3:L3)</f>
        <v>0.11527777777777778</v>
      </c>
    </row>
    <row r="4" spans="1:14" ht="46" customHeight="1" x14ac:dyDescent="0.2">
      <c r="A4" s="5" t="s">
        <v>2</v>
      </c>
      <c r="B4">
        <v>0</v>
      </c>
      <c r="C4">
        <f>1/20</f>
        <v>0.05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f t="shared" si="0"/>
        <v>0.05</v>
      </c>
    </row>
    <row r="5" spans="1:14" ht="46" customHeight="1" x14ac:dyDescent="0.2">
      <c r="A5" s="5" t="s">
        <v>3</v>
      </c>
      <c r="B5">
        <v>0</v>
      </c>
      <c r="C5">
        <f>1/10</f>
        <v>0.1</v>
      </c>
      <c r="D5">
        <f>1/365</f>
        <v>2.7397260273972603E-3</v>
      </c>
      <c r="E5">
        <v>0</v>
      </c>
      <c r="F5">
        <f>1/50</f>
        <v>0.02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f t="shared" si="0"/>
        <v>0.12273972602739727</v>
      </c>
    </row>
    <row r="6" spans="1:14" ht="46" customHeight="1" x14ac:dyDescent="0.2">
      <c r="A6" s="6" t="s">
        <v>4</v>
      </c>
      <c r="B6">
        <v>0</v>
      </c>
      <c r="C6">
        <v>0</v>
      </c>
      <c r="D6">
        <f>1/2</f>
        <v>0.5</v>
      </c>
      <c r="E6">
        <f>1/15</f>
        <v>6.6666666666666666E-2</v>
      </c>
      <c r="F6">
        <v>0</v>
      </c>
      <c r="G6">
        <f>1/3</f>
        <v>0.33333333333333331</v>
      </c>
      <c r="H6">
        <f>1/70</f>
        <v>1.4285714285714285E-2</v>
      </c>
      <c r="I6">
        <v>0</v>
      </c>
      <c r="J6">
        <v>0</v>
      </c>
      <c r="K6">
        <v>0</v>
      </c>
      <c r="L6">
        <v>0</v>
      </c>
      <c r="N6">
        <f t="shared" si="0"/>
        <v>0.91428571428571415</v>
      </c>
    </row>
    <row r="7" spans="1:14" ht="46" customHeight="1" x14ac:dyDescent="0.2">
      <c r="A7" s="6" t="s">
        <v>6</v>
      </c>
      <c r="B7">
        <f>1/15</f>
        <v>6.6666666666666666E-2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f>1/25</f>
        <v>0.04</v>
      </c>
      <c r="K7">
        <v>0</v>
      </c>
      <c r="L7">
        <v>0</v>
      </c>
      <c r="N7">
        <f t="shared" si="0"/>
        <v>0.10666666666666666</v>
      </c>
    </row>
    <row r="8" spans="1:14" ht="46" customHeight="1" x14ac:dyDescent="0.2">
      <c r="A8" s="6" t="s">
        <v>5</v>
      </c>
      <c r="B8">
        <f>1/15</f>
        <v>6.6666666666666666E-2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f>1/12</f>
        <v>8.3333333333333329E-2</v>
      </c>
      <c r="J8">
        <f>1/2</f>
        <v>0.5</v>
      </c>
      <c r="K8">
        <v>0</v>
      </c>
      <c r="L8">
        <v>0</v>
      </c>
      <c r="N8">
        <f t="shared" si="0"/>
        <v>0.65</v>
      </c>
    </row>
    <row r="9" spans="1:14" ht="46" customHeight="1" x14ac:dyDescent="0.2">
      <c r="A9" s="7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>1/10</f>
        <v>0.1</v>
      </c>
      <c r="L9">
        <f>1/15</f>
        <v>6.6666666666666666E-2</v>
      </c>
      <c r="N9">
        <f t="shared" si="0"/>
        <v>0.16666666666666669</v>
      </c>
    </row>
    <row r="10" spans="1:14" ht="46" customHeight="1" x14ac:dyDescent="0.2">
      <c r="A10" s="7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>1/2</f>
        <v>0.5</v>
      </c>
      <c r="L10">
        <f>1/3</f>
        <v>0.33333333333333331</v>
      </c>
      <c r="N10">
        <f t="shared" si="0"/>
        <v>0.83333333333333326</v>
      </c>
    </row>
    <row r="11" spans="1:14" ht="46" customHeight="1" x14ac:dyDescent="0.2">
      <c r="A11" s="7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f>1/2</f>
        <v>0.5</v>
      </c>
      <c r="K11">
        <v>0</v>
      </c>
      <c r="L11">
        <f>1/10</f>
        <v>0.1</v>
      </c>
      <c r="N11">
        <f t="shared" si="0"/>
        <v>0.6</v>
      </c>
    </row>
    <row r="12" spans="1:14" ht="46" customHeight="1" x14ac:dyDescent="0.2">
      <c r="A12" s="7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N12">
        <f t="shared" si="0"/>
        <v>1</v>
      </c>
    </row>
  </sheetData>
  <conditionalFormatting sqref="B2:L1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{54FDA380-194F-B34E-8D49-34CEF7F56642}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FDA380-194F-B34E-8D49-34CEF7F566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B2:L12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3323-66AF-B240-88FD-B6902112841D}">
  <dimension ref="A1:N12"/>
  <sheetViews>
    <sheetView workbookViewId="0">
      <selection activeCell="I3" sqref="I3:L5"/>
    </sheetView>
  </sheetViews>
  <sheetFormatPr baseColWidth="10" defaultRowHeight="16" x14ac:dyDescent="0.2"/>
  <sheetData>
    <row r="1" spans="1:14" ht="51" x14ac:dyDescent="0.2"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6</v>
      </c>
      <c r="H1" s="6" t="s">
        <v>5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4" ht="17" x14ac:dyDescent="0.2">
      <c r="A2" s="4" t="s">
        <v>0</v>
      </c>
      <c r="B2" s="8">
        <f>'Rates(Input)'!B2/'Rates(Input)'!$N2</f>
        <v>1</v>
      </c>
      <c r="C2" s="8">
        <f>'Rates(Input)'!C2/'Rates(Input)'!$N2</f>
        <v>0</v>
      </c>
      <c r="D2" s="8">
        <f>'Rates(Input)'!D2/'Rates(Input)'!$N2</f>
        <v>0</v>
      </c>
      <c r="E2" s="8">
        <f>'Rates(Input)'!E2/'Rates(Input)'!$N2</f>
        <v>0</v>
      </c>
      <c r="F2" s="8">
        <f>'Rates(Input)'!F2/'Rates(Input)'!$N2</f>
        <v>0</v>
      </c>
      <c r="G2" s="8">
        <f>'Rates(Input)'!G2/'Rates(Input)'!$N2</f>
        <v>0</v>
      </c>
      <c r="H2" s="8">
        <f>'Rates(Input)'!H2/'Rates(Input)'!$N2</f>
        <v>0</v>
      </c>
      <c r="I2" s="8">
        <f>'Rates(Input)'!I2/'Rates(Input)'!$N2</f>
        <v>0</v>
      </c>
      <c r="J2" s="8">
        <f>'Rates(Input)'!J2/'Rates(Input)'!$N2</f>
        <v>0</v>
      </c>
      <c r="K2" s="8">
        <f>'Rates(Input)'!K2/'Rates(Input)'!$N2</f>
        <v>0</v>
      </c>
      <c r="L2" s="8">
        <f>'Rates(Input)'!L2/'Rates(Input)'!$N2</f>
        <v>0</v>
      </c>
      <c r="N2">
        <f>SUM(B2:L2)</f>
        <v>1</v>
      </c>
    </row>
    <row r="3" spans="1:14" ht="17" x14ac:dyDescent="0.2">
      <c r="A3" s="5" t="s">
        <v>1</v>
      </c>
      <c r="B3" s="8">
        <f>'Rates(Input)'!B3/'Rates(Input)'!$N3</f>
        <v>0.86746987951807231</v>
      </c>
      <c r="C3" s="8">
        <f>'Rates(Input)'!C3/'Rates(Input)'!$N3</f>
        <v>0</v>
      </c>
      <c r="D3" s="8">
        <f>'Rates(Input)'!D3/'Rates(Input)'!$N3</f>
        <v>3.614457831325301E-2</v>
      </c>
      <c r="E3" s="8">
        <f>'Rates(Input)'!E3/'Rates(Input)'!$N3</f>
        <v>9.638554216867469E-2</v>
      </c>
      <c r="F3" s="8">
        <f>'Rates(Input)'!F3/'Rates(Input)'!$N3</f>
        <v>0</v>
      </c>
      <c r="G3" s="8">
        <f>'Rates(Input)'!G3/'Rates(Input)'!$N3</f>
        <v>0</v>
      </c>
      <c r="H3" s="8">
        <f>'Rates(Input)'!H3/'Rates(Input)'!$N3</f>
        <v>0</v>
      </c>
      <c r="I3" s="8">
        <f>'Rates(Input)'!I3/'Rates(Input)'!$N3</f>
        <v>0</v>
      </c>
      <c r="J3" s="8">
        <f>'Rates(Input)'!J3/'Rates(Input)'!$N3</f>
        <v>0</v>
      </c>
      <c r="K3" s="8">
        <f>'Rates(Input)'!K3/'Rates(Input)'!$N3</f>
        <v>0</v>
      </c>
      <c r="L3" s="8">
        <f>'Rates(Input)'!L3/'Rates(Input)'!$N3</f>
        <v>0</v>
      </c>
      <c r="N3">
        <f t="shared" ref="N3:N12" si="0">SUM(B3:L3)</f>
        <v>1</v>
      </c>
    </row>
    <row r="4" spans="1:14" ht="34" x14ac:dyDescent="0.2">
      <c r="A4" s="5" t="s">
        <v>2</v>
      </c>
      <c r="B4" s="8">
        <f>'Rates(Input)'!B4/'Rates(Input)'!$N4</f>
        <v>0</v>
      </c>
      <c r="C4" s="8">
        <f>'Rates(Input)'!C4/'Rates(Input)'!$N4</f>
        <v>1</v>
      </c>
      <c r="D4" s="8">
        <f>'Rates(Input)'!D4/'Rates(Input)'!$N4</f>
        <v>0</v>
      </c>
      <c r="E4" s="8">
        <f>'Rates(Input)'!E4/'Rates(Input)'!$N4</f>
        <v>0</v>
      </c>
      <c r="F4" s="8">
        <f>'Rates(Input)'!F4/'Rates(Input)'!$N4</f>
        <v>0</v>
      </c>
      <c r="G4" s="8">
        <f>'Rates(Input)'!G4/'Rates(Input)'!$N4</f>
        <v>0</v>
      </c>
      <c r="H4" s="8">
        <f>'Rates(Input)'!H4/'Rates(Input)'!$N4</f>
        <v>0</v>
      </c>
      <c r="I4" s="8">
        <f>'Rates(Input)'!I4/'Rates(Input)'!$N4</f>
        <v>0</v>
      </c>
      <c r="J4" s="8">
        <f>'Rates(Input)'!J4/'Rates(Input)'!$N4</f>
        <v>0</v>
      </c>
      <c r="K4" s="8">
        <f>'Rates(Input)'!K4/'Rates(Input)'!$N4</f>
        <v>0</v>
      </c>
      <c r="L4" s="8">
        <f>'Rates(Input)'!L4/'Rates(Input)'!$N4</f>
        <v>0</v>
      </c>
      <c r="N4">
        <f t="shared" si="0"/>
        <v>1</v>
      </c>
    </row>
    <row r="5" spans="1:14" ht="34" x14ac:dyDescent="0.2">
      <c r="A5" s="5" t="s">
        <v>3</v>
      </c>
      <c r="B5" s="8">
        <f>'Rates(Input)'!B5/'Rates(Input)'!$N5</f>
        <v>0</v>
      </c>
      <c r="C5" s="8">
        <f>'Rates(Input)'!C5/'Rates(Input)'!$N5</f>
        <v>0.81473214285714279</v>
      </c>
      <c r="D5" s="8">
        <f>'Rates(Input)'!D5/'Rates(Input)'!$N5</f>
        <v>2.2321428571428568E-2</v>
      </c>
      <c r="E5" s="8">
        <f>'Rates(Input)'!E5/'Rates(Input)'!$N5</f>
        <v>0</v>
      </c>
      <c r="F5" s="8">
        <f>'Rates(Input)'!F5/'Rates(Input)'!$N5</f>
        <v>0.16294642857142855</v>
      </c>
      <c r="G5" s="8">
        <f>'Rates(Input)'!G5/'Rates(Input)'!$N5</f>
        <v>0</v>
      </c>
      <c r="H5" s="8">
        <f>'Rates(Input)'!H5/'Rates(Input)'!$N5</f>
        <v>0</v>
      </c>
      <c r="I5" s="8">
        <f>'Rates(Input)'!I5/'Rates(Input)'!$N5</f>
        <v>0</v>
      </c>
      <c r="J5" s="8">
        <f>'Rates(Input)'!J5/'Rates(Input)'!$N5</f>
        <v>0</v>
      </c>
      <c r="K5" s="8">
        <f>'Rates(Input)'!K5/'Rates(Input)'!$N5</f>
        <v>0</v>
      </c>
      <c r="L5" s="8">
        <f>'Rates(Input)'!L5/'Rates(Input)'!$N5</f>
        <v>0</v>
      </c>
      <c r="N5">
        <f t="shared" si="0"/>
        <v>1</v>
      </c>
    </row>
    <row r="6" spans="1:14" ht="34" x14ac:dyDescent="0.2">
      <c r="A6" s="6" t="s">
        <v>4</v>
      </c>
      <c r="B6" s="8">
        <f>'Rates(Input)'!B6/'Rates(Input)'!$N6</f>
        <v>0</v>
      </c>
      <c r="C6" s="8">
        <f>'Rates(Input)'!C6/'Rates(Input)'!$N6</f>
        <v>0</v>
      </c>
      <c r="D6" s="8">
        <f>'Rates(Input)'!D6/'Rates(Input)'!$N6</f>
        <v>0.54687500000000011</v>
      </c>
      <c r="E6" s="8">
        <f>'Rates(Input)'!E6/'Rates(Input)'!$N6</f>
        <v>7.2916666666666671E-2</v>
      </c>
      <c r="F6" s="8">
        <f>'Rates(Input)'!F6/'Rates(Input)'!$N6</f>
        <v>0</v>
      </c>
      <c r="G6" s="8">
        <f>'Rates(Input)'!G6/'Rates(Input)'!$N6</f>
        <v>0.36458333333333337</v>
      </c>
      <c r="H6" s="8">
        <f>'Rates(Input)'!H6/'Rates(Input)'!$N6</f>
        <v>1.5625000000000003E-2</v>
      </c>
      <c r="I6" s="8">
        <f>'Rates(Input)'!I6/'Rates(Input)'!$N6</f>
        <v>0</v>
      </c>
      <c r="J6" s="8">
        <f>'Rates(Input)'!J6/'Rates(Input)'!$N6</f>
        <v>0</v>
      </c>
      <c r="K6" s="8">
        <f>'Rates(Input)'!K6/'Rates(Input)'!$N6</f>
        <v>0</v>
      </c>
      <c r="L6" s="8">
        <f>'Rates(Input)'!L6/'Rates(Input)'!$N6</f>
        <v>0</v>
      </c>
      <c r="N6">
        <f t="shared" si="0"/>
        <v>1.0000000000000002</v>
      </c>
    </row>
    <row r="7" spans="1:14" ht="51" x14ac:dyDescent="0.2">
      <c r="A7" s="6" t="s">
        <v>6</v>
      </c>
      <c r="B7" s="8">
        <f>'Rates(Input)'!B7/'Rates(Input)'!$N7</f>
        <v>0.625</v>
      </c>
      <c r="C7" s="8">
        <f>'Rates(Input)'!C7/'Rates(Input)'!$N7</f>
        <v>0</v>
      </c>
      <c r="D7" s="8">
        <f>'Rates(Input)'!D7/'Rates(Input)'!$N7</f>
        <v>0</v>
      </c>
      <c r="E7" s="8">
        <f>'Rates(Input)'!E7/'Rates(Input)'!$N7</f>
        <v>0</v>
      </c>
      <c r="F7" s="8">
        <f>'Rates(Input)'!F7/'Rates(Input)'!$N7</f>
        <v>0</v>
      </c>
      <c r="G7" s="8">
        <f>'Rates(Input)'!G7/'Rates(Input)'!$N7</f>
        <v>0</v>
      </c>
      <c r="H7" s="8">
        <f>'Rates(Input)'!H7/'Rates(Input)'!$N7</f>
        <v>0</v>
      </c>
      <c r="I7" s="8">
        <f>'Rates(Input)'!I7/'Rates(Input)'!$N7</f>
        <v>0</v>
      </c>
      <c r="J7" s="8">
        <f>'Rates(Input)'!J7/'Rates(Input)'!$N7</f>
        <v>0.37500000000000006</v>
      </c>
      <c r="K7" s="8">
        <f>'Rates(Input)'!K7/'Rates(Input)'!$N7</f>
        <v>0</v>
      </c>
      <c r="L7" s="8">
        <f>'Rates(Input)'!L7/'Rates(Input)'!$N7</f>
        <v>0</v>
      </c>
      <c r="N7">
        <f t="shared" si="0"/>
        <v>1</v>
      </c>
    </row>
    <row r="8" spans="1:14" ht="51" x14ac:dyDescent="0.2">
      <c r="A8" s="6" t="s">
        <v>5</v>
      </c>
      <c r="B8" s="8">
        <f>'Rates(Input)'!B8/'Rates(Input)'!$N8</f>
        <v>0.10256410256410256</v>
      </c>
      <c r="C8" s="8">
        <f>'Rates(Input)'!C8/'Rates(Input)'!$N8</f>
        <v>0</v>
      </c>
      <c r="D8" s="8">
        <f>'Rates(Input)'!D8/'Rates(Input)'!$N8</f>
        <v>0</v>
      </c>
      <c r="E8" s="8">
        <f>'Rates(Input)'!E8/'Rates(Input)'!$N8</f>
        <v>0</v>
      </c>
      <c r="F8" s="8">
        <f>'Rates(Input)'!F8/'Rates(Input)'!$N8</f>
        <v>0</v>
      </c>
      <c r="G8" s="8">
        <f>'Rates(Input)'!G8/'Rates(Input)'!$N8</f>
        <v>0</v>
      </c>
      <c r="H8" s="8">
        <f>'Rates(Input)'!H8/'Rates(Input)'!$N8</f>
        <v>0</v>
      </c>
      <c r="I8" s="8">
        <f>'Rates(Input)'!I8/'Rates(Input)'!$N8</f>
        <v>0.12820512820512819</v>
      </c>
      <c r="J8" s="8">
        <f>'Rates(Input)'!J8/'Rates(Input)'!$N8</f>
        <v>0.76923076923076916</v>
      </c>
      <c r="K8" s="8">
        <f>'Rates(Input)'!K8/'Rates(Input)'!$N8</f>
        <v>0</v>
      </c>
      <c r="L8" s="8">
        <f>'Rates(Input)'!L8/'Rates(Input)'!$N8</f>
        <v>0</v>
      </c>
      <c r="N8">
        <f t="shared" si="0"/>
        <v>0.99999999999999989</v>
      </c>
    </row>
    <row r="9" spans="1:14" ht="34" x14ac:dyDescent="0.2">
      <c r="A9" s="7" t="s">
        <v>7</v>
      </c>
      <c r="B9" s="8">
        <f>'Rates(Input)'!B9/'Rates(Input)'!$N9</f>
        <v>0</v>
      </c>
      <c r="C9" s="8">
        <f>'Rates(Input)'!C9/'Rates(Input)'!$N9</f>
        <v>0</v>
      </c>
      <c r="D9" s="8">
        <f>'Rates(Input)'!D9/'Rates(Input)'!$N9</f>
        <v>0</v>
      </c>
      <c r="E9" s="8">
        <f>'Rates(Input)'!E9/'Rates(Input)'!$N9</f>
        <v>0</v>
      </c>
      <c r="F9" s="8">
        <f>'Rates(Input)'!F9/'Rates(Input)'!$N9</f>
        <v>0</v>
      </c>
      <c r="G9" s="8">
        <f>'Rates(Input)'!G9/'Rates(Input)'!$N9</f>
        <v>0</v>
      </c>
      <c r="H9" s="8">
        <f>'Rates(Input)'!H9/'Rates(Input)'!$N9</f>
        <v>0</v>
      </c>
      <c r="I9" s="8">
        <f>'Rates(Input)'!I9/'Rates(Input)'!$N9</f>
        <v>0</v>
      </c>
      <c r="J9" s="8">
        <f>'Rates(Input)'!J9/'Rates(Input)'!$N9</f>
        <v>0</v>
      </c>
      <c r="K9" s="8">
        <f>'Rates(Input)'!K9/'Rates(Input)'!$N9</f>
        <v>0.6</v>
      </c>
      <c r="L9" s="8">
        <f>'Rates(Input)'!L9/'Rates(Input)'!$N9</f>
        <v>0.39999999999999997</v>
      </c>
      <c r="N9">
        <f t="shared" si="0"/>
        <v>1</v>
      </c>
    </row>
    <row r="10" spans="1:14" ht="34" x14ac:dyDescent="0.2">
      <c r="A10" s="7" t="s">
        <v>8</v>
      </c>
      <c r="B10" s="8">
        <f>'Rates(Input)'!B10/'Rates(Input)'!$N10</f>
        <v>0</v>
      </c>
      <c r="C10" s="8">
        <f>'Rates(Input)'!C10/'Rates(Input)'!$N10</f>
        <v>0</v>
      </c>
      <c r="D10" s="8">
        <f>'Rates(Input)'!D10/'Rates(Input)'!$N10</f>
        <v>0</v>
      </c>
      <c r="E10" s="8">
        <f>'Rates(Input)'!E10/'Rates(Input)'!$N10</f>
        <v>0</v>
      </c>
      <c r="F10" s="8">
        <f>'Rates(Input)'!F10/'Rates(Input)'!$N10</f>
        <v>0</v>
      </c>
      <c r="G10" s="8">
        <f>'Rates(Input)'!G10/'Rates(Input)'!$N10</f>
        <v>0</v>
      </c>
      <c r="H10" s="8">
        <f>'Rates(Input)'!H10/'Rates(Input)'!$N10</f>
        <v>0</v>
      </c>
      <c r="I10" s="8">
        <f>'Rates(Input)'!I10/'Rates(Input)'!$N10</f>
        <v>0</v>
      </c>
      <c r="J10" s="8">
        <f>'Rates(Input)'!J10/'Rates(Input)'!$N10</f>
        <v>0</v>
      </c>
      <c r="K10" s="8">
        <f>'Rates(Input)'!K10/'Rates(Input)'!$N10</f>
        <v>0.60000000000000009</v>
      </c>
      <c r="L10" s="8">
        <f>'Rates(Input)'!L10/'Rates(Input)'!$N10</f>
        <v>0.4</v>
      </c>
      <c r="N10">
        <f t="shared" si="0"/>
        <v>1</v>
      </c>
    </row>
    <row r="11" spans="1:14" ht="34" x14ac:dyDescent="0.2">
      <c r="A11" s="7" t="s">
        <v>9</v>
      </c>
      <c r="B11" s="8">
        <f>'Rates(Input)'!B11/'Rates(Input)'!$N11</f>
        <v>0</v>
      </c>
      <c r="C11" s="8">
        <f>'Rates(Input)'!C11/'Rates(Input)'!$N11</f>
        <v>0</v>
      </c>
      <c r="D11" s="8">
        <f>'Rates(Input)'!D11/'Rates(Input)'!$N11</f>
        <v>0</v>
      </c>
      <c r="E11" s="8">
        <f>'Rates(Input)'!E11/'Rates(Input)'!$N11</f>
        <v>0</v>
      </c>
      <c r="F11" s="8">
        <f>'Rates(Input)'!F11/'Rates(Input)'!$N11</f>
        <v>0</v>
      </c>
      <c r="G11" s="8">
        <f>'Rates(Input)'!G11/'Rates(Input)'!$N11</f>
        <v>0</v>
      </c>
      <c r="H11" s="8">
        <f>'Rates(Input)'!H11/'Rates(Input)'!$N11</f>
        <v>0</v>
      </c>
      <c r="I11" s="8">
        <f>'Rates(Input)'!I11/'Rates(Input)'!$N11</f>
        <v>0</v>
      </c>
      <c r="J11" s="8">
        <f>'Rates(Input)'!J11/'Rates(Input)'!$N11</f>
        <v>0.83333333333333337</v>
      </c>
      <c r="K11" s="8">
        <f>'Rates(Input)'!K11/'Rates(Input)'!$N11</f>
        <v>0</v>
      </c>
      <c r="L11" s="8">
        <f>'Rates(Input)'!L11/'Rates(Input)'!$N11</f>
        <v>0.16666666666666669</v>
      </c>
      <c r="N11">
        <f t="shared" si="0"/>
        <v>1</v>
      </c>
    </row>
    <row r="12" spans="1:14" ht="17" x14ac:dyDescent="0.2">
      <c r="A12" s="7" t="s">
        <v>10</v>
      </c>
      <c r="B12" s="8">
        <f>'Rates(Input)'!B12/'Rates(Input)'!$N12</f>
        <v>0</v>
      </c>
      <c r="C12" s="8">
        <f>'Rates(Input)'!C12/'Rates(Input)'!$N12</f>
        <v>0</v>
      </c>
      <c r="D12" s="8">
        <f>'Rates(Input)'!D12/'Rates(Input)'!$N12</f>
        <v>0</v>
      </c>
      <c r="E12" s="8">
        <f>'Rates(Input)'!E12/'Rates(Input)'!$N12</f>
        <v>0</v>
      </c>
      <c r="F12" s="8">
        <f>'Rates(Input)'!F12/'Rates(Input)'!$N12</f>
        <v>0</v>
      </c>
      <c r="G12" s="8">
        <f>'Rates(Input)'!G12/'Rates(Input)'!$N12</f>
        <v>0</v>
      </c>
      <c r="H12" s="8">
        <f>'Rates(Input)'!H12/'Rates(Input)'!$N12</f>
        <v>0</v>
      </c>
      <c r="I12" s="8">
        <f>'Rates(Input)'!I12/'Rates(Input)'!$N12</f>
        <v>0</v>
      </c>
      <c r="J12" s="8">
        <f>'Rates(Input)'!J12/'Rates(Input)'!$N12</f>
        <v>0</v>
      </c>
      <c r="K12" s="8">
        <f>'Rates(Input)'!K12/'Rates(Input)'!$N12</f>
        <v>0</v>
      </c>
      <c r="L12" s="8">
        <f>'Rates(Input)'!L12/'Rates(Input)'!$N12</f>
        <v>1</v>
      </c>
      <c r="N12">
        <f t="shared" si="0"/>
        <v>1</v>
      </c>
    </row>
  </sheetData>
  <conditionalFormatting sqref="B2:L1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{038AE339-DF53-DA4D-84C0-75E8AE8DBCDF}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8AE339-DF53-DA4D-84C0-75E8AE8DBCD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B2:L12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B1CF-1ABA-6348-9B5F-EDBCA2406433}">
  <dimension ref="A1:K36"/>
  <sheetViews>
    <sheetView tabSelected="1" workbookViewId="0">
      <selection activeCell="M21" sqref="M21"/>
    </sheetView>
  </sheetViews>
  <sheetFormatPr baseColWidth="10" defaultRowHeight="16" x14ac:dyDescent="0.2"/>
  <cols>
    <col min="8" max="8" width="12.1640625" bestFit="1" customWidth="1"/>
  </cols>
  <sheetData>
    <row r="1" spans="1:11" x14ac:dyDescent="0.2">
      <c r="B1" s="3" t="s">
        <v>12</v>
      </c>
      <c r="C1" s="9" t="s">
        <v>13</v>
      </c>
      <c r="D1" s="2" t="s">
        <v>14</v>
      </c>
      <c r="E1" s="1" t="s">
        <v>11</v>
      </c>
    </row>
    <row r="2" spans="1:11" x14ac:dyDescent="0.2">
      <c r="A2" s="3" t="s">
        <v>12</v>
      </c>
      <c r="B2">
        <v>0</v>
      </c>
      <c r="C2">
        <f>SUM('Rates(Input)'!F3:H5)</f>
        <v>0.02</v>
      </c>
      <c r="D2">
        <f>SUM('Rates(Input)'!B3:B5)</f>
        <v>0.1</v>
      </c>
      <c r="E2">
        <f>SUM('Rates(Input)'!I3:L5)</f>
        <v>0</v>
      </c>
      <c r="G2">
        <f>SUM(B2:E2)</f>
        <v>0.12000000000000001</v>
      </c>
    </row>
    <row r="3" spans="1:11" x14ac:dyDescent="0.2">
      <c r="A3" s="9" t="s">
        <v>13</v>
      </c>
      <c r="B3">
        <f>SUM('Rates(Input)'!C6:E8)</f>
        <v>0.56666666666666665</v>
      </c>
      <c r="C3">
        <v>0</v>
      </c>
      <c r="D3">
        <f>SUM('Rates(Input)'!B6:B8)</f>
        <v>0.13333333333333333</v>
      </c>
      <c r="E3">
        <f>SUM('Rates(Input)'!I6:L8)</f>
        <v>0.62333333333333329</v>
      </c>
      <c r="G3">
        <f t="shared" ref="G3:G5" si="0">SUM(B3:E3)</f>
        <v>1.3233333333333333</v>
      </c>
    </row>
    <row r="4" spans="1:11" x14ac:dyDescent="0.2">
      <c r="A4" s="2" t="s">
        <v>14</v>
      </c>
      <c r="B4">
        <v>0</v>
      </c>
      <c r="C4">
        <v>0</v>
      </c>
      <c r="D4">
        <v>1</v>
      </c>
      <c r="E4">
        <v>0</v>
      </c>
      <c r="G4">
        <f t="shared" si="0"/>
        <v>1</v>
      </c>
    </row>
    <row r="5" spans="1:11" x14ac:dyDescent="0.2">
      <c r="A5" s="1" t="s">
        <v>11</v>
      </c>
      <c r="B5">
        <v>0</v>
      </c>
      <c r="C5">
        <v>0</v>
      </c>
      <c r="D5">
        <v>0</v>
      </c>
      <c r="E5">
        <v>1</v>
      </c>
      <c r="G5">
        <f t="shared" si="0"/>
        <v>1</v>
      </c>
    </row>
    <row r="7" spans="1:11" x14ac:dyDescent="0.2">
      <c r="A7" t="s">
        <v>15</v>
      </c>
      <c r="F7" t="s">
        <v>16</v>
      </c>
    </row>
    <row r="8" spans="1:11" x14ac:dyDescent="0.2">
      <c r="B8" s="3" t="s">
        <v>12</v>
      </c>
      <c r="C8" s="9" t="s">
        <v>13</v>
      </c>
      <c r="D8" s="2" t="s">
        <v>14</v>
      </c>
      <c r="E8" s="1" t="s">
        <v>11</v>
      </c>
      <c r="H8" s="3" t="s">
        <v>12</v>
      </c>
      <c r="I8" s="9" t="s">
        <v>13</v>
      </c>
      <c r="J8" s="2" t="s">
        <v>14</v>
      </c>
      <c r="K8" s="1" t="s">
        <v>11</v>
      </c>
    </row>
    <row r="9" spans="1:11" x14ac:dyDescent="0.2">
      <c r="A9" s="3" t="s">
        <v>12</v>
      </c>
      <c r="B9" s="8">
        <f>B2/$G2</f>
        <v>0</v>
      </c>
      <c r="C9" s="8">
        <f t="shared" ref="C9:E9" si="1">C2/$G2</f>
        <v>0.16666666666666666</v>
      </c>
      <c r="D9" s="8">
        <f t="shared" si="1"/>
        <v>0.83333333333333326</v>
      </c>
      <c r="E9" s="8">
        <f t="shared" si="1"/>
        <v>0</v>
      </c>
      <c r="G9" s="3" t="s">
        <v>12</v>
      </c>
      <c r="H9" cm="1">
        <f t="array" ref="H9:K12">MMULT(B9:E12,B9:E12)</f>
        <v>7.1368597816960533E-2</v>
      </c>
      <c r="I9">
        <v>0</v>
      </c>
      <c r="J9">
        <v>0.85012594458438284</v>
      </c>
      <c r="K9">
        <v>7.8505457598656583E-2</v>
      </c>
    </row>
    <row r="10" spans="1:11" x14ac:dyDescent="0.2">
      <c r="A10" s="9" t="s">
        <v>13</v>
      </c>
      <c r="B10" s="8">
        <f t="shared" ref="B10:E10" si="2">B3/$G3</f>
        <v>0.42821158690176325</v>
      </c>
      <c r="C10" s="8">
        <f t="shared" si="2"/>
        <v>0</v>
      </c>
      <c r="D10" s="8">
        <f t="shared" si="2"/>
        <v>0.10075566750629723</v>
      </c>
      <c r="E10" s="8">
        <f t="shared" si="2"/>
        <v>0.47103274559193953</v>
      </c>
      <c r="G10" s="9" t="s">
        <v>13</v>
      </c>
      <c r="H10">
        <v>0</v>
      </c>
      <c r="I10">
        <v>7.1368597816960533E-2</v>
      </c>
      <c r="J10">
        <v>0.45759865659109988</v>
      </c>
      <c r="K10">
        <v>0.47103274559193953</v>
      </c>
    </row>
    <row r="11" spans="1:11" x14ac:dyDescent="0.2">
      <c r="A11" s="2" t="s">
        <v>14</v>
      </c>
      <c r="B11" s="8">
        <f t="shared" ref="B11:E11" si="3">B4/$G4</f>
        <v>0</v>
      </c>
      <c r="C11" s="8">
        <f t="shared" si="3"/>
        <v>0</v>
      </c>
      <c r="D11" s="8">
        <f t="shared" si="3"/>
        <v>1</v>
      </c>
      <c r="E11" s="8">
        <f t="shared" si="3"/>
        <v>0</v>
      </c>
      <c r="G11" s="2" t="s">
        <v>14</v>
      </c>
      <c r="H11">
        <v>0</v>
      </c>
      <c r="I11">
        <v>0</v>
      </c>
      <c r="J11">
        <v>1</v>
      </c>
      <c r="K11">
        <v>0</v>
      </c>
    </row>
    <row r="12" spans="1:11" x14ac:dyDescent="0.2">
      <c r="A12" s="1" t="s">
        <v>11</v>
      </c>
      <c r="B12" s="8">
        <f t="shared" ref="B12:E12" si="4">B5/$G5</f>
        <v>0</v>
      </c>
      <c r="C12" s="8">
        <f t="shared" si="4"/>
        <v>0</v>
      </c>
      <c r="D12" s="8">
        <f t="shared" si="4"/>
        <v>0</v>
      </c>
      <c r="E12" s="8">
        <f t="shared" si="4"/>
        <v>1</v>
      </c>
      <c r="G12" s="1" t="s">
        <v>11</v>
      </c>
      <c r="H12">
        <v>0</v>
      </c>
      <c r="I12">
        <v>0</v>
      </c>
      <c r="J12">
        <v>0</v>
      </c>
      <c r="K12">
        <v>1</v>
      </c>
    </row>
    <row r="14" spans="1:11" x14ac:dyDescent="0.2">
      <c r="F14" t="s">
        <v>17</v>
      </c>
      <c r="H14" s="3" t="s">
        <v>12</v>
      </c>
      <c r="I14" s="9" t="s">
        <v>13</v>
      </c>
      <c r="J14" s="2" t="s">
        <v>14</v>
      </c>
      <c r="K14" s="1" t="s">
        <v>11</v>
      </c>
    </row>
    <row r="15" spans="1:11" x14ac:dyDescent="0.2">
      <c r="G15" s="3" t="s">
        <v>12</v>
      </c>
      <c r="H15" cm="1">
        <f t="array" ref="H15:K18">MMULT(_xlfn.ANCHORARRAY(H9),_xlfn.ANCHORARRAY(H9))</f>
        <v>5.0934767543590635E-3</v>
      </c>
      <c r="I15">
        <v>0</v>
      </c>
      <c r="J15">
        <v>0.91079824121718933</v>
      </c>
      <c r="K15">
        <v>8.4108282028451553E-2</v>
      </c>
    </row>
    <row r="16" spans="1:11" x14ac:dyDescent="0.2">
      <c r="G16" s="9" t="s">
        <v>13</v>
      </c>
      <c r="H16">
        <v>0</v>
      </c>
      <c r="I16">
        <v>5.0934767543590635E-3</v>
      </c>
      <c r="J16">
        <v>0.49025683107493151</v>
      </c>
      <c r="K16">
        <v>0.50464969217070932</v>
      </c>
    </row>
    <row r="17" spans="5:11" x14ac:dyDescent="0.2">
      <c r="G17" s="2" t="s">
        <v>14</v>
      </c>
      <c r="H17">
        <v>0</v>
      </c>
      <c r="I17">
        <v>0</v>
      </c>
      <c r="J17">
        <v>1</v>
      </c>
      <c r="K17">
        <v>0</v>
      </c>
    </row>
    <row r="18" spans="5:11" x14ac:dyDescent="0.2">
      <c r="G18" s="1" t="s">
        <v>11</v>
      </c>
      <c r="H18">
        <v>0</v>
      </c>
      <c r="I18">
        <v>0</v>
      </c>
      <c r="J18">
        <v>0</v>
      </c>
      <c r="K18">
        <v>1</v>
      </c>
    </row>
    <row r="20" spans="5:11" x14ac:dyDescent="0.2">
      <c r="F20" t="s">
        <v>18</v>
      </c>
      <c r="H20" s="3" t="s">
        <v>12</v>
      </c>
      <c r="I20" s="9" t="s">
        <v>13</v>
      </c>
      <c r="J20" s="2" t="s">
        <v>14</v>
      </c>
      <c r="K20" s="1" t="s">
        <v>11</v>
      </c>
    </row>
    <row r="21" spans="5:11" x14ac:dyDescent="0.2">
      <c r="G21" s="3" t="s">
        <v>12</v>
      </c>
      <c r="H21" cm="1">
        <f t="array" ref="H21:K24">MMULT(_xlfn.ANCHORARRAY(H15),_xlfn.ANCHORARRAY(H15))</f>
        <v>2.594350544719614E-5</v>
      </c>
      <c r="I21">
        <v>0</v>
      </c>
      <c r="J21">
        <v>0.91543737088674015</v>
      </c>
      <c r="K21">
        <v>8.4536685607812551E-2</v>
      </c>
    </row>
    <row r="22" spans="5:11" x14ac:dyDescent="0.2">
      <c r="G22" s="9" t="s">
        <v>13</v>
      </c>
      <c r="H22">
        <v>0</v>
      </c>
      <c r="I22">
        <v>2.594350544719614E-5</v>
      </c>
      <c r="J22">
        <v>0.49275394284767743</v>
      </c>
      <c r="K22">
        <v>0.50722011364687525</v>
      </c>
    </row>
    <row r="23" spans="5:11" x14ac:dyDescent="0.2">
      <c r="G23" s="2" t="s">
        <v>14</v>
      </c>
      <c r="H23">
        <v>0</v>
      </c>
      <c r="I23">
        <v>0</v>
      </c>
      <c r="J23">
        <v>1</v>
      </c>
      <c r="K23">
        <v>0</v>
      </c>
    </row>
    <row r="24" spans="5:11" x14ac:dyDescent="0.2">
      <c r="G24" s="1" t="s">
        <v>11</v>
      </c>
      <c r="H24">
        <v>0</v>
      </c>
      <c r="I24">
        <v>0</v>
      </c>
      <c r="J24">
        <v>0</v>
      </c>
      <c r="K24">
        <v>1</v>
      </c>
    </row>
    <row r="26" spans="5:11" x14ac:dyDescent="0.2">
      <c r="F26" t="s">
        <v>19</v>
      </c>
      <c r="H26" s="3" t="s">
        <v>12</v>
      </c>
      <c r="I26" s="9" t="s">
        <v>13</v>
      </c>
      <c r="J26" s="2" t="s">
        <v>14</v>
      </c>
      <c r="K26" s="1" t="s">
        <v>11</v>
      </c>
    </row>
    <row r="27" spans="5:11" x14ac:dyDescent="0.2">
      <c r="G27" s="3" t="s">
        <v>12</v>
      </c>
      <c r="H27" cm="1">
        <f t="array" ref="H27:K30">MMULT(_xlfn.ANCHORARRAY(H21),_xlfn.ANCHORARRAY(H21))</f>
        <v>6.7306547488869586E-10</v>
      </c>
      <c r="I27">
        <v>0</v>
      </c>
      <c r="J27">
        <v>0.91546112054115836</v>
      </c>
      <c r="K27">
        <v>8.4538878785776109E-2</v>
      </c>
    </row>
    <row r="28" spans="5:11" x14ac:dyDescent="0.2">
      <c r="G28" s="9" t="s">
        <v>13</v>
      </c>
      <c r="H28">
        <v>0</v>
      </c>
      <c r="I28">
        <v>6.7306547488869586E-10</v>
      </c>
      <c r="J28">
        <v>0.49276672661227783</v>
      </c>
      <c r="K28">
        <v>0.50723327271465657</v>
      </c>
    </row>
    <row r="29" spans="5:11" x14ac:dyDescent="0.2">
      <c r="G29" s="2" t="s">
        <v>14</v>
      </c>
      <c r="H29">
        <v>0</v>
      </c>
      <c r="I29">
        <v>0</v>
      </c>
      <c r="J29">
        <v>1</v>
      </c>
      <c r="K29">
        <v>0</v>
      </c>
    </row>
    <row r="30" spans="5:11" x14ac:dyDescent="0.2">
      <c r="G30" s="1" t="s">
        <v>11</v>
      </c>
      <c r="H30">
        <v>0</v>
      </c>
      <c r="I30">
        <v>0</v>
      </c>
      <c r="J30">
        <v>0</v>
      </c>
      <c r="K30">
        <v>1</v>
      </c>
    </row>
    <row r="32" spans="5:11" x14ac:dyDescent="0.2">
      <c r="E32" t="s">
        <v>20</v>
      </c>
      <c r="H32" s="3" t="s">
        <v>12</v>
      </c>
      <c r="I32" s="9" t="s">
        <v>13</v>
      </c>
      <c r="J32" s="2" t="s">
        <v>14</v>
      </c>
      <c r="K32" s="1" t="s">
        <v>11</v>
      </c>
    </row>
    <row r="33" spans="7:11" x14ac:dyDescent="0.2">
      <c r="G33" s="3" t="s">
        <v>12</v>
      </c>
      <c r="H33" s="8" cm="1">
        <f t="array" ref="H33:K36">MMULT(_xlfn.ANCHORARRAY(H27),_xlfn.ANCHORARRAY(H27))</f>
        <v>4.5301713348714565E-19</v>
      </c>
      <c r="I33" s="8">
        <v>0</v>
      </c>
      <c r="J33" s="8">
        <v>0.91546112115732359</v>
      </c>
      <c r="K33" s="8">
        <v>8.4538878842676315E-2</v>
      </c>
    </row>
    <row r="34" spans="7:11" x14ac:dyDescent="0.2">
      <c r="G34" s="9" t="s">
        <v>13</v>
      </c>
      <c r="H34" s="8">
        <v>0</v>
      </c>
      <c r="I34" s="8">
        <v>4.5301713348714565E-19</v>
      </c>
      <c r="J34" s="8">
        <v>0.49276672694394208</v>
      </c>
      <c r="K34" s="8">
        <v>0.50723327305605781</v>
      </c>
    </row>
    <row r="35" spans="7:11" x14ac:dyDescent="0.2">
      <c r="G35" s="2" t="s">
        <v>14</v>
      </c>
      <c r="H35" s="8">
        <v>0</v>
      </c>
      <c r="I35" s="8">
        <v>0</v>
      </c>
      <c r="J35" s="8">
        <v>1</v>
      </c>
      <c r="K35" s="8">
        <v>0</v>
      </c>
    </row>
    <row r="36" spans="7:11" x14ac:dyDescent="0.2">
      <c r="G36" s="1" t="s">
        <v>11</v>
      </c>
      <c r="H36" s="8">
        <v>0</v>
      </c>
      <c r="I36" s="8">
        <v>0</v>
      </c>
      <c r="J36" s="8">
        <v>0</v>
      </c>
      <c r="K36" s="8">
        <v>1</v>
      </c>
    </row>
  </sheetData>
  <conditionalFormatting sqref="H33:K3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{F4ACBFD5-F2C8-0947-8357-16B84274D34E}</x14:id>
        </ext>
      </extLst>
    </cfRule>
    <cfRule type="iconSet" priority="5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6">
      <iconSet iconSet="4Rating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1A4CE011-5065-5145-83A5-715C2745E65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14:cfRule type="dataBar" id="{F4ACBFD5-F2C8-0947-8357-16B84274D34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H33:K36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Rates(Input)</vt:lpstr>
      <vt:lpstr>Probabilities</vt:lpstr>
      <vt:lpstr>P(Nuclear)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Pandey</dc:creator>
  <cp:lastModifiedBy>Rohit Pandey</cp:lastModifiedBy>
  <dcterms:created xsi:type="dcterms:W3CDTF">2022-11-26T01:07:01Z</dcterms:created>
  <dcterms:modified xsi:type="dcterms:W3CDTF">2022-11-26T21:59:04Z</dcterms:modified>
</cp:coreProperties>
</file>