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35EFC2B-5775-4EA8-BD4C-02C6C99B6F6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分析拠点の比較" sheetId="1" r:id="rId1"/>
    <sheet name="被害額の比較(確率分析)" sheetId="4" r:id="rId2"/>
    <sheet name="被害額の比較(シナリオ分析)" sheetId="5" r:id="rId3"/>
    <sheet name="被害額の比較(南海トラフ)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4" i="1"/>
  <c r="K3" i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3" i="6" l="1"/>
  <c r="L3" i="6"/>
  <c r="U34" i="4"/>
  <c r="S34" i="4"/>
  <c r="Q34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" i="5"/>
  <c r="Q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D34" i="4"/>
  <c r="F34" i="4"/>
  <c r="J34" i="4"/>
  <c r="L34" i="4"/>
  <c r="N34" i="4"/>
  <c r="B34" i="4"/>
  <c r="J33" i="1" l="1"/>
  <c r="J32" i="1"/>
  <c r="J3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</calcChain>
</file>

<file path=xl/sharedStrings.xml><?xml version="1.0" encoding="utf-8"?>
<sst xmlns="http://schemas.openxmlformats.org/spreadsheetml/2006/main" count="495" uniqueCount="136">
  <si>
    <t>住所</t>
    <rPh sb="0" eb="2">
      <t>ジュウショ</t>
    </rPh>
    <phoneticPr fontId="2"/>
  </si>
  <si>
    <t>ニコ精密機器</t>
  </si>
  <si>
    <t>IHIアグリテック</t>
  </si>
  <si>
    <t>IHIターボ</t>
  </si>
  <si>
    <t>IHIエアロマニュファクチャリング</t>
  </si>
  <si>
    <t>セントラルコンベアー</t>
  </si>
  <si>
    <t>IHI機械システム</t>
  </si>
  <si>
    <t>寿鉄工</t>
  </si>
  <si>
    <t>JMUアムテック</t>
  </si>
  <si>
    <t>IHIインフラシステム</t>
  </si>
  <si>
    <t>IHIマスターメタル</t>
  </si>
  <si>
    <t>兵庫県相生市相生5292</t>
    <rPh sb="0" eb="2">
      <t>ヒョウゴ</t>
    </rPh>
    <rPh sb="2" eb="3">
      <t>ケン</t>
    </rPh>
    <phoneticPr fontId="2"/>
  </si>
  <si>
    <t>IHI検査計測</t>
  </si>
  <si>
    <t>IHIキャスティングス</t>
  </si>
  <si>
    <t>IHIジェットサービス</t>
  </si>
  <si>
    <t>IHI物流産業システム</t>
  </si>
  <si>
    <t>明星電気</t>
  </si>
  <si>
    <t>IMC</t>
  </si>
  <si>
    <t>IHI建材工業</t>
  </si>
  <si>
    <t>IHI運搬機械</t>
  </si>
  <si>
    <t>IHIインフラ建設</t>
  </si>
  <si>
    <t>新潟トランシス</t>
  </si>
  <si>
    <t>IHI原動機</t>
  </si>
  <si>
    <t>IHI回転機械エンジニアリング</t>
  </si>
  <si>
    <t>IHI回転機械製造</t>
    <rPh sb="7" eb="9">
      <t>セイゾウ</t>
    </rPh>
    <phoneticPr fontId="2"/>
  </si>
  <si>
    <t>IHI呉事業所</t>
  </si>
  <si>
    <t>IHI鶴ヶ島工場</t>
  </si>
  <si>
    <t>IHI瑞穂工場</t>
  </si>
  <si>
    <t>IHI相馬事業所</t>
  </si>
  <si>
    <t>IHI相生事業所</t>
  </si>
  <si>
    <t>合計</t>
    <rPh sb="0" eb="2">
      <t>ゴウケイ</t>
    </rPh>
    <phoneticPr fontId="2"/>
  </si>
  <si>
    <t>会社名</t>
  </si>
  <si>
    <t>保険価額 
（千円）</t>
  </si>
  <si>
    <t>IHIエアロスペース</t>
  </si>
  <si>
    <t>群馬県富岡市藤木900番地</t>
  </si>
  <si>
    <t>新潟県南魚沼市川窪1095-1</t>
  </si>
  <si>
    <t>長野県松本市石芝1-1-1
北海道千歳市上長都1061-2</t>
  </si>
  <si>
    <t>長野県木曽郡大桑村須原1417
長野県上伊那郡辰野町伊那富5869-1</t>
  </si>
  <si>
    <t>長野県上伊那郡辰野町大字伊那富975
長野県上伊那郡箕輪町中箕輪16193-1
長野県上伊那郡辰野町伊那富2557-2</t>
  </si>
  <si>
    <t>愛知県額田郡幸田町野場四ツ塚3-2
愛知県岡崎市桜形町惣玉15-4</t>
  </si>
  <si>
    <t>山口県岩国市日の出町2-1
岐阜県各務原市テクノプラザ2-14</t>
  </si>
  <si>
    <t>兵庫県相生市旭1丁目19番47号</t>
  </si>
  <si>
    <t>兵庫県相生市相生5292</t>
  </si>
  <si>
    <t>大阪府堺市堺区大浜西町３番地</t>
  </si>
  <si>
    <t>神奈川県横浜市金沢区福浦2-6-17</t>
  </si>
  <si>
    <t>福島県相馬市大野台1-2-1
長野県松本市石芝1-1-1</t>
  </si>
  <si>
    <t>東京都西多摩郡瑞穂町
福島県相馬市</t>
  </si>
  <si>
    <t>福島県本宮市荒井字恵向60番10号</t>
  </si>
  <si>
    <t>群馬県伊勢崎市長沼町2223</t>
  </si>
  <si>
    <t>兵庫県たつの市揖保川原町782</t>
  </si>
  <si>
    <t>茨城県行方市麻生3347-1</t>
  </si>
  <si>
    <t>静岡県沼津市原2440
広島県呉市安浦町中央6-4-1</t>
  </si>
  <si>
    <t>茨城県常陸太田市箕町1075-4
滋賀県東近江市五個荘奥町225-1</t>
  </si>
  <si>
    <t>新潟県北蒲原郡聖籠町東港5-2756-3</t>
  </si>
  <si>
    <t>群馬県太田市西新町125-1
新潟県新潟市東区岡山1300
新潟県北蒲原郡聖籠町東港5-2756-3
新潟県新潟市東区岡山1300</t>
  </si>
  <si>
    <t>長野県上伊那郡辰野町伊那富3934番地
滋賀県大津市真野四丁目15番55号
神奈川県横浜市磯子区新中原町1</t>
  </si>
  <si>
    <t>新潟県長岡市大口5550-2</t>
  </si>
  <si>
    <t>広島県呉市昭和町2-1</t>
  </si>
  <si>
    <t>埼玉県鶴ヶ島市</t>
  </si>
  <si>
    <t>東京都西多摩郡瑞穂町殿ヶ谷229</t>
  </si>
  <si>
    <t>福島県相馬市大野台１丁目２−１</t>
  </si>
  <si>
    <t>IHI横浜事業所</t>
  </si>
  <si>
    <t>神奈川県横浜市磯子区新中原町１</t>
  </si>
  <si>
    <t>2024年</t>
    <rPh sb="4" eb="5">
      <t>ネン</t>
    </rPh>
    <phoneticPr fontId="4"/>
  </si>
  <si>
    <t>長野県上伊那郡辰野町大字伊那富975
長野県上伊那郡箕輪町中箕輪16193-1</t>
  </si>
  <si>
    <t>山口県岩国市日の出町２－１
岐阜県各務原市テクノプラザ２－１４</t>
  </si>
  <si>
    <t>相生市相生5292</t>
  </si>
  <si>
    <t>福島県本宮市荒井字恵向60番10号
岡山県岡山市東区西大寺新地１７０-６</t>
  </si>
  <si>
    <t>千葉倉庫</t>
  </si>
  <si>
    <t>千葉市中央区出洲港17-2</t>
  </si>
  <si>
    <t>群馬県太田市西新町125-1
新潟県新潟市東区岡山1300
新潟県北蒲原郡聖籠町東港5-2756-3
兵庫県相生市相生5292</t>
  </si>
  <si>
    <t>2022年</t>
    <rPh sb="4" eb="5">
      <t>ネン</t>
    </rPh>
    <phoneticPr fontId="4"/>
  </si>
  <si>
    <t>2022年からの保険価額増減額(千円)</t>
    <rPh sb="4" eb="5">
      <t>ネン</t>
    </rPh>
    <rPh sb="8" eb="10">
      <t>ホケン</t>
    </rPh>
    <rPh sb="10" eb="11">
      <t>カ</t>
    </rPh>
    <rPh sb="11" eb="12">
      <t>ガク</t>
    </rPh>
    <rPh sb="12" eb="14">
      <t>ゾウゲン</t>
    </rPh>
    <rPh sb="14" eb="15">
      <t>ガク</t>
    </rPh>
    <rPh sb="16" eb="18">
      <t>センエン</t>
    </rPh>
    <phoneticPr fontId="2"/>
  </si>
  <si>
    <t>2024年分析無し</t>
    <phoneticPr fontId="2"/>
  </si>
  <si>
    <t>2022年分析無し</t>
    <phoneticPr fontId="2"/>
  </si>
  <si>
    <t>2022年からの保険価額増減率(%)</t>
    <rPh sb="4" eb="5">
      <t>ネン</t>
    </rPh>
    <rPh sb="8" eb="10">
      <t>ホケン</t>
    </rPh>
    <rPh sb="10" eb="11">
      <t>カ</t>
    </rPh>
    <rPh sb="11" eb="12">
      <t>ガク</t>
    </rPh>
    <rPh sb="12" eb="14">
      <t>ゾウゲン</t>
    </rPh>
    <rPh sb="14" eb="15">
      <t>リツ</t>
    </rPh>
    <phoneticPr fontId="2"/>
  </si>
  <si>
    <t>会社名</t>
    <rPh sb="0" eb="3">
      <t>かいしゃめい</t>
    </rPh>
    <phoneticPr fontId="3" type="noConversion"/>
  </si>
  <si>
    <t>年超過確率1.0%
（再現期間100年）</t>
    <rPh sb="0" eb="1">
      <t>ﾈﾝ</t>
    </rPh>
    <rPh sb="1" eb="3">
      <t>ﾁｮｳｶ</t>
    </rPh>
    <rPh sb="3" eb="5">
      <t>ｶｸﾘﾂ</t>
    </rPh>
    <rPh sb="11" eb="13">
      <t>ｻｲｹﾞﾝ</t>
    </rPh>
    <rPh sb="13" eb="15">
      <t>ｷｶﾝ</t>
    </rPh>
    <rPh sb="18" eb="19">
      <t>ﾈﾝ</t>
    </rPh>
    <phoneticPr fontId="3" type="noConversion"/>
  </si>
  <si>
    <t>年超過確率0.4%
（再現期間250年）</t>
    <rPh sb="0" eb="1">
      <t>ﾈﾝ</t>
    </rPh>
    <rPh sb="1" eb="3">
      <t>ﾁｮｳｶ</t>
    </rPh>
    <rPh sb="3" eb="5">
      <t>ｶｸﾘﾂ</t>
    </rPh>
    <rPh sb="11" eb="13">
      <t>ｻｲｹﾞﾝ</t>
    </rPh>
    <rPh sb="13" eb="15">
      <t>ｷｶﾝ</t>
    </rPh>
    <rPh sb="18" eb="19">
      <t>ﾈﾝ</t>
    </rPh>
    <phoneticPr fontId="3" type="noConversion"/>
  </si>
  <si>
    <t>年超過確率0.21%
（再現期間475年）</t>
    <rPh sb="0" eb="1">
      <t>ﾈﾝ</t>
    </rPh>
    <rPh sb="1" eb="3">
      <t>ﾁｮｳｶ</t>
    </rPh>
    <rPh sb="3" eb="5">
      <t>ｶｸﾘﾂ</t>
    </rPh>
    <rPh sb="12" eb="14">
      <t>ｻｲｹﾞﾝ</t>
    </rPh>
    <rPh sb="14" eb="16">
      <t>ｷｶﾝ</t>
    </rPh>
    <rPh sb="19" eb="20">
      <t>ﾈﾝ</t>
    </rPh>
    <phoneticPr fontId="3" type="noConversion"/>
  </si>
  <si>
    <t>被害想定額</t>
  </si>
  <si>
    <t xml:space="preserve"> 被害想定率</t>
  </si>
  <si>
    <t>合計</t>
    <rPh sb="0" eb="2">
      <t>ゴウケイ</t>
    </rPh>
    <phoneticPr fontId="4"/>
  </si>
  <si>
    <t>2022年からの被害想定額の変動額</t>
    <rPh sb="14" eb="16">
      <t>ヘンドウ</t>
    </rPh>
    <rPh sb="16" eb="17">
      <t>ガク</t>
    </rPh>
    <phoneticPr fontId="4"/>
  </si>
  <si>
    <t>2022年からの 被害想定率変化率</t>
    <rPh sb="14" eb="16">
      <t>ヘンカ</t>
    </rPh>
    <rPh sb="16" eb="17">
      <t>リツ</t>
    </rPh>
    <phoneticPr fontId="4"/>
  </si>
  <si>
    <t>IHIエアロスペ0ス</t>
  </si>
  <si>
    <t>IHIタ0ボ</t>
  </si>
  <si>
    <t>セントラルコンベア0</t>
  </si>
  <si>
    <t>IHIマスタ0メタル</t>
  </si>
  <si>
    <t>IHIジェットサ0ビス</t>
  </si>
  <si>
    <t>0.1%未満は0百万円、0.0%として計算</t>
    <rPh sb="4" eb="6">
      <t>ミマン</t>
    </rPh>
    <rPh sb="8" eb="11">
      <t>ヒャクマンエン</t>
    </rPh>
    <rPh sb="19" eb="21">
      <t>ケイサン</t>
    </rPh>
    <phoneticPr fontId="4"/>
  </si>
  <si>
    <t>会社名</t>
    <rPh sb="0" eb="3">
      <t>かいしゃめい</t>
    </rPh>
    <phoneticPr fontId="4" type="noConversion"/>
  </si>
  <si>
    <t>会社名</t>
    <rPh sb="0" eb="3">
      <t>ｶｲｼｬﾒｲ</t>
    </rPh>
    <phoneticPr fontId="11" type="noConversion"/>
  </si>
  <si>
    <t>地震シナリオ</t>
    <rPh sb="0" eb="2">
      <t>ｼﾞｼﾝ</t>
    </rPh>
    <phoneticPr fontId="4" type="noConversion"/>
  </si>
  <si>
    <t>地震シナリオ</t>
    <rPh sb="0" eb="2">
      <t>ｼﾞｼﾝ</t>
    </rPh>
    <phoneticPr fontId="11" type="noConversion"/>
  </si>
  <si>
    <t>首都直下地震（元禄型関東地震）Mw8.5程度</t>
  </si>
  <si>
    <t>2004年新潟県中越沖地震Mw6.6程度</t>
  </si>
  <si>
    <t>糸魚川－静岡構造線断層帯中北部の地震Mw7.2程度</t>
  </si>
  <si>
    <t>清内路峠断層帯の地震Mw6.8程度</t>
  </si>
  <si>
    <t>南海トラフ巨大地震Mw9程度</t>
  </si>
  <si>
    <t>広島湾－岩国沖断層帯の地震Mw6.7程度</t>
  </si>
  <si>
    <t>上町断層帯の地震Mw7程度</t>
  </si>
  <si>
    <t>相模トラフの地震Mw7.7程度</t>
  </si>
  <si>
    <t>双葉断層の地震Mw6.5程度</t>
  </si>
  <si>
    <t>立川断層帯の地震Mw6.9程度</t>
  </si>
  <si>
    <t>安達太良山東麓断層帯の地震Mw6.2程度</t>
  </si>
  <si>
    <t>太田断層の地震Mw6.8程度</t>
  </si>
  <si>
    <t>フィリピン海プレート内部の地震（首都圏近郊）Mw7.3程度</t>
    <phoneticPr fontId="12"/>
  </si>
  <si>
    <t>新潟県北部沖の地震（日本海東縁部）Mw7.5程度</t>
    <phoneticPr fontId="12"/>
  </si>
  <si>
    <t>IHI回転機械製造</t>
    <rPh sb="7" eb="9">
      <t>セイゾウ</t>
    </rPh>
    <phoneticPr fontId="12"/>
  </si>
  <si>
    <t>悠久山断層帯の地震Mw6.5程度</t>
  </si>
  <si>
    <t>安芸灘～伊予灘～豊後水道の地震Mw7.5程度</t>
  </si>
  <si>
    <t>1923年大正関東地震（相模トラフの地震）Mw7.9程度</t>
  </si>
  <si>
    <t>相模トラフの地震 Mw7.7程度</t>
    <phoneticPr fontId="12"/>
  </si>
  <si>
    <t>2024年</t>
    <rPh sb="4" eb="5">
      <t>ネン</t>
    </rPh>
    <phoneticPr fontId="12"/>
  </si>
  <si>
    <t>2022年</t>
    <rPh sb="4" eb="5">
      <t>ネン</t>
    </rPh>
    <phoneticPr fontId="12"/>
  </si>
  <si>
    <t>　関東平野北西縁断層帯（平井－櫛挽断層帯）　M7.1程度</t>
  </si>
  <si>
    <t>　六日町断層帯　M7.1程度</t>
  </si>
  <si>
    <t>　糸魚川-静岡構造線断層帯　M8程度</t>
  </si>
  <si>
    <t>　木曽山脈西縁断層帯（清内路峠断層帯）　M7.4程度</t>
  </si>
  <si>
    <t>　南海トラフ巨大地震　M9程度</t>
  </si>
  <si>
    <t>　広島湾－岩国沖断層帯　M7.4程度</t>
  </si>
  <si>
    <t>　山崎断層帯　M7.7程度</t>
  </si>
  <si>
    <t>　上町断層帯　M7.5程度</t>
  </si>
  <si>
    <t>　大正型関東地震　M7.9程度</t>
  </si>
  <si>
    <t>　東北地方太平洋沖地震　M9.0</t>
  </si>
  <si>
    <t>　東京湾北部地震　M7.3</t>
  </si>
  <si>
    <t>　月岡断層帯　M7.3程度</t>
  </si>
  <si>
    <t>　安芸灘～伊予灘～豊後水道のプレート内地震</t>
  </si>
  <si>
    <t>2022年からの被害想定額増減額(千円)</t>
    <rPh sb="4" eb="5">
      <t>ネン</t>
    </rPh>
    <rPh sb="8" eb="10">
      <t>ヒガイ</t>
    </rPh>
    <rPh sb="10" eb="12">
      <t>ソウテイ</t>
    </rPh>
    <rPh sb="12" eb="13">
      <t>ガク</t>
    </rPh>
    <rPh sb="13" eb="15">
      <t>ゾウゲン</t>
    </rPh>
    <rPh sb="15" eb="16">
      <t>ガク</t>
    </rPh>
    <rPh sb="17" eb="19">
      <t>センエン</t>
    </rPh>
    <phoneticPr fontId="12"/>
  </si>
  <si>
    <t>2022年からの被害想定率増減率</t>
    <rPh sb="4" eb="5">
      <t>ネン</t>
    </rPh>
    <rPh sb="8" eb="10">
      <t>ヒガイ</t>
    </rPh>
    <rPh sb="10" eb="12">
      <t>ソウテイ</t>
    </rPh>
    <rPh sb="12" eb="13">
      <t>リツ</t>
    </rPh>
    <rPh sb="13" eb="15">
      <t>ゾウゲン</t>
    </rPh>
    <rPh sb="15" eb="16">
      <t>リツ</t>
    </rPh>
    <phoneticPr fontId="12"/>
  </si>
  <si>
    <t>南海トラフ巨大地震　M9程度</t>
  </si>
  <si>
    <t>南海トラフ巨大地震(該当シナリオなし)</t>
    <rPh sb="10" eb="12">
      <t>ガイトウ</t>
    </rPh>
    <phoneticPr fontId="2"/>
  </si>
  <si>
    <t>南海トラフ巨大地震(該当シナリオなし)</t>
  </si>
  <si>
    <t>南海トラフ巨大地震 Mw9程度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</si>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</sst>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#,##0&quot;百万円&quot;"/>
    <numFmt numFmtId="177" formatCode="0.0%"/>
  </numFmts>
  <fonts count="1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8"/>
      <color theme="3"/>
      <name val="ＭＳ Ｐゴシック"/>
      <family val="2"/>
      <charset val="128"/>
      <scheme val="major"/>
    </font>
    <font>
      <b/>
      <sz val="13"/>
      <color theme="3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2"/>
      <color indexed="8"/>
      <name val="メイリオ"/>
      <family val="3"/>
      <charset val="128"/>
    </font>
    <font>
      <sz val="8"/>
      <name val="Calibri"/>
      <family val="2"/>
    </font>
    <font>
      <sz val="6"/>
      <name val="ＭＳ Ｐゴシック"/>
      <family val="3"/>
      <charset val="128"/>
    </font>
    <font>
      <sz val="14"/>
      <name val="メイリオ"/>
      <family val="3"/>
      <charset val="128"/>
    </font>
    <font>
      <sz val="14"/>
      <color indexed="8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6" fillId="0" borderId="0" xfId="0" applyFont="1"/>
    <xf numFmtId="0" fontId="8" fillId="2" borderId="1" xfId="0" applyFont="1" applyFill="1" applyBorder="1" applyAlignment="1">
      <alignment horizontal="center"/>
    </xf>
    <xf numFmtId="0" fontId="6" fillId="0" borderId="1" xfId="0" applyFont="1" applyBorder="1"/>
    <xf numFmtId="41" fontId="6" fillId="0" borderId="1" xfId="0" applyNumberFormat="1" applyFont="1" applyBorder="1"/>
    <xf numFmtId="0" fontId="6" fillId="0" borderId="1" xfId="0" applyFont="1" applyBorder="1" applyAlignment="1">
      <alignment wrapText="1"/>
    </xf>
    <xf numFmtId="41" fontId="6" fillId="0" borderId="0" xfId="0" applyNumberFormat="1" applyFont="1"/>
    <xf numFmtId="2" fontId="6" fillId="0" borderId="1" xfId="0" applyNumberFormat="1" applyFont="1" applyBorder="1"/>
    <xf numFmtId="41" fontId="9" fillId="0" borderId="1" xfId="0" applyNumberFormat="1" applyFont="1" applyBorder="1"/>
    <xf numFmtId="0" fontId="8" fillId="0" borderId="1" xfId="0" applyFont="1" applyBorder="1"/>
    <xf numFmtId="176" fontId="10" fillId="0" borderId="1" xfId="1" applyNumberFormat="1" applyFont="1" applyBorder="1" applyAlignment="1">
      <alignment horizontal="right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/>
    </xf>
    <xf numFmtId="176" fontId="6" fillId="0" borderId="0" xfId="0" applyNumberFormat="1" applyFont="1"/>
    <xf numFmtId="0" fontId="7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176" fontId="14" fillId="0" borderId="1" xfId="1" applyNumberFormat="1" applyFont="1" applyBorder="1" applyAlignment="1">
      <alignment horizontal="right" vertical="center"/>
    </xf>
    <xf numFmtId="177" fontId="14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0" fillId="0" borderId="4" xfId="0" applyBorder="1" applyAlignment="1">
      <alignment horizontal="center"/>
    </xf>
    <xf numFmtId="176" fontId="0" fillId="0" borderId="0" xfId="0" applyNumberFormat="1"/>
    <xf numFmtId="176" fontId="6" fillId="0" borderId="1" xfId="0" applyNumberFormat="1" applyFont="1" applyBorder="1"/>
    <xf numFmtId="177" fontId="6" fillId="0" borderId="1" xfId="0" applyNumberFormat="1" applyFont="1" applyBorder="1"/>
    <xf numFmtId="0" fontId="15" fillId="0" borderId="1" xfId="0" applyFont="1" applyBorder="1"/>
    <xf numFmtId="176" fontId="15" fillId="0" borderId="1" xfId="0" applyNumberFormat="1" applyFont="1" applyBorder="1"/>
    <xf numFmtId="9" fontId="15" fillId="0" borderId="1" xfId="0" applyNumberFormat="1" applyFont="1" applyBorder="1"/>
    <xf numFmtId="43" fontId="6" fillId="0" borderId="0" xfId="0" applyNumberFormat="1" applyFont="1"/>
  </cellXfs>
  <cellStyles count="2">
    <cellStyle name="桁区切り [0.00]" xfId="1" builtinId="3"/>
    <cellStyle name="標準" xfId="0" builtinId="0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6"/>
  <sheetViews>
    <sheetView tabSelected="1" topLeftCell="A16" zoomScale="60" zoomScaleNormal="60" workbookViewId="0">
      <selection activeCell="H21" sqref="H21"/>
    </sheetView>
  </sheetViews>
  <sheetFormatPr defaultRowHeight="18.75" x14ac:dyDescent="0.45"/>
  <cols>
    <col min="1" max="1" width="9" style="1"/>
    <col min="2" max="2" width="27" style="1" customWidth="1"/>
    <col min="3" max="3" width="19.5" style="1" customWidth="1"/>
    <col min="4" max="4" width="39.625" style="1" customWidth="1"/>
    <col min="5" max="5" width="9" style="1"/>
    <col min="6" max="6" width="26.25" style="1" customWidth="1"/>
    <col min="7" max="7" width="20.375" style="1" customWidth="1"/>
    <col min="8" max="8" width="36.75" style="1" customWidth="1"/>
    <col min="9" max="9" width="9" style="1"/>
    <col min="10" max="10" width="30.25" style="1" customWidth="1"/>
    <col min="11" max="11" width="29.125" style="1" customWidth="1"/>
    <col min="12" max="16384" width="9" style="1"/>
  </cols>
  <sheetData>
    <row r="1" spans="2:11" ht="22.5" x14ac:dyDescent="0.5">
      <c r="B1" s="15" t="s">
        <v>63</v>
      </c>
      <c r="C1" s="15"/>
      <c r="D1" s="15"/>
      <c r="F1" s="15" t="s">
        <v>71</v>
      </c>
      <c r="G1" s="15"/>
      <c r="H1" s="15"/>
      <c r="J1" s="14" t="s">
        <v>72</v>
      </c>
      <c r="K1" s="14" t="s">
        <v>75</v>
      </c>
    </row>
    <row r="2" spans="2:11" ht="19.5" x14ac:dyDescent="0.45">
      <c r="B2" s="2" t="s">
        <v>31</v>
      </c>
      <c r="C2" s="2" t="s">
        <v>32</v>
      </c>
      <c r="D2" s="2" t="s">
        <v>0</v>
      </c>
      <c r="F2" s="2" t="s">
        <v>31</v>
      </c>
      <c r="G2" s="2" t="s">
        <v>32</v>
      </c>
      <c r="H2" s="2" t="s">
        <v>0</v>
      </c>
      <c r="J2" s="14"/>
      <c r="K2" s="14"/>
    </row>
    <row r="3" spans="2:11" x14ac:dyDescent="0.45">
      <c r="B3" s="3" t="s">
        <v>33</v>
      </c>
      <c r="C3" s="4">
        <v>109552703</v>
      </c>
      <c r="D3" s="5" t="s">
        <v>34</v>
      </c>
      <c r="F3" s="3" t="s">
        <v>33</v>
      </c>
      <c r="G3" s="4">
        <v>59603348</v>
      </c>
      <c r="H3" s="5" t="s">
        <v>34</v>
      </c>
      <c r="J3" s="4">
        <f>C3-G3</f>
        <v>49949355</v>
      </c>
      <c r="K3" s="7">
        <f>(C3/G3)*100-100</f>
        <v>83.802935029757066</v>
      </c>
    </row>
    <row r="4" spans="2:11" x14ac:dyDescent="0.45">
      <c r="B4" s="3" t="s">
        <v>1</v>
      </c>
      <c r="C4" s="4">
        <v>5811450</v>
      </c>
      <c r="D4" s="5" t="s">
        <v>35</v>
      </c>
      <c r="F4" s="3" t="s">
        <v>1</v>
      </c>
      <c r="G4" s="4">
        <v>5115404</v>
      </c>
      <c r="H4" s="5" t="s">
        <v>35</v>
      </c>
      <c r="J4" s="4">
        <f t="shared" ref="J4:J31" si="0">C4-G4</f>
        <v>696046</v>
      </c>
      <c r="K4" s="7">
        <f t="shared" ref="K4:K34" si="1">(C4/G4)*100-100</f>
        <v>13.606862722866069</v>
      </c>
    </row>
    <row r="5" spans="2:11" ht="37.5" x14ac:dyDescent="0.45">
      <c r="B5" s="3" t="s">
        <v>2</v>
      </c>
      <c r="C5" s="4">
        <v>15698927</v>
      </c>
      <c r="D5" s="5" t="s">
        <v>36</v>
      </c>
      <c r="F5" s="3" t="s">
        <v>2</v>
      </c>
      <c r="G5" s="4">
        <v>15302251</v>
      </c>
      <c r="H5" s="5" t="s">
        <v>36</v>
      </c>
      <c r="J5" s="4">
        <f t="shared" si="0"/>
        <v>396676</v>
      </c>
      <c r="K5" s="7">
        <f t="shared" si="1"/>
        <v>2.5922722088403987</v>
      </c>
    </row>
    <row r="6" spans="2:11" ht="37.5" x14ac:dyDescent="0.45">
      <c r="B6" s="3" t="s">
        <v>3</v>
      </c>
      <c r="C6" s="4">
        <v>14759570</v>
      </c>
      <c r="D6" s="5" t="s">
        <v>37</v>
      </c>
      <c r="F6" s="3" t="s">
        <v>3</v>
      </c>
      <c r="G6" s="4">
        <v>14868636</v>
      </c>
      <c r="H6" s="5" t="s">
        <v>37</v>
      </c>
      <c r="J6" s="4">
        <f t="shared" si="0"/>
        <v>-109066</v>
      </c>
      <c r="K6" s="7">
        <f t="shared" si="1"/>
        <v>-0.733530634551812</v>
      </c>
    </row>
    <row r="7" spans="2:11" ht="56.25" x14ac:dyDescent="0.45">
      <c r="B7" s="3" t="s">
        <v>4</v>
      </c>
      <c r="C7" s="4">
        <v>9217714</v>
      </c>
      <c r="D7" s="5" t="s">
        <v>38</v>
      </c>
      <c r="F7" s="3" t="s">
        <v>4</v>
      </c>
      <c r="G7" s="4">
        <v>7677852</v>
      </c>
      <c r="H7" s="5" t="s">
        <v>64</v>
      </c>
      <c r="J7" s="4">
        <f t="shared" si="0"/>
        <v>1539862</v>
      </c>
      <c r="K7" s="7">
        <f t="shared" si="1"/>
        <v>20.055895841701556</v>
      </c>
    </row>
    <row r="8" spans="2:11" ht="37.5" x14ac:dyDescent="0.45">
      <c r="B8" s="3" t="s">
        <v>5</v>
      </c>
      <c r="C8" s="4">
        <v>1023327</v>
      </c>
      <c r="D8" s="5" t="s">
        <v>39</v>
      </c>
      <c r="F8" s="3" t="s">
        <v>5</v>
      </c>
      <c r="G8" s="4">
        <v>870466</v>
      </c>
      <c r="H8" s="5" t="s">
        <v>39</v>
      </c>
      <c r="J8" s="4">
        <f t="shared" si="0"/>
        <v>152861</v>
      </c>
      <c r="K8" s="7">
        <f t="shared" si="1"/>
        <v>17.560823742684946</v>
      </c>
    </row>
    <row r="9" spans="2:11" ht="37.5" x14ac:dyDescent="0.45">
      <c r="B9" s="3" t="s">
        <v>6</v>
      </c>
      <c r="C9" s="4">
        <v>5794674</v>
      </c>
      <c r="D9" s="5" t="s">
        <v>40</v>
      </c>
      <c r="F9" s="3" t="s">
        <v>6</v>
      </c>
      <c r="G9" s="4">
        <v>5633110</v>
      </c>
      <c r="H9" s="5" t="s">
        <v>65</v>
      </c>
      <c r="J9" s="4">
        <f t="shared" si="0"/>
        <v>161564</v>
      </c>
      <c r="K9" s="7">
        <f t="shared" si="1"/>
        <v>2.8681137062830402</v>
      </c>
    </row>
    <row r="10" spans="2:11" x14ac:dyDescent="0.45">
      <c r="B10" s="3" t="s">
        <v>7</v>
      </c>
      <c r="C10" s="4">
        <v>680004</v>
      </c>
      <c r="D10" s="5" t="s">
        <v>41</v>
      </c>
      <c r="F10" s="3" t="s">
        <v>7</v>
      </c>
      <c r="G10" s="4">
        <v>590266</v>
      </c>
      <c r="H10" s="5" t="s">
        <v>41</v>
      </c>
      <c r="J10" s="4">
        <f t="shared" si="0"/>
        <v>89738</v>
      </c>
      <c r="K10" s="7">
        <f t="shared" si="1"/>
        <v>15.202976285267994</v>
      </c>
    </row>
    <row r="11" spans="2:11" x14ac:dyDescent="0.45">
      <c r="B11" s="3" t="s">
        <v>8</v>
      </c>
      <c r="C11" s="4">
        <v>2920600</v>
      </c>
      <c r="D11" s="5" t="s">
        <v>42</v>
      </c>
      <c r="F11" s="3" t="s">
        <v>8</v>
      </c>
      <c r="G11" s="4">
        <v>2712209</v>
      </c>
      <c r="H11" s="5" t="s">
        <v>42</v>
      </c>
      <c r="J11" s="4">
        <f t="shared" si="0"/>
        <v>208391</v>
      </c>
      <c r="K11" s="7">
        <f t="shared" si="1"/>
        <v>7.6834417996548154</v>
      </c>
    </row>
    <row r="12" spans="2:11" x14ac:dyDescent="0.45">
      <c r="B12" s="3" t="s">
        <v>9</v>
      </c>
      <c r="C12" s="4">
        <v>22469489</v>
      </c>
      <c r="D12" s="5" t="s">
        <v>43</v>
      </c>
      <c r="F12" s="3" t="s">
        <v>9</v>
      </c>
      <c r="G12" s="4">
        <v>17585339</v>
      </c>
      <c r="H12" s="5" t="s">
        <v>43</v>
      </c>
      <c r="J12" s="4">
        <f t="shared" si="0"/>
        <v>4884150</v>
      </c>
      <c r="K12" s="7">
        <f t="shared" si="1"/>
        <v>27.773988320611835</v>
      </c>
    </row>
    <row r="13" spans="2:11" x14ac:dyDescent="0.45">
      <c r="B13" s="3" t="s">
        <v>10</v>
      </c>
      <c r="C13" s="4">
        <v>1788617</v>
      </c>
      <c r="D13" s="5" t="s">
        <v>11</v>
      </c>
      <c r="F13" s="3" t="s">
        <v>10</v>
      </c>
      <c r="G13" s="4">
        <v>1650812</v>
      </c>
      <c r="H13" s="5" t="s">
        <v>66</v>
      </c>
      <c r="J13" s="4">
        <f t="shared" si="0"/>
        <v>137805</v>
      </c>
      <c r="K13" s="7">
        <f t="shared" si="1"/>
        <v>8.3477100966070026</v>
      </c>
    </row>
    <row r="14" spans="2:11" x14ac:dyDescent="0.45">
      <c r="B14" s="3" t="s">
        <v>12</v>
      </c>
      <c r="C14" s="4">
        <v>1691520</v>
      </c>
      <c r="D14" s="5" t="s">
        <v>44</v>
      </c>
      <c r="F14" s="3" t="s">
        <v>12</v>
      </c>
      <c r="G14" s="4">
        <v>1649460</v>
      </c>
      <c r="H14" s="5" t="s">
        <v>44</v>
      </c>
      <c r="J14" s="4">
        <f t="shared" si="0"/>
        <v>42060</v>
      </c>
      <c r="K14" s="7">
        <f t="shared" si="1"/>
        <v>2.5499254301407603</v>
      </c>
    </row>
    <row r="15" spans="2:11" ht="37.5" x14ac:dyDescent="0.45">
      <c r="B15" s="3" t="s">
        <v>13</v>
      </c>
      <c r="C15" s="4">
        <v>11816668</v>
      </c>
      <c r="D15" s="5" t="s">
        <v>45</v>
      </c>
      <c r="F15" s="3" t="s">
        <v>13</v>
      </c>
      <c r="G15" s="4">
        <v>10644085</v>
      </c>
      <c r="H15" s="5" t="s">
        <v>45</v>
      </c>
      <c r="J15" s="4">
        <f t="shared" si="0"/>
        <v>1172583</v>
      </c>
      <c r="K15" s="7">
        <f t="shared" si="1"/>
        <v>11.016287449790198</v>
      </c>
    </row>
    <row r="16" spans="2:11" ht="37.5" x14ac:dyDescent="0.45">
      <c r="B16" s="3" t="s">
        <v>14</v>
      </c>
      <c r="C16" s="4">
        <v>2588241</v>
      </c>
      <c r="D16" s="5" t="s">
        <v>46</v>
      </c>
      <c r="F16" s="3" t="s">
        <v>14</v>
      </c>
      <c r="G16" s="4">
        <v>2805908</v>
      </c>
      <c r="H16" s="5" t="s">
        <v>46</v>
      </c>
      <c r="J16" s="4">
        <f t="shared" si="0"/>
        <v>-217667</v>
      </c>
      <c r="K16" s="7">
        <f t="shared" si="1"/>
        <v>-7.7574532023145508</v>
      </c>
    </row>
    <row r="17" spans="2:11" ht="37.5" x14ac:dyDescent="0.45">
      <c r="B17" s="3" t="s">
        <v>15</v>
      </c>
      <c r="C17" s="4">
        <v>6163463</v>
      </c>
      <c r="D17" s="5" t="s">
        <v>47</v>
      </c>
      <c r="F17" s="3" t="s">
        <v>15</v>
      </c>
      <c r="G17" s="4">
        <v>6733457</v>
      </c>
      <c r="H17" s="5" t="s">
        <v>67</v>
      </c>
      <c r="J17" s="4">
        <f t="shared" si="0"/>
        <v>-569994</v>
      </c>
      <c r="K17" s="7">
        <f t="shared" si="1"/>
        <v>-8.4651019528304658</v>
      </c>
    </row>
    <row r="18" spans="2:11" x14ac:dyDescent="0.45">
      <c r="B18" s="3" t="s">
        <v>16</v>
      </c>
      <c r="C18" s="4">
        <v>6987634</v>
      </c>
      <c r="D18" s="5" t="s">
        <v>48</v>
      </c>
      <c r="F18" s="3" t="s">
        <v>16</v>
      </c>
      <c r="G18" s="4">
        <v>5857275</v>
      </c>
      <c r="H18" s="5" t="s">
        <v>48</v>
      </c>
      <c r="J18" s="4">
        <f t="shared" si="0"/>
        <v>1130359</v>
      </c>
      <c r="K18" s="7">
        <f t="shared" si="1"/>
        <v>19.298376804913559</v>
      </c>
    </row>
    <row r="19" spans="2:11" x14ac:dyDescent="0.45">
      <c r="B19" s="3" t="s">
        <v>17</v>
      </c>
      <c r="C19" s="4">
        <v>704097</v>
      </c>
      <c r="D19" s="5" t="s">
        <v>49</v>
      </c>
      <c r="F19" s="3" t="s">
        <v>17</v>
      </c>
      <c r="G19" s="4">
        <v>1123036</v>
      </c>
      <c r="H19" s="5" t="s">
        <v>49</v>
      </c>
      <c r="J19" s="4">
        <f t="shared" si="0"/>
        <v>-418939</v>
      </c>
      <c r="K19" s="7">
        <f t="shared" si="1"/>
        <v>-37.30414697302669</v>
      </c>
    </row>
    <row r="20" spans="2:11" x14ac:dyDescent="0.45">
      <c r="B20" s="3" t="s">
        <v>18</v>
      </c>
      <c r="C20" s="4">
        <v>1748908</v>
      </c>
      <c r="D20" s="5" t="s">
        <v>50</v>
      </c>
      <c r="F20" s="3" t="s">
        <v>18</v>
      </c>
      <c r="G20" s="4">
        <v>1461773</v>
      </c>
      <c r="H20" s="5" t="s">
        <v>50</v>
      </c>
      <c r="J20" s="4">
        <f t="shared" si="0"/>
        <v>287135</v>
      </c>
      <c r="K20" s="7">
        <f t="shared" si="1"/>
        <v>19.642926774540229</v>
      </c>
    </row>
    <row r="21" spans="2:11" ht="37.5" x14ac:dyDescent="0.45">
      <c r="B21" s="3" t="s">
        <v>19</v>
      </c>
      <c r="C21" s="4">
        <v>8748190</v>
      </c>
      <c r="D21" s="5" t="s">
        <v>51</v>
      </c>
      <c r="F21" s="3" t="s">
        <v>19</v>
      </c>
      <c r="G21" s="4">
        <v>7244597</v>
      </c>
      <c r="H21" s="5" t="s">
        <v>51</v>
      </c>
      <c r="J21" s="4">
        <f t="shared" si="0"/>
        <v>1503593</v>
      </c>
      <c r="K21" s="7">
        <f t="shared" si="1"/>
        <v>20.754681040229016</v>
      </c>
    </row>
    <row r="22" spans="2:11" ht="37.5" x14ac:dyDescent="0.45">
      <c r="B22" s="3" t="s">
        <v>20</v>
      </c>
      <c r="C22" s="4">
        <v>3232355</v>
      </c>
      <c r="D22" s="5" t="s">
        <v>52</v>
      </c>
      <c r="F22" s="3" t="s">
        <v>20</v>
      </c>
      <c r="G22" s="4">
        <v>4075635</v>
      </c>
      <c r="H22" s="5" t="s">
        <v>52</v>
      </c>
      <c r="J22" s="4">
        <f t="shared" si="0"/>
        <v>-843280</v>
      </c>
      <c r="K22" s="7">
        <f t="shared" si="1"/>
        <v>-20.690763525193006</v>
      </c>
    </row>
    <row r="23" spans="2:11" x14ac:dyDescent="0.45">
      <c r="B23" s="3" t="s">
        <v>21</v>
      </c>
      <c r="C23" s="4">
        <v>11045077</v>
      </c>
      <c r="D23" s="5" t="s">
        <v>53</v>
      </c>
      <c r="F23" s="3" t="s">
        <v>21</v>
      </c>
      <c r="G23" s="4">
        <v>7603687</v>
      </c>
      <c r="H23" s="5" t="s">
        <v>53</v>
      </c>
      <c r="J23" s="4">
        <f t="shared" si="0"/>
        <v>3441390</v>
      </c>
      <c r="K23" s="7">
        <f t="shared" si="1"/>
        <v>45.259490560303192</v>
      </c>
    </row>
    <row r="24" spans="2:11" ht="74.25" customHeight="1" x14ac:dyDescent="0.45">
      <c r="B24" s="3" t="s">
        <v>22</v>
      </c>
      <c r="C24" s="4">
        <v>54232523</v>
      </c>
      <c r="D24" s="5" t="s">
        <v>54</v>
      </c>
      <c r="F24" s="3" t="s">
        <v>22</v>
      </c>
      <c r="G24" s="4">
        <v>58965895</v>
      </c>
      <c r="H24" s="5" t="s">
        <v>70</v>
      </c>
      <c r="J24" s="4">
        <f t="shared" si="0"/>
        <v>-4733372</v>
      </c>
      <c r="K24" s="7">
        <f t="shared" si="1"/>
        <v>-8.0273045970047576</v>
      </c>
    </row>
    <row r="25" spans="2:11" ht="56.25" x14ac:dyDescent="0.45">
      <c r="B25" s="3" t="s">
        <v>23</v>
      </c>
      <c r="C25" s="4">
        <v>16911063</v>
      </c>
      <c r="D25" s="5" t="s">
        <v>55</v>
      </c>
      <c r="F25" s="3" t="s">
        <v>23</v>
      </c>
      <c r="G25" s="4">
        <v>18073423</v>
      </c>
      <c r="H25" s="5" t="s">
        <v>55</v>
      </c>
      <c r="J25" s="4">
        <f t="shared" si="0"/>
        <v>-1162360</v>
      </c>
      <c r="K25" s="7">
        <f t="shared" si="1"/>
        <v>-6.4313218364888627</v>
      </c>
    </row>
    <row r="26" spans="2:11" x14ac:dyDescent="0.45">
      <c r="B26" s="3" t="s">
        <v>25</v>
      </c>
      <c r="C26" s="4">
        <v>53882640</v>
      </c>
      <c r="D26" s="5" t="s">
        <v>57</v>
      </c>
      <c r="F26" s="3" t="s">
        <v>25</v>
      </c>
      <c r="G26" s="4">
        <v>49689399</v>
      </c>
      <c r="H26" s="5" t="s">
        <v>57</v>
      </c>
      <c r="J26" s="4">
        <f t="shared" si="0"/>
        <v>4193241</v>
      </c>
      <c r="K26" s="7">
        <f t="shared" si="1"/>
        <v>8.4389046444292859</v>
      </c>
    </row>
    <row r="27" spans="2:11" x14ac:dyDescent="0.45">
      <c r="B27" s="3" t="s">
        <v>26</v>
      </c>
      <c r="C27" s="4">
        <v>21500147</v>
      </c>
      <c r="D27" s="5" t="s">
        <v>58</v>
      </c>
      <c r="F27" s="3" t="s">
        <v>26</v>
      </c>
      <c r="G27" s="4">
        <v>12879847</v>
      </c>
      <c r="H27" s="5" t="s">
        <v>58</v>
      </c>
      <c r="J27" s="4">
        <f t="shared" si="0"/>
        <v>8620300</v>
      </c>
      <c r="K27" s="7">
        <f t="shared" si="1"/>
        <v>66.928590067878901</v>
      </c>
    </row>
    <row r="28" spans="2:11" x14ac:dyDescent="0.45">
      <c r="B28" s="3" t="s">
        <v>27</v>
      </c>
      <c r="C28" s="4">
        <v>150636290</v>
      </c>
      <c r="D28" s="5" t="s">
        <v>59</v>
      </c>
      <c r="F28" s="3" t="s">
        <v>27</v>
      </c>
      <c r="G28" s="4">
        <v>143010933</v>
      </c>
      <c r="H28" s="5" t="s">
        <v>59</v>
      </c>
      <c r="J28" s="4">
        <f t="shared" si="0"/>
        <v>7625357</v>
      </c>
      <c r="K28" s="7">
        <f t="shared" si="1"/>
        <v>5.3320098261298625</v>
      </c>
    </row>
    <row r="29" spans="2:11" x14ac:dyDescent="0.45">
      <c r="B29" s="3" t="s">
        <v>28</v>
      </c>
      <c r="C29" s="4">
        <v>105954495</v>
      </c>
      <c r="D29" s="5" t="s">
        <v>60</v>
      </c>
      <c r="F29" s="3" t="s">
        <v>28</v>
      </c>
      <c r="G29" s="4">
        <v>92704456</v>
      </c>
      <c r="H29" s="5" t="s">
        <v>60</v>
      </c>
      <c r="J29" s="4">
        <f t="shared" si="0"/>
        <v>13250039</v>
      </c>
      <c r="K29" s="7">
        <f t="shared" si="1"/>
        <v>14.292774664467061</v>
      </c>
    </row>
    <row r="30" spans="2:11" x14ac:dyDescent="0.45">
      <c r="B30" s="3" t="s">
        <v>61</v>
      </c>
      <c r="C30" s="4">
        <v>94046846</v>
      </c>
      <c r="D30" s="5" t="s">
        <v>62</v>
      </c>
      <c r="F30" s="3" t="s">
        <v>61</v>
      </c>
      <c r="G30" s="4">
        <v>81492765</v>
      </c>
      <c r="H30" s="5" t="s">
        <v>62</v>
      </c>
      <c r="J30" s="4">
        <f t="shared" si="0"/>
        <v>12554081</v>
      </c>
      <c r="K30" s="7">
        <f t="shared" si="1"/>
        <v>15.405147929389813</v>
      </c>
    </row>
    <row r="31" spans="2:11" x14ac:dyDescent="0.45">
      <c r="B31" s="3" t="s">
        <v>29</v>
      </c>
      <c r="C31" s="4">
        <v>44127606</v>
      </c>
      <c r="D31" s="5" t="s">
        <v>42</v>
      </c>
      <c r="F31" s="3" t="s">
        <v>29</v>
      </c>
      <c r="G31" s="4">
        <v>40305064</v>
      </c>
      <c r="H31" s="5" t="s">
        <v>42</v>
      </c>
      <c r="J31" s="4">
        <f t="shared" si="0"/>
        <v>3822542</v>
      </c>
      <c r="K31" s="7">
        <f t="shared" si="1"/>
        <v>9.4840241414825783</v>
      </c>
    </row>
    <row r="32" spans="2:11" x14ac:dyDescent="0.45">
      <c r="B32" s="3" t="s">
        <v>24</v>
      </c>
      <c r="C32" s="4">
        <v>1743997</v>
      </c>
      <c r="D32" s="5" t="s">
        <v>56</v>
      </c>
      <c r="F32" s="3" t="s">
        <v>24</v>
      </c>
      <c r="G32" s="16" t="s">
        <v>74</v>
      </c>
      <c r="H32" s="17"/>
      <c r="J32" s="4">
        <f>C32</f>
        <v>1743997</v>
      </c>
      <c r="K32" s="7"/>
    </row>
    <row r="33" spans="2:11" x14ac:dyDescent="0.45">
      <c r="B33" s="3" t="s">
        <v>68</v>
      </c>
      <c r="C33" s="16" t="s">
        <v>73</v>
      </c>
      <c r="D33" s="17"/>
      <c r="F33" s="3" t="s">
        <v>68</v>
      </c>
      <c r="G33" s="4">
        <v>3156827</v>
      </c>
      <c r="H33" s="5" t="s">
        <v>69</v>
      </c>
      <c r="J33" s="4">
        <f>0-G33</f>
        <v>-3156827</v>
      </c>
      <c r="K33" s="7"/>
    </row>
    <row r="34" spans="2:11" x14ac:dyDescent="0.45">
      <c r="B34" s="3" t="s">
        <v>30</v>
      </c>
      <c r="C34" s="4">
        <v>787478835</v>
      </c>
      <c r="D34" s="3"/>
      <c r="F34" s="3" t="s">
        <v>30</v>
      </c>
      <c r="G34" s="3">
        <v>681087215</v>
      </c>
      <c r="H34" s="3"/>
      <c r="J34" s="8">
        <f>C34-G34</f>
        <v>106391620</v>
      </c>
      <c r="K34" s="7">
        <f t="shared" si="1"/>
        <v>15.620851141655919</v>
      </c>
    </row>
    <row r="36" spans="2:11" x14ac:dyDescent="0.45">
      <c r="E36" s="33"/>
      <c r="J36" s="6"/>
    </row>
  </sheetData>
  <mergeCells count="6">
    <mergeCell ref="K1:K2"/>
    <mergeCell ref="B1:D1"/>
    <mergeCell ref="F1:H1"/>
    <mergeCell ref="G32:H32"/>
    <mergeCell ref="C33:D33"/>
    <mergeCell ref="J1:J2"/>
  </mergeCells>
  <phoneticPr fontId="2"/>
  <conditionalFormatting sqref="J3:J34">
    <cfRule type="cellIs" dxfId="1" priority="2" operator="lessThan">
      <formula>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{45F36EDE-781C-4293-9769-2AC940134576}</x14:id>
        </ext>
      </extLst>
    </cfRule>
  </conditionalFormatting>
  <conditionalFormatting sqref="K3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{985FFB53-DE82-4A64-9572-1507C9FD4416}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F36EDE-781C-4293-9769-2AC940134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J3:J34</xm:sqref>
        </x14:conditionalFormatting>
        <x14:conditionalFormatting xmlns:xm="http://schemas.microsoft.com/office/excel/2006/main">
          <x14:cfRule type="dataBar" id="{985FFB53-DE82-4A64-9572-1507C9FD4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7D94-44B6-4C9D-8934-3DCBC45A770E}">
  <dimension ref="A1:V36"/>
  <sheetViews>
    <sheetView topLeftCell="A4" zoomScale="55" zoomScaleNormal="55" workbookViewId="0">
      <selection activeCell="K22" sqref="K22"/>
    </sheetView>
  </sheetViews>
  <sheetFormatPr defaultRowHeight="18.75" x14ac:dyDescent="0.45"/>
  <cols>
    <col min="1" max="1" width="33.875" style="1" customWidth="1"/>
    <col min="2" max="7" width="20.625" style="1" customWidth="1"/>
    <col min="8" max="8" width="9" style="1"/>
    <col min="9" max="9" width="33.875" style="1" customWidth="1"/>
    <col min="10" max="15" width="20.625" style="1" customWidth="1"/>
    <col min="16" max="16" width="9" style="1"/>
    <col min="17" max="22" width="40.625" style="1" customWidth="1"/>
    <col min="23" max="16384" width="9" style="1"/>
  </cols>
  <sheetData>
    <row r="1" spans="1:22" x14ac:dyDescent="0.45">
      <c r="A1" s="19" t="s">
        <v>63</v>
      </c>
      <c r="B1" s="19"/>
      <c r="C1" s="19"/>
      <c r="D1" s="19"/>
      <c r="E1" s="19"/>
      <c r="F1" s="19"/>
      <c r="G1" s="19"/>
      <c r="I1" s="19" t="s">
        <v>71</v>
      </c>
      <c r="J1" s="19"/>
      <c r="K1" s="19"/>
      <c r="L1" s="19"/>
      <c r="M1" s="19"/>
      <c r="N1" s="19"/>
      <c r="O1" s="19"/>
    </row>
    <row r="2" spans="1:22" ht="18.75" customHeight="1" x14ac:dyDescent="0.45">
      <c r="A2" s="18" t="s">
        <v>76</v>
      </c>
      <c r="B2" s="18" t="s">
        <v>77</v>
      </c>
      <c r="C2" s="18"/>
      <c r="D2" s="18" t="s">
        <v>78</v>
      </c>
      <c r="E2" s="18"/>
      <c r="F2" s="18" t="s">
        <v>79</v>
      </c>
      <c r="G2" s="18"/>
      <c r="I2" s="18" t="s">
        <v>76</v>
      </c>
      <c r="J2" s="18" t="s">
        <v>77</v>
      </c>
      <c r="K2" s="18"/>
      <c r="L2" s="18" t="s">
        <v>78</v>
      </c>
      <c r="M2" s="18"/>
      <c r="N2" s="18" t="s">
        <v>79</v>
      </c>
      <c r="O2" s="18"/>
      <c r="Q2" s="18" t="s">
        <v>77</v>
      </c>
      <c r="R2" s="18"/>
      <c r="S2" s="18" t="s">
        <v>78</v>
      </c>
      <c r="T2" s="18"/>
      <c r="U2" s="18" t="s">
        <v>79</v>
      </c>
      <c r="V2" s="18"/>
    </row>
    <row r="3" spans="1:22" ht="19.5" x14ac:dyDescent="0.45">
      <c r="A3" s="18"/>
      <c r="B3" s="12" t="s">
        <v>80</v>
      </c>
      <c r="C3" s="12" t="s">
        <v>81</v>
      </c>
      <c r="D3" s="12" t="s">
        <v>80</v>
      </c>
      <c r="E3" s="12" t="s">
        <v>81</v>
      </c>
      <c r="F3" s="12" t="s">
        <v>80</v>
      </c>
      <c r="G3" s="12" t="s">
        <v>81</v>
      </c>
      <c r="I3" s="18"/>
      <c r="J3" s="12" t="s">
        <v>80</v>
      </c>
      <c r="K3" s="12" t="s">
        <v>81</v>
      </c>
      <c r="L3" s="12" t="s">
        <v>80</v>
      </c>
      <c r="M3" s="12" t="s">
        <v>81</v>
      </c>
      <c r="N3" s="12" t="s">
        <v>80</v>
      </c>
      <c r="O3" s="12" t="s">
        <v>81</v>
      </c>
      <c r="Q3" s="12" t="s">
        <v>83</v>
      </c>
      <c r="R3" s="12" t="s">
        <v>84</v>
      </c>
      <c r="S3" s="12" t="s">
        <v>83</v>
      </c>
      <c r="T3" s="12" t="s">
        <v>84</v>
      </c>
      <c r="U3" s="12" t="s">
        <v>83</v>
      </c>
      <c r="V3" s="12" t="s">
        <v>84</v>
      </c>
    </row>
    <row r="4" spans="1:22" ht="19.5" x14ac:dyDescent="0.45">
      <c r="A4" s="9" t="s">
        <v>33</v>
      </c>
      <c r="B4" s="10">
        <v>0</v>
      </c>
      <c r="C4" s="11">
        <v>0</v>
      </c>
      <c r="D4" s="10">
        <v>268.20903488103767</v>
      </c>
      <c r="E4" s="11">
        <v>2.4482192363709881E-3</v>
      </c>
      <c r="F4" s="10">
        <v>1639.5026000946434</v>
      </c>
      <c r="G4" s="11">
        <v>1.4965423537698046E-2</v>
      </c>
      <c r="I4" s="9" t="s">
        <v>85</v>
      </c>
      <c r="J4" s="10">
        <v>328.99293855239199</v>
      </c>
      <c r="K4" s="11">
        <v>5.5197056808351103E-3</v>
      </c>
      <c r="L4" s="10">
        <v>1324.6550717829045</v>
      </c>
      <c r="M4" s="11">
        <v>2.222450778743007E-2</v>
      </c>
      <c r="N4" s="10">
        <v>2348.0860268501783</v>
      </c>
      <c r="O4" s="11">
        <v>3.9395203552159155E-2</v>
      </c>
      <c r="Q4" s="28">
        <f>B4-J4</f>
        <v>-328.99293855239199</v>
      </c>
      <c r="R4" s="29">
        <f>C4-K4</f>
        <v>-5.5197056808351103E-3</v>
      </c>
      <c r="S4" s="28">
        <f>D4-L4</f>
        <v>-1056.4460369018668</v>
      </c>
      <c r="T4" s="29">
        <f>E4-M4</f>
        <v>-1.9776288551059083E-2</v>
      </c>
      <c r="U4" s="28">
        <f>F4-N4</f>
        <v>-708.5834267555349</v>
      </c>
      <c r="V4" s="29">
        <f>G4-O4</f>
        <v>-2.4429780014461111E-2</v>
      </c>
    </row>
    <row r="5" spans="1:22" ht="19.5" x14ac:dyDescent="0.45">
      <c r="A5" s="9" t="s">
        <v>1</v>
      </c>
      <c r="B5" s="10">
        <v>0</v>
      </c>
      <c r="C5" s="11">
        <v>0</v>
      </c>
      <c r="D5" s="10">
        <v>0</v>
      </c>
      <c r="E5" s="11">
        <v>0</v>
      </c>
      <c r="F5" s="10">
        <v>35.582448627396047</v>
      </c>
      <c r="G5" s="11">
        <v>6.1228176491918626E-3</v>
      </c>
      <c r="I5" s="9" t="s">
        <v>1</v>
      </c>
      <c r="J5" s="10">
        <v>15.733119806478362</v>
      </c>
      <c r="K5" s="11">
        <v>3.0756358259246704E-3</v>
      </c>
      <c r="L5" s="10">
        <v>96.729189788314628</v>
      </c>
      <c r="M5" s="11">
        <v>1.8909394016252603E-2</v>
      </c>
      <c r="N5" s="10">
        <v>192.82484643929342</v>
      </c>
      <c r="O5" s="11">
        <v>3.7694939918585788E-2</v>
      </c>
      <c r="Q5" s="28">
        <f t="shared" ref="Q5:Q34" si="0">B5-J5</f>
        <v>-15.733119806478362</v>
      </c>
      <c r="R5" s="29">
        <f t="shared" ref="R5:R33" si="1">C5-K5</f>
        <v>-3.0756358259246704E-3</v>
      </c>
      <c r="S5" s="28">
        <f t="shared" ref="S5:S34" si="2">D5-L5</f>
        <v>-96.729189788314628</v>
      </c>
      <c r="T5" s="29">
        <f t="shared" ref="T5:T33" si="3">E5-M5</f>
        <v>-1.8909394016252603E-2</v>
      </c>
      <c r="U5" s="28">
        <f t="shared" ref="U5:U34" si="4">F5-N5</f>
        <v>-157.24239781189738</v>
      </c>
      <c r="V5" s="29">
        <f t="shared" ref="V5:V33" si="5">G5-O5</f>
        <v>-3.1572122269393925E-2</v>
      </c>
    </row>
    <row r="6" spans="1:22" ht="19.5" x14ac:dyDescent="0.45">
      <c r="A6" s="9" t="s">
        <v>2</v>
      </c>
      <c r="B6" s="10">
        <v>239.39487408555036</v>
      </c>
      <c r="C6" s="11">
        <v>1.5249123337254219E-2</v>
      </c>
      <c r="D6" s="10">
        <v>1261.2778965017524</v>
      </c>
      <c r="E6" s="11">
        <v>8.034166261820011E-2</v>
      </c>
      <c r="F6" s="10">
        <v>2197.7235136281906</v>
      </c>
      <c r="G6" s="11">
        <v>0.13999195700624575</v>
      </c>
      <c r="I6" s="9" t="s">
        <v>2</v>
      </c>
      <c r="J6" s="10">
        <v>172.53630485447559</v>
      </c>
      <c r="K6" s="11">
        <v>1.1275223812135585E-2</v>
      </c>
      <c r="L6" s="10">
        <v>614.03088341484772</v>
      </c>
      <c r="M6" s="11">
        <v>4.0126833850447741E-2</v>
      </c>
      <c r="N6" s="10">
        <v>1292.6539108233549</v>
      </c>
      <c r="O6" s="11">
        <v>8.4474755434566784E-2</v>
      </c>
      <c r="Q6" s="28">
        <f t="shared" si="0"/>
        <v>66.858569231074767</v>
      </c>
      <c r="R6" s="29">
        <f t="shared" si="1"/>
        <v>3.9738995251186338E-3</v>
      </c>
      <c r="S6" s="28">
        <f t="shared" si="2"/>
        <v>647.24701308690464</v>
      </c>
      <c r="T6" s="29">
        <f t="shared" si="3"/>
        <v>4.021482876775237E-2</v>
      </c>
      <c r="U6" s="28">
        <f t="shared" si="4"/>
        <v>905.06960280483577</v>
      </c>
      <c r="V6" s="29">
        <f t="shared" si="5"/>
        <v>5.551720157167897E-2</v>
      </c>
    </row>
    <row r="7" spans="1:22" ht="19.5" x14ac:dyDescent="0.45">
      <c r="A7" s="9" t="s">
        <v>3</v>
      </c>
      <c r="B7" s="10">
        <v>0</v>
      </c>
      <c r="C7" s="11">
        <v>0</v>
      </c>
      <c r="D7" s="10">
        <v>78.342559446160834</v>
      </c>
      <c r="E7" s="11">
        <v>5.307916114504747E-3</v>
      </c>
      <c r="F7" s="10">
        <v>265.37803127912059</v>
      </c>
      <c r="G7" s="11">
        <v>1.7980065224062803E-2</v>
      </c>
      <c r="I7" s="9" t="s">
        <v>86</v>
      </c>
      <c r="J7" s="10">
        <v>118.43608646245647</v>
      </c>
      <c r="K7" s="11">
        <v>7.9654977405093832E-3</v>
      </c>
      <c r="L7" s="10">
        <v>345.37170269284815</v>
      </c>
      <c r="M7" s="11">
        <v>2.3228203494446174E-2</v>
      </c>
      <c r="N7" s="10">
        <v>568.16214753798567</v>
      </c>
      <c r="O7" s="11">
        <v>3.8212122990836928E-2</v>
      </c>
      <c r="Q7" s="28">
        <f t="shared" si="0"/>
        <v>-118.43608646245647</v>
      </c>
      <c r="R7" s="29">
        <f t="shared" si="1"/>
        <v>-7.9654977405093832E-3</v>
      </c>
      <c r="S7" s="28">
        <f t="shared" si="2"/>
        <v>-267.02914324668734</v>
      </c>
      <c r="T7" s="29">
        <f t="shared" si="3"/>
        <v>-1.7920287379941426E-2</v>
      </c>
      <c r="U7" s="28">
        <f t="shared" si="4"/>
        <v>-302.78411625886508</v>
      </c>
      <c r="V7" s="29">
        <f t="shared" si="5"/>
        <v>-2.0232057766774125E-2</v>
      </c>
    </row>
    <row r="8" spans="1:22" ht="19.5" x14ac:dyDescent="0.45">
      <c r="A8" s="9" t="s">
        <v>4</v>
      </c>
      <c r="B8" s="10">
        <v>81.560611890944685</v>
      </c>
      <c r="C8" s="11">
        <v>8.8482471783074071E-3</v>
      </c>
      <c r="D8" s="10">
        <v>321.11619977046803</v>
      </c>
      <c r="E8" s="11">
        <v>3.4836858658282087E-2</v>
      </c>
      <c r="F8" s="10">
        <v>518.67474628862203</v>
      </c>
      <c r="G8" s="11">
        <v>5.6269346856348768E-2</v>
      </c>
      <c r="I8" s="9" t="s">
        <v>4</v>
      </c>
      <c r="J8" s="10">
        <v>72.48515398743271</v>
      </c>
      <c r="K8" s="11">
        <v>9.4408115690993669E-3</v>
      </c>
      <c r="L8" s="10">
        <v>208.51302999609462</v>
      </c>
      <c r="M8" s="11">
        <v>2.7157729791625916E-2</v>
      </c>
      <c r="N8" s="10">
        <v>346.73828686214381</v>
      </c>
      <c r="O8" s="11">
        <v>4.5160845359111357E-2</v>
      </c>
      <c r="Q8" s="28">
        <f t="shared" si="0"/>
        <v>9.0754579035119747</v>
      </c>
      <c r="R8" s="29">
        <f t="shared" si="1"/>
        <v>-5.9256439079195984E-4</v>
      </c>
      <c r="S8" s="28">
        <f t="shared" si="2"/>
        <v>112.60316977437341</v>
      </c>
      <c r="T8" s="29">
        <f t="shared" si="3"/>
        <v>7.6791288666561708E-3</v>
      </c>
      <c r="U8" s="28">
        <f t="shared" si="4"/>
        <v>171.93645942647822</v>
      </c>
      <c r="V8" s="29">
        <f t="shared" si="5"/>
        <v>1.1108501497237411E-2</v>
      </c>
    </row>
    <row r="9" spans="1:22" ht="19.5" x14ac:dyDescent="0.45">
      <c r="A9" s="9" t="s">
        <v>5</v>
      </c>
      <c r="B9" s="10">
        <v>12.643102675954466</v>
      </c>
      <c r="C9" s="11">
        <v>1.2354899925394782E-2</v>
      </c>
      <c r="D9" s="10">
        <v>82.130077253253162</v>
      </c>
      <c r="E9" s="11">
        <v>8.0257901192144016E-2</v>
      </c>
      <c r="F9" s="10">
        <v>141.70417627827274</v>
      </c>
      <c r="G9" s="11">
        <v>0.13847399343345065</v>
      </c>
      <c r="I9" s="9" t="s">
        <v>87</v>
      </c>
      <c r="J9" s="10">
        <v>7.9998994732632323</v>
      </c>
      <c r="K9" s="11">
        <v>9.1903640960855817E-3</v>
      </c>
      <c r="L9" s="10">
        <v>31.910112658889421</v>
      </c>
      <c r="M9" s="11">
        <v>3.665865485715631E-2</v>
      </c>
      <c r="N9" s="10">
        <v>64.906955879477707</v>
      </c>
      <c r="O9" s="11">
        <v>7.4565756594143481E-2</v>
      </c>
      <c r="Q9" s="28">
        <f t="shared" si="0"/>
        <v>4.6432032026912342</v>
      </c>
      <c r="R9" s="29">
        <f t="shared" si="1"/>
        <v>3.1645358293092007E-3</v>
      </c>
      <c r="S9" s="28">
        <f t="shared" si="2"/>
        <v>50.219964594363745</v>
      </c>
      <c r="T9" s="29">
        <f t="shared" si="3"/>
        <v>4.3599246334987705E-2</v>
      </c>
      <c r="U9" s="28">
        <f t="shared" si="4"/>
        <v>76.797220398795034</v>
      </c>
      <c r="V9" s="29">
        <f t="shared" si="5"/>
        <v>6.3908236839307173E-2</v>
      </c>
    </row>
    <row r="10" spans="1:22" ht="19.5" x14ac:dyDescent="0.45">
      <c r="A10" s="9" t="s">
        <v>6</v>
      </c>
      <c r="B10" s="10">
        <v>10.716110269039811</v>
      </c>
      <c r="C10" s="11">
        <v>1.8493033894641548E-3</v>
      </c>
      <c r="D10" s="10">
        <v>139.01032724925804</v>
      </c>
      <c r="E10" s="11">
        <v>2.3989326621179731E-2</v>
      </c>
      <c r="F10" s="10">
        <v>307.38657886250144</v>
      </c>
      <c r="G10" s="11">
        <v>5.3046397236928507E-2</v>
      </c>
      <c r="I10" s="9" t="s">
        <v>6</v>
      </c>
      <c r="J10" s="10">
        <v>59.047396208990172</v>
      </c>
      <c r="K10" s="11">
        <v>1.0482201875871441E-2</v>
      </c>
      <c r="L10" s="10">
        <v>151.91360141002477</v>
      </c>
      <c r="M10" s="11">
        <v>2.6967980637698317E-2</v>
      </c>
      <c r="N10" s="10">
        <v>250.86589351911425</v>
      </c>
      <c r="O10" s="11">
        <v>4.4534172689529271E-2</v>
      </c>
      <c r="Q10" s="28">
        <f t="shared" si="0"/>
        <v>-48.331285939950362</v>
      </c>
      <c r="R10" s="29">
        <f t="shared" si="1"/>
        <v>-8.6328984864072859E-3</v>
      </c>
      <c r="S10" s="28">
        <f t="shared" si="2"/>
        <v>-12.903274160766728</v>
      </c>
      <c r="T10" s="29">
        <f t="shared" si="3"/>
        <v>-2.9786540165185858E-3</v>
      </c>
      <c r="U10" s="28">
        <f t="shared" si="4"/>
        <v>56.520685343387186</v>
      </c>
      <c r="V10" s="29">
        <f t="shared" si="5"/>
        <v>8.5122245473992358E-3</v>
      </c>
    </row>
    <row r="11" spans="1:22" ht="34.5" customHeight="1" x14ac:dyDescent="0.45">
      <c r="A11" s="9" t="s">
        <v>7</v>
      </c>
      <c r="B11" s="10">
        <v>0</v>
      </c>
      <c r="C11" s="11">
        <v>0</v>
      </c>
      <c r="D11" s="10">
        <v>8.7343500376383947</v>
      </c>
      <c r="E11" s="11">
        <v>1.284455685207498E-2</v>
      </c>
      <c r="F11" s="10">
        <v>23.911908717862243</v>
      </c>
      <c r="G11" s="11">
        <v>3.5164364794710384E-2</v>
      </c>
      <c r="I11" s="9" t="s">
        <v>7</v>
      </c>
      <c r="J11" s="10">
        <v>2.0896782754333234</v>
      </c>
      <c r="K11" s="11">
        <v>3.5402314811175356E-3</v>
      </c>
      <c r="L11" s="10">
        <v>8.7266217903231755</v>
      </c>
      <c r="M11" s="11">
        <v>1.4784218962845862E-2</v>
      </c>
      <c r="N11" s="10">
        <v>16.199471939115522</v>
      </c>
      <c r="O11" s="11">
        <v>2.74443588807682E-2</v>
      </c>
      <c r="Q11" s="28">
        <f t="shared" si="0"/>
        <v>-2.0896782754333234</v>
      </c>
      <c r="R11" s="29">
        <f t="shared" si="1"/>
        <v>-3.5402314811175356E-3</v>
      </c>
      <c r="S11" s="28">
        <f t="shared" si="2"/>
        <v>7.72824731521915E-3</v>
      </c>
      <c r="T11" s="29">
        <f t="shared" si="3"/>
        <v>-1.939662110770882E-3</v>
      </c>
      <c r="U11" s="28">
        <f t="shared" si="4"/>
        <v>7.7124367787467207</v>
      </c>
      <c r="V11" s="29">
        <f t="shared" si="5"/>
        <v>7.7200059139421844E-3</v>
      </c>
    </row>
    <row r="12" spans="1:22" ht="19.5" x14ac:dyDescent="0.45">
      <c r="A12" s="9" t="s">
        <v>8</v>
      </c>
      <c r="B12" s="10">
        <v>0</v>
      </c>
      <c r="C12" s="11">
        <v>0</v>
      </c>
      <c r="D12" s="10">
        <v>0</v>
      </c>
      <c r="E12" s="11">
        <v>0</v>
      </c>
      <c r="F12" s="10">
        <v>0</v>
      </c>
      <c r="G12" s="11">
        <v>0</v>
      </c>
      <c r="I12" s="9" t="s">
        <v>8</v>
      </c>
      <c r="J12" s="10">
        <v>15.128993058798466</v>
      </c>
      <c r="K12" s="11">
        <v>5.5781073872988645E-3</v>
      </c>
      <c r="L12" s="10">
        <v>71.922803147774289</v>
      </c>
      <c r="M12" s="11">
        <v>2.6518164030786082E-2</v>
      </c>
      <c r="N12" s="10">
        <v>136.70354457142142</v>
      </c>
      <c r="O12" s="11">
        <v>5.0403027411022316E-2</v>
      </c>
      <c r="Q12" s="28">
        <f t="shared" si="0"/>
        <v>-15.128993058798466</v>
      </c>
      <c r="R12" s="29">
        <f t="shared" si="1"/>
        <v>-5.5781073872988645E-3</v>
      </c>
      <c r="S12" s="28">
        <f t="shared" si="2"/>
        <v>-71.922803147774289</v>
      </c>
      <c r="T12" s="29">
        <f t="shared" si="3"/>
        <v>-2.6518164030786082E-2</v>
      </c>
      <c r="U12" s="28">
        <f t="shared" si="4"/>
        <v>-136.70354457142142</v>
      </c>
      <c r="V12" s="29">
        <f t="shared" si="5"/>
        <v>-5.0403027411022316E-2</v>
      </c>
    </row>
    <row r="13" spans="1:22" ht="19.5" x14ac:dyDescent="0.45">
      <c r="A13" s="9" t="s">
        <v>9</v>
      </c>
      <c r="B13" s="10">
        <v>253.02165944923112</v>
      </c>
      <c r="C13" s="11">
        <v>1.1260677065207452E-2</v>
      </c>
      <c r="D13" s="10">
        <v>1297.0345701367144</v>
      </c>
      <c r="E13" s="11">
        <v>5.77242575537305E-2</v>
      </c>
      <c r="F13" s="10">
        <v>2411.7952447483667</v>
      </c>
      <c r="G13" s="11">
        <v>0.10733645276705521</v>
      </c>
      <c r="I13" s="9" t="s">
        <v>9</v>
      </c>
      <c r="J13" s="10">
        <v>516.8051335123165</v>
      </c>
      <c r="K13" s="11">
        <v>2.9388408919061297E-2</v>
      </c>
      <c r="L13" s="10">
        <v>1679.4818822796449</v>
      </c>
      <c r="M13" s="11">
        <v>9.5504663417614238E-2</v>
      </c>
      <c r="N13" s="10">
        <v>3297.5040480768562</v>
      </c>
      <c r="O13" s="11">
        <v>0.18751438616434157</v>
      </c>
      <c r="Q13" s="28">
        <f t="shared" si="0"/>
        <v>-263.78347406308535</v>
      </c>
      <c r="R13" s="29">
        <f t="shared" si="1"/>
        <v>-1.8127731853853843E-2</v>
      </c>
      <c r="S13" s="28">
        <f t="shared" si="2"/>
        <v>-382.44731214293051</v>
      </c>
      <c r="T13" s="29">
        <f t="shared" si="3"/>
        <v>-3.7780405863883738E-2</v>
      </c>
      <c r="U13" s="28">
        <f t="shared" si="4"/>
        <v>-885.70880332848947</v>
      </c>
      <c r="V13" s="29">
        <f t="shared" si="5"/>
        <v>-8.0177933397286363E-2</v>
      </c>
    </row>
    <row r="14" spans="1:22" ht="19.5" x14ac:dyDescent="0.45">
      <c r="A14" s="9" t="s">
        <v>10</v>
      </c>
      <c r="B14" s="10">
        <v>0</v>
      </c>
      <c r="C14" s="11">
        <v>0</v>
      </c>
      <c r="D14" s="10">
        <v>0</v>
      </c>
      <c r="E14" s="11">
        <v>0</v>
      </c>
      <c r="F14" s="10">
        <v>0</v>
      </c>
      <c r="G14" s="11">
        <v>0</v>
      </c>
      <c r="I14" s="9" t="s">
        <v>88</v>
      </c>
      <c r="J14" s="10">
        <v>10.427385575104578</v>
      </c>
      <c r="K14" s="11">
        <v>6.3165191282257326E-3</v>
      </c>
      <c r="L14" s="10">
        <v>50.572809805037863</v>
      </c>
      <c r="M14" s="11">
        <v>3.0635111572388535E-2</v>
      </c>
      <c r="N14" s="10">
        <v>96.360135915538265</v>
      </c>
      <c r="O14" s="11">
        <v>5.8371356590295118E-2</v>
      </c>
      <c r="Q14" s="28">
        <f t="shared" si="0"/>
        <v>-10.427385575104578</v>
      </c>
      <c r="R14" s="29">
        <f t="shared" si="1"/>
        <v>-6.3165191282257326E-3</v>
      </c>
      <c r="S14" s="28">
        <f t="shared" si="2"/>
        <v>-50.572809805037863</v>
      </c>
      <c r="T14" s="29">
        <f t="shared" si="3"/>
        <v>-3.0635111572388535E-2</v>
      </c>
      <c r="U14" s="28">
        <f t="shared" si="4"/>
        <v>-96.360135915538265</v>
      </c>
      <c r="V14" s="29">
        <f t="shared" si="5"/>
        <v>-5.8371356590295118E-2</v>
      </c>
    </row>
    <row r="15" spans="1:22" ht="19.5" x14ac:dyDescent="0.45">
      <c r="A15" s="9" t="s">
        <v>12</v>
      </c>
      <c r="B15" s="10">
        <v>135.3194461766023</v>
      </c>
      <c r="C15" s="11">
        <v>7.9998726693507799E-2</v>
      </c>
      <c r="D15" s="10">
        <v>271.75820081946426</v>
      </c>
      <c r="E15" s="11">
        <v>0.16065917093470031</v>
      </c>
      <c r="F15" s="10">
        <v>388.95966064214082</v>
      </c>
      <c r="G15" s="11">
        <v>0.22994682926725124</v>
      </c>
      <c r="I15" s="9" t="s">
        <v>12</v>
      </c>
      <c r="J15" s="10">
        <v>48.556447640507471</v>
      </c>
      <c r="K15" s="11">
        <v>2.9437784269098658E-2</v>
      </c>
      <c r="L15" s="10">
        <v>96.005886653083707</v>
      </c>
      <c r="M15" s="11">
        <v>5.8204434574396294E-2</v>
      </c>
      <c r="N15" s="10">
        <v>144.86985244579114</v>
      </c>
      <c r="O15" s="11">
        <v>8.7828654496496503E-2</v>
      </c>
      <c r="Q15" s="28">
        <f t="shared" si="0"/>
        <v>86.762998536094827</v>
      </c>
      <c r="R15" s="29">
        <f t="shared" si="1"/>
        <v>5.0560942424409144E-2</v>
      </c>
      <c r="S15" s="28">
        <f t="shared" si="2"/>
        <v>175.75231416638056</v>
      </c>
      <c r="T15" s="29">
        <f t="shared" si="3"/>
        <v>0.10245473636030401</v>
      </c>
      <c r="U15" s="28">
        <f t="shared" si="4"/>
        <v>244.08980819634968</v>
      </c>
      <c r="V15" s="29">
        <f t="shared" si="5"/>
        <v>0.14211817477075472</v>
      </c>
    </row>
    <row r="16" spans="1:22" ht="19.5" x14ac:dyDescent="0.45">
      <c r="A16" s="9" t="s">
        <v>13</v>
      </c>
      <c r="B16" s="10">
        <v>172.82007402135736</v>
      </c>
      <c r="C16" s="11">
        <v>1.4625110396717362E-2</v>
      </c>
      <c r="D16" s="10">
        <v>500.67811983365959</v>
      </c>
      <c r="E16" s="11">
        <v>4.2370499013229417E-2</v>
      </c>
      <c r="F16" s="10">
        <v>809.19202318738451</v>
      </c>
      <c r="G16" s="11">
        <v>6.8478865885661211E-2</v>
      </c>
      <c r="I16" s="9" t="s">
        <v>13</v>
      </c>
      <c r="J16" s="10">
        <v>161.43287750868222</v>
      </c>
      <c r="K16" s="11">
        <v>1.5166440094069356E-2</v>
      </c>
      <c r="L16" s="10">
        <v>398.71145402993068</v>
      </c>
      <c r="M16" s="11">
        <v>3.7458499629599983E-2</v>
      </c>
      <c r="N16" s="10">
        <v>615.53245031223264</v>
      </c>
      <c r="O16" s="11">
        <v>5.7828592153504284E-2</v>
      </c>
      <c r="Q16" s="28">
        <f t="shared" si="0"/>
        <v>11.387196512675132</v>
      </c>
      <c r="R16" s="29">
        <f t="shared" si="1"/>
        <v>-5.4132969735199397E-4</v>
      </c>
      <c r="S16" s="28">
        <f t="shared" si="2"/>
        <v>101.96666580372892</v>
      </c>
      <c r="T16" s="29">
        <f t="shared" si="3"/>
        <v>4.911999383629434E-3</v>
      </c>
      <c r="U16" s="28">
        <f t="shared" si="4"/>
        <v>193.65957287515187</v>
      </c>
      <c r="V16" s="29">
        <f t="shared" si="5"/>
        <v>1.0650273732156927E-2</v>
      </c>
    </row>
    <row r="17" spans="1:22" ht="19.5" x14ac:dyDescent="0.45">
      <c r="A17" s="9" t="s">
        <v>14</v>
      </c>
      <c r="B17" s="10">
        <v>64.679080980809587</v>
      </c>
      <c r="C17" s="11">
        <v>2.4989589833717026E-2</v>
      </c>
      <c r="D17" s="10">
        <v>163.51807561703305</v>
      </c>
      <c r="E17" s="11">
        <v>6.3177299029353554E-2</v>
      </c>
      <c r="F17" s="10">
        <v>249.0260503688674</v>
      </c>
      <c r="G17" s="11">
        <v>9.6214398260775338E-2</v>
      </c>
      <c r="I17" s="9" t="s">
        <v>89</v>
      </c>
      <c r="J17" s="10">
        <v>67.513052694285562</v>
      </c>
      <c r="K17" s="11">
        <v>2.4061035748244617E-2</v>
      </c>
      <c r="L17" s="10">
        <v>128.32233650879175</v>
      </c>
      <c r="M17" s="11">
        <v>4.5732909457042697E-2</v>
      </c>
      <c r="N17" s="10">
        <v>181.15714827972542</v>
      </c>
      <c r="O17" s="11">
        <v>6.4562754117285889E-2</v>
      </c>
      <c r="Q17" s="28">
        <f t="shared" si="0"/>
        <v>-2.8339717134759752</v>
      </c>
      <c r="R17" s="29">
        <f t="shared" si="1"/>
        <v>9.285540854724085E-4</v>
      </c>
      <c r="S17" s="28">
        <f t="shared" si="2"/>
        <v>35.195739108241298</v>
      </c>
      <c r="T17" s="29">
        <f t="shared" si="3"/>
        <v>1.7444389572310856E-2</v>
      </c>
      <c r="U17" s="28">
        <f t="shared" si="4"/>
        <v>67.868902089141983</v>
      </c>
      <c r="V17" s="29">
        <f t="shared" si="5"/>
        <v>3.1651644143489449E-2</v>
      </c>
    </row>
    <row r="18" spans="1:22" ht="19.5" x14ac:dyDescent="0.45">
      <c r="A18" s="9" t="s">
        <v>15</v>
      </c>
      <c r="B18" s="10">
        <v>0</v>
      </c>
      <c r="C18" s="11">
        <v>0</v>
      </c>
      <c r="D18" s="10">
        <v>32.779586396253812</v>
      </c>
      <c r="E18" s="11">
        <v>5.3183715706987796E-3</v>
      </c>
      <c r="F18" s="10">
        <v>121.14931619763111</v>
      </c>
      <c r="G18" s="11">
        <v>1.965604664092753E-2</v>
      </c>
      <c r="I18" s="9" t="s">
        <v>15</v>
      </c>
      <c r="J18" s="10">
        <v>15.797226647369612</v>
      </c>
      <c r="K18" s="11">
        <v>2.3460796805221465E-3</v>
      </c>
      <c r="L18" s="10">
        <v>55.803861482366344</v>
      </c>
      <c r="M18" s="11">
        <v>8.2875499884184807E-3</v>
      </c>
      <c r="N18" s="10">
        <v>104.82489329777484</v>
      </c>
      <c r="O18" s="11">
        <v>1.5567767537206347E-2</v>
      </c>
      <c r="Q18" s="28">
        <f t="shared" si="0"/>
        <v>-15.797226647369612</v>
      </c>
      <c r="R18" s="29">
        <f t="shared" si="1"/>
        <v>-2.3460796805221465E-3</v>
      </c>
      <c r="S18" s="28">
        <f t="shared" si="2"/>
        <v>-23.024275086112532</v>
      </c>
      <c r="T18" s="29">
        <f t="shared" si="3"/>
        <v>-2.9691784177197011E-3</v>
      </c>
      <c r="U18" s="28">
        <f t="shared" si="4"/>
        <v>16.324422899856273</v>
      </c>
      <c r="V18" s="29">
        <f t="shared" si="5"/>
        <v>4.0882791037211829E-3</v>
      </c>
    </row>
    <row r="19" spans="1:22" ht="19.5" x14ac:dyDescent="0.45">
      <c r="A19" s="9" t="s">
        <v>16</v>
      </c>
      <c r="B19" s="10">
        <v>89.536920707567944</v>
      </c>
      <c r="C19" s="11">
        <v>1.2813624856076886E-2</v>
      </c>
      <c r="D19" s="10">
        <v>364.29236115819543</v>
      </c>
      <c r="E19" s="11">
        <v>5.2133864074477204E-2</v>
      </c>
      <c r="F19" s="10">
        <v>629.804261469111</v>
      </c>
      <c r="G19" s="11">
        <v>9.013126066263788E-2</v>
      </c>
      <c r="I19" s="9" t="s">
        <v>16</v>
      </c>
      <c r="J19" s="10">
        <v>88.340606158558202</v>
      </c>
      <c r="K19" s="11">
        <v>1.5082202245678784E-2</v>
      </c>
      <c r="L19" s="10">
        <v>221.34304734066413</v>
      </c>
      <c r="M19" s="11">
        <v>3.778942380896648E-2</v>
      </c>
      <c r="N19" s="10">
        <v>339.24223581613057</v>
      </c>
      <c r="O19" s="11">
        <v>5.7918099426120605E-2</v>
      </c>
      <c r="Q19" s="28">
        <f t="shared" si="0"/>
        <v>1.1963145490097418</v>
      </c>
      <c r="R19" s="29">
        <f t="shared" si="1"/>
        <v>-2.2685773896018984E-3</v>
      </c>
      <c r="S19" s="28">
        <f t="shared" si="2"/>
        <v>142.9493138175313</v>
      </c>
      <c r="T19" s="29">
        <f t="shared" si="3"/>
        <v>1.4344440265510724E-2</v>
      </c>
      <c r="U19" s="28">
        <f t="shared" si="4"/>
        <v>290.56202565298042</v>
      </c>
      <c r="V19" s="29">
        <f t="shared" si="5"/>
        <v>3.2213161236517275E-2</v>
      </c>
    </row>
    <row r="20" spans="1:22" ht="34.5" customHeight="1" x14ac:dyDescent="0.45">
      <c r="A20" s="9" t="s">
        <v>17</v>
      </c>
      <c r="B20" s="10">
        <v>0</v>
      </c>
      <c r="C20" s="11">
        <v>0</v>
      </c>
      <c r="D20" s="10">
        <v>3.4829549385640717</v>
      </c>
      <c r="E20" s="11">
        <v>4.9466975978651687E-3</v>
      </c>
      <c r="F20" s="10">
        <v>15.33660729475549</v>
      </c>
      <c r="G20" s="11">
        <v>2.1781952337185773E-2</v>
      </c>
      <c r="I20" s="9" t="s">
        <v>17</v>
      </c>
      <c r="J20" s="10">
        <v>0</v>
      </c>
      <c r="K20" s="11">
        <v>0</v>
      </c>
      <c r="L20" s="10">
        <v>8.7110633760473579</v>
      </c>
      <c r="M20" s="11">
        <v>7.7567089354636529E-3</v>
      </c>
      <c r="N20" s="10">
        <v>23.568067270823004</v>
      </c>
      <c r="O20" s="11">
        <v>2.0986030074568406E-2</v>
      </c>
      <c r="Q20" s="28">
        <f t="shared" si="0"/>
        <v>0</v>
      </c>
      <c r="R20" s="29">
        <f t="shared" si="1"/>
        <v>0</v>
      </c>
      <c r="S20" s="28">
        <f t="shared" si="2"/>
        <v>-5.2281084374832858</v>
      </c>
      <c r="T20" s="29">
        <f t="shared" si="3"/>
        <v>-2.8100113375984842E-3</v>
      </c>
      <c r="U20" s="28">
        <f t="shared" si="4"/>
        <v>-8.231459976067514</v>
      </c>
      <c r="V20" s="29">
        <f t="shared" si="5"/>
        <v>7.9592226261736634E-4</v>
      </c>
    </row>
    <row r="21" spans="1:22" ht="19.5" x14ac:dyDescent="0.45">
      <c r="A21" s="9" t="s">
        <v>18</v>
      </c>
      <c r="B21" s="10">
        <v>116.03445319213535</v>
      </c>
      <c r="C21" s="11">
        <v>6.6346802228668039E-2</v>
      </c>
      <c r="D21" s="10">
        <v>228.44900127890151</v>
      </c>
      <c r="E21" s="11">
        <v>0.13062379569359939</v>
      </c>
      <c r="F21" s="10">
        <v>321.56733735463189</v>
      </c>
      <c r="G21" s="11">
        <v>0.18386749752109996</v>
      </c>
      <c r="I21" s="9" t="s">
        <v>18</v>
      </c>
      <c r="J21" s="10">
        <v>50.973207857137176</v>
      </c>
      <c r="K21" s="11">
        <v>3.4870809528659494E-2</v>
      </c>
      <c r="L21" s="10">
        <v>95.885662863601013</v>
      </c>
      <c r="M21" s="11">
        <v>6.5595453509950594E-2</v>
      </c>
      <c r="N21" s="10">
        <v>139.72619716081505</v>
      </c>
      <c r="O21" s="11">
        <v>9.5586795734231678E-2</v>
      </c>
      <c r="Q21" s="28">
        <f t="shared" si="0"/>
        <v>65.061245334998176</v>
      </c>
      <c r="R21" s="29">
        <f t="shared" si="1"/>
        <v>3.1475992700008545E-2</v>
      </c>
      <c r="S21" s="28">
        <f t="shared" si="2"/>
        <v>132.56333841530051</v>
      </c>
      <c r="T21" s="29">
        <f t="shared" si="3"/>
        <v>6.5028342183648793E-2</v>
      </c>
      <c r="U21" s="28">
        <f t="shared" si="4"/>
        <v>181.84114019381684</v>
      </c>
      <c r="V21" s="29">
        <f t="shared" si="5"/>
        <v>8.8280701786868282E-2</v>
      </c>
    </row>
    <row r="22" spans="1:22" ht="19.5" x14ac:dyDescent="0.45">
      <c r="A22" s="9" t="s">
        <v>19</v>
      </c>
      <c r="B22" s="10">
        <v>439.48402186693937</v>
      </c>
      <c r="C22" s="11">
        <v>5.0237137266901995E-2</v>
      </c>
      <c r="D22" s="10">
        <v>1259.0814851483049</v>
      </c>
      <c r="E22" s="11">
        <v>0.14392479874674702</v>
      </c>
      <c r="F22" s="10">
        <v>2009.8854385943175</v>
      </c>
      <c r="G22" s="11">
        <v>0.2297487181456184</v>
      </c>
      <c r="I22" s="9" t="s">
        <v>19</v>
      </c>
      <c r="J22" s="10">
        <v>1400.6587805785625</v>
      </c>
      <c r="K22" s="11">
        <v>0.19333839833721084</v>
      </c>
      <c r="L22" s="10">
        <v>2767.6082385752984</v>
      </c>
      <c r="M22" s="11">
        <v>0.38202376730897497</v>
      </c>
      <c r="N22" s="10">
        <v>3708.6288733400538</v>
      </c>
      <c r="O22" s="11">
        <v>0.511916518384674</v>
      </c>
      <c r="Q22" s="28">
        <f t="shared" si="0"/>
        <v>-961.1747587116231</v>
      </c>
      <c r="R22" s="29">
        <f t="shared" si="1"/>
        <v>-0.14310126107030885</v>
      </c>
      <c r="S22" s="28">
        <f t="shared" si="2"/>
        <v>-1508.5267534269935</v>
      </c>
      <c r="T22" s="29">
        <f t="shared" si="3"/>
        <v>-0.23809896856222795</v>
      </c>
      <c r="U22" s="28">
        <f t="shared" si="4"/>
        <v>-1698.7434347457363</v>
      </c>
      <c r="V22" s="29">
        <f t="shared" si="5"/>
        <v>-0.28216780023905563</v>
      </c>
    </row>
    <row r="23" spans="1:22" ht="19.5" x14ac:dyDescent="0.45">
      <c r="A23" s="9" t="s">
        <v>20</v>
      </c>
      <c r="B23" s="10">
        <v>36.989367462784699</v>
      </c>
      <c r="C23" s="11">
        <v>1.1443473090915044E-2</v>
      </c>
      <c r="D23" s="10">
        <v>116.75972262207732</v>
      </c>
      <c r="E23" s="11">
        <v>3.612218417286385E-2</v>
      </c>
      <c r="F23" s="10">
        <v>192.8378585885813</v>
      </c>
      <c r="G23" s="11">
        <v>5.9658626168407024E-2</v>
      </c>
      <c r="I23" s="9" t="s">
        <v>20</v>
      </c>
      <c r="J23" s="10">
        <v>68.378365045581177</v>
      </c>
      <c r="K23" s="11">
        <v>1.6777352497360822E-2</v>
      </c>
      <c r="L23" s="10">
        <v>131.69498744414983</v>
      </c>
      <c r="M23" s="11">
        <v>3.2312753091027491E-2</v>
      </c>
      <c r="N23" s="10">
        <v>186.44148910345709</v>
      </c>
      <c r="O23" s="11">
        <v>4.5745384241586175E-2</v>
      </c>
      <c r="Q23" s="28">
        <f t="shared" si="0"/>
        <v>-31.388997582796478</v>
      </c>
      <c r="R23" s="29">
        <f t="shared" si="1"/>
        <v>-5.3338794064457778E-3</v>
      </c>
      <c r="S23" s="28">
        <f t="shared" si="2"/>
        <v>-14.935264822072511</v>
      </c>
      <c r="T23" s="29">
        <f t="shared" si="3"/>
        <v>3.8094310818363591E-3</v>
      </c>
      <c r="U23" s="28">
        <f t="shared" si="4"/>
        <v>6.396369485124211</v>
      </c>
      <c r="V23" s="29">
        <f t="shared" si="5"/>
        <v>1.3913241926820849E-2</v>
      </c>
    </row>
    <row r="24" spans="1:22" ht="19.5" x14ac:dyDescent="0.45">
      <c r="A24" s="9" t="s">
        <v>21</v>
      </c>
      <c r="B24" s="10">
        <v>0</v>
      </c>
      <c r="C24" s="11">
        <v>0</v>
      </c>
      <c r="D24" s="10">
        <v>94.303088273622123</v>
      </c>
      <c r="E24" s="11">
        <v>8.5380199951183792E-3</v>
      </c>
      <c r="F24" s="10">
        <v>458.45145622789698</v>
      </c>
      <c r="G24" s="11">
        <v>4.1507311920767682E-2</v>
      </c>
      <c r="I24" s="9" t="s">
        <v>21</v>
      </c>
      <c r="J24" s="10">
        <v>36.057324733295424</v>
      </c>
      <c r="K24" s="11">
        <v>4.74208429848512E-3</v>
      </c>
      <c r="L24" s="10">
        <v>196.08183085155278</v>
      </c>
      <c r="M24" s="11">
        <v>2.5787730459125E-2</v>
      </c>
      <c r="N24" s="10">
        <v>408.66287963654486</v>
      </c>
      <c r="O24" s="11">
        <v>5.3745357960755732E-2</v>
      </c>
      <c r="Q24" s="28">
        <f t="shared" si="0"/>
        <v>-36.057324733295424</v>
      </c>
      <c r="R24" s="29">
        <f t="shared" si="1"/>
        <v>-4.74208429848512E-3</v>
      </c>
      <c r="S24" s="28">
        <f t="shared" si="2"/>
        <v>-101.77874257793066</v>
      </c>
      <c r="T24" s="29">
        <f t="shared" si="3"/>
        <v>-1.7249710464006619E-2</v>
      </c>
      <c r="U24" s="28">
        <f t="shared" si="4"/>
        <v>49.788576591352125</v>
      </c>
      <c r="V24" s="29">
        <f t="shared" si="5"/>
        <v>-1.223804603998805E-2</v>
      </c>
    </row>
    <row r="25" spans="1:22" ht="19.5" x14ac:dyDescent="0.45">
      <c r="A25" s="9" t="s">
        <v>22</v>
      </c>
      <c r="B25" s="10">
        <v>633.00426346707525</v>
      </c>
      <c r="C25" s="11">
        <v>1.1672041580419838E-2</v>
      </c>
      <c r="D25" s="10">
        <v>1951.0360388825138</v>
      </c>
      <c r="E25" s="11">
        <v>3.5975387663275668E-2</v>
      </c>
      <c r="F25" s="10">
        <v>3177.6191667089106</v>
      </c>
      <c r="G25" s="11">
        <v>5.8592501158555924E-2</v>
      </c>
      <c r="I25" s="9" t="s">
        <v>22</v>
      </c>
      <c r="J25" s="10">
        <v>1442.4188550272349</v>
      </c>
      <c r="K25" s="11">
        <v>2.4461917435955733E-2</v>
      </c>
      <c r="L25" s="10">
        <v>2641.482516020234</v>
      </c>
      <c r="M25" s="11">
        <v>4.4796784921525133E-2</v>
      </c>
      <c r="N25" s="10">
        <v>3720.3579074347463</v>
      </c>
      <c r="O25" s="11">
        <v>6.3093384869927716E-2</v>
      </c>
      <c r="Q25" s="28">
        <f t="shared" si="0"/>
        <v>-809.41459156015969</v>
      </c>
      <c r="R25" s="29">
        <f t="shared" si="1"/>
        <v>-1.2789875855535895E-2</v>
      </c>
      <c r="S25" s="28">
        <f t="shared" si="2"/>
        <v>-690.44647713772019</v>
      </c>
      <c r="T25" s="29">
        <f t="shared" si="3"/>
        <v>-8.8213972582494651E-3</v>
      </c>
      <c r="U25" s="28">
        <f t="shared" si="4"/>
        <v>-542.73874072583567</v>
      </c>
      <c r="V25" s="29">
        <f t="shared" si="5"/>
        <v>-4.500883711371792E-3</v>
      </c>
    </row>
    <row r="26" spans="1:22" ht="19.5" x14ac:dyDescent="0.45">
      <c r="A26" s="9" t="s">
        <v>23</v>
      </c>
      <c r="B26" s="10">
        <v>443.8967752338574</v>
      </c>
      <c r="C26" s="11">
        <v>2.6248898442035096E-2</v>
      </c>
      <c r="D26" s="10">
        <v>862.71809302378199</v>
      </c>
      <c r="E26" s="11">
        <v>5.1015012659096713E-2</v>
      </c>
      <c r="F26" s="10">
        <v>1213.7576370549637</v>
      </c>
      <c r="G26" s="11">
        <v>7.1772994817354982E-2</v>
      </c>
      <c r="I26" s="9" t="s">
        <v>23</v>
      </c>
      <c r="J26" s="10">
        <v>356.8089324318006</v>
      </c>
      <c r="K26" s="11">
        <v>1.9742188982784313E-2</v>
      </c>
      <c r="L26" s="10">
        <v>731.27612106448521</v>
      </c>
      <c r="M26" s="11">
        <v>4.0461406843877064E-2</v>
      </c>
      <c r="N26" s="10">
        <v>1124.3525700844928</v>
      </c>
      <c r="O26" s="11">
        <v>6.2210272513651271E-2</v>
      </c>
      <c r="Q26" s="28">
        <f t="shared" si="0"/>
        <v>87.087842802056798</v>
      </c>
      <c r="R26" s="29">
        <f t="shared" si="1"/>
        <v>6.5067094592507826E-3</v>
      </c>
      <c r="S26" s="28">
        <f t="shared" si="2"/>
        <v>131.44197195929678</v>
      </c>
      <c r="T26" s="29">
        <f t="shared" si="3"/>
        <v>1.0553605815219649E-2</v>
      </c>
      <c r="U26" s="28">
        <f t="shared" si="4"/>
        <v>89.405066970470898</v>
      </c>
      <c r="V26" s="29">
        <f t="shared" si="5"/>
        <v>9.5627223037037107E-3</v>
      </c>
    </row>
    <row r="27" spans="1:22" ht="19.5" x14ac:dyDescent="0.45">
      <c r="A27" s="9" t="s">
        <v>25</v>
      </c>
      <c r="B27" s="10">
        <v>500.92870208695052</v>
      </c>
      <c r="C27" s="11">
        <v>9.2966621918850016E-3</v>
      </c>
      <c r="D27" s="10">
        <v>2186.3632661869337</v>
      </c>
      <c r="E27" s="11">
        <v>4.0576394664161478E-2</v>
      </c>
      <c r="F27" s="10">
        <v>3691.2929384431541</v>
      </c>
      <c r="G27" s="11">
        <v>6.8506163366218772E-2</v>
      </c>
      <c r="I27" s="9" t="s">
        <v>25</v>
      </c>
      <c r="J27" s="10">
        <v>925.40895917610999</v>
      </c>
      <c r="K27" s="11">
        <v>1.8623871042918228E-2</v>
      </c>
      <c r="L27" s="10">
        <v>2220.6109659004551</v>
      </c>
      <c r="M27" s="11">
        <v>4.4689833457242159E-2</v>
      </c>
      <c r="N27" s="10">
        <v>3638.5436399003911</v>
      </c>
      <c r="O27" s="11">
        <v>7.3225752637909577E-2</v>
      </c>
      <c r="Q27" s="28">
        <f t="shared" si="0"/>
        <v>-424.48025708915947</v>
      </c>
      <c r="R27" s="29">
        <f t="shared" si="1"/>
        <v>-9.3272088510332266E-3</v>
      </c>
      <c r="S27" s="28">
        <f t="shared" si="2"/>
        <v>-34.247699713521342</v>
      </c>
      <c r="T27" s="29">
        <f t="shared" si="3"/>
        <v>-4.1134387930806815E-3</v>
      </c>
      <c r="U27" s="28">
        <f t="shared" si="4"/>
        <v>52.749298542762972</v>
      </c>
      <c r="V27" s="29">
        <f t="shared" si="5"/>
        <v>-4.719589271690805E-3</v>
      </c>
    </row>
    <row r="28" spans="1:22" ht="19.5" x14ac:dyDescent="0.45">
      <c r="A28" s="9" t="s">
        <v>26</v>
      </c>
      <c r="B28" s="10">
        <v>708.74397811820495</v>
      </c>
      <c r="C28" s="11">
        <v>3.2964610805600772E-2</v>
      </c>
      <c r="D28" s="10">
        <v>1694.2529028344097</v>
      </c>
      <c r="E28" s="11">
        <v>7.8801921811716441E-2</v>
      </c>
      <c r="F28" s="10">
        <v>2524.0313524071385</v>
      </c>
      <c r="G28" s="11">
        <v>0.11739600442765059</v>
      </c>
      <c r="I28" s="9" t="s">
        <v>26</v>
      </c>
      <c r="J28" s="10">
        <v>180.46475440883498</v>
      </c>
      <c r="K28" s="11">
        <v>1.4011405136166213E-2</v>
      </c>
      <c r="L28" s="10">
        <v>348.4112725079965</v>
      </c>
      <c r="M28" s="11">
        <v>2.7050885969996111E-2</v>
      </c>
      <c r="N28" s="10">
        <v>492.73804635635651</v>
      </c>
      <c r="O28" s="11">
        <v>3.8256513944331515E-2</v>
      </c>
      <c r="Q28" s="28">
        <f t="shared" si="0"/>
        <v>528.27922370936994</v>
      </c>
      <c r="R28" s="29">
        <f t="shared" si="1"/>
        <v>1.8953205669434557E-2</v>
      </c>
      <c r="S28" s="28">
        <f t="shared" si="2"/>
        <v>1345.8416303264132</v>
      </c>
      <c r="T28" s="29">
        <f t="shared" si="3"/>
        <v>5.1751035841720333E-2</v>
      </c>
      <c r="U28" s="28">
        <f t="shared" si="4"/>
        <v>2031.2933060507819</v>
      </c>
      <c r="V28" s="29">
        <f t="shared" si="5"/>
        <v>7.9139490483319086E-2</v>
      </c>
    </row>
    <row r="29" spans="1:22" ht="19.5" x14ac:dyDescent="0.45">
      <c r="A29" s="9" t="s">
        <v>27</v>
      </c>
      <c r="B29" s="10">
        <v>5112.1152494263843</v>
      </c>
      <c r="C29" s="11">
        <v>3.3936810641223204E-2</v>
      </c>
      <c r="D29" s="10">
        <v>10112.652616365765</v>
      </c>
      <c r="E29" s="11">
        <v>6.7132910777115959E-2</v>
      </c>
      <c r="F29" s="10">
        <v>14391.407867326758</v>
      </c>
      <c r="G29" s="11">
        <v>9.5537455598028592E-2</v>
      </c>
      <c r="I29" s="9" t="s">
        <v>27</v>
      </c>
      <c r="J29" s="10">
        <v>3618.315489876527</v>
      </c>
      <c r="K29" s="11">
        <v>2.5300971149363295E-2</v>
      </c>
      <c r="L29" s="10">
        <v>5891.0540922020818</v>
      </c>
      <c r="M29" s="11">
        <v>4.1193033068332489E-2</v>
      </c>
      <c r="N29" s="10">
        <v>8096.738644218829</v>
      </c>
      <c r="O29" s="11">
        <v>5.6616221392100347E-2</v>
      </c>
      <c r="Q29" s="28">
        <f t="shared" si="0"/>
        <v>1493.7997595498573</v>
      </c>
      <c r="R29" s="29">
        <f t="shared" si="1"/>
        <v>8.6358394918599098E-3</v>
      </c>
      <c r="S29" s="28">
        <f t="shared" si="2"/>
        <v>4221.5985241636836</v>
      </c>
      <c r="T29" s="29">
        <f t="shared" si="3"/>
        <v>2.5939877708783469E-2</v>
      </c>
      <c r="U29" s="28">
        <f t="shared" si="4"/>
        <v>6294.6692231079287</v>
      </c>
      <c r="V29" s="29">
        <f t="shared" si="5"/>
        <v>3.8921234205928246E-2</v>
      </c>
    </row>
    <row r="30" spans="1:22" ht="19.5" x14ac:dyDescent="0.45">
      <c r="A30" s="9" t="s">
        <v>28</v>
      </c>
      <c r="B30" s="10">
        <v>1419.6885405195724</v>
      </c>
      <c r="C30" s="11">
        <v>1.3399040224952913E-2</v>
      </c>
      <c r="D30" s="10">
        <v>4080.8542129019261</v>
      </c>
      <c r="E30" s="11">
        <v>3.8515158917060817E-2</v>
      </c>
      <c r="F30" s="10">
        <v>6301.5888537706714</v>
      </c>
      <c r="G30" s="11">
        <v>5.9474483397525243E-2</v>
      </c>
      <c r="I30" s="9" t="s">
        <v>28</v>
      </c>
      <c r="J30" s="10">
        <v>1434.3356922576479</v>
      </c>
      <c r="K30" s="11">
        <v>1.5472133208544452E-2</v>
      </c>
      <c r="L30" s="10">
        <v>2533.9215860604581</v>
      </c>
      <c r="M30" s="11">
        <v>2.7333331054339587E-2</v>
      </c>
      <c r="N30" s="10">
        <v>3373.2771772704987</v>
      </c>
      <c r="O30" s="11">
        <v>3.6387432954360879E-2</v>
      </c>
      <c r="Q30" s="28">
        <f t="shared" si="0"/>
        <v>-14.647151738075536</v>
      </c>
      <c r="R30" s="29">
        <f t="shared" si="1"/>
        <v>-2.0730929835915384E-3</v>
      </c>
      <c r="S30" s="28">
        <f t="shared" si="2"/>
        <v>1546.9326268414679</v>
      </c>
      <c r="T30" s="29">
        <f t="shared" si="3"/>
        <v>1.118182786272123E-2</v>
      </c>
      <c r="U30" s="28">
        <f t="shared" si="4"/>
        <v>2928.3116765001728</v>
      </c>
      <c r="V30" s="29">
        <f t="shared" si="5"/>
        <v>2.3087050443164364E-2</v>
      </c>
    </row>
    <row r="31" spans="1:22" ht="19.5" x14ac:dyDescent="0.45">
      <c r="A31" s="9" t="s">
        <v>61</v>
      </c>
      <c r="B31" s="10">
        <v>7655.2473764877313</v>
      </c>
      <c r="C31" s="11">
        <v>8.1398236114029077E-2</v>
      </c>
      <c r="D31" s="10">
        <v>12607.985950420036</v>
      </c>
      <c r="E31" s="11">
        <v>0.13406069939251378</v>
      </c>
      <c r="F31" s="10">
        <v>16151.005671124694</v>
      </c>
      <c r="G31" s="11">
        <v>0.17173362380621135</v>
      </c>
      <c r="I31" s="9" t="s">
        <v>61</v>
      </c>
      <c r="J31" s="10">
        <v>3296.0034418285154</v>
      </c>
      <c r="K31" s="11">
        <v>4.0445350477781861E-2</v>
      </c>
      <c r="L31" s="10">
        <v>5297.4109990482793</v>
      </c>
      <c r="M31" s="11">
        <v>6.5004678624516907E-2</v>
      </c>
      <c r="N31" s="10">
        <v>6841.4067365604942</v>
      </c>
      <c r="O31" s="11">
        <v>8.3951093530333573E-2</v>
      </c>
      <c r="Q31" s="28">
        <f t="shared" si="0"/>
        <v>4359.2439346592164</v>
      </c>
      <c r="R31" s="29">
        <f t="shared" si="1"/>
        <v>4.0952885636247216E-2</v>
      </c>
      <c r="S31" s="28">
        <f t="shared" si="2"/>
        <v>7310.5749513717565</v>
      </c>
      <c r="T31" s="29">
        <f t="shared" si="3"/>
        <v>6.905602076799687E-2</v>
      </c>
      <c r="U31" s="28">
        <f t="shared" si="4"/>
        <v>9309.598934564201</v>
      </c>
      <c r="V31" s="29">
        <f t="shared" si="5"/>
        <v>8.7782530275877776E-2</v>
      </c>
    </row>
    <row r="32" spans="1:22" ht="19.5" x14ac:dyDescent="0.45">
      <c r="A32" s="9" t="s">
        <v>29</v>
      </c>
      <c r="B32" s="10">
        <v>0</v>
      </c>
      <c r="C32" s="11">
        <v>0</v>
      </c>
      <c r="D32" s="10">
        <v>0</v>
      </c>
      <c r="E32" s="11">
        <v>0</v>
      </c>
      <c r="F32" s="10">
        <v>0</v>
      </c>
      <c r="G32" s="11">
        <v>0</v>
      </c>
      <c r="I32" s="9" t="s">
        <v>29</v>
      </c>
      <c r="J32" s="10">
        <v>345.6032214007621</v>
      </c>
      <c r="K32" s="11">
        <v>8.5746848435909219E-3</v>
      </c>
      <c r="L32" s="10">
        <v>748.6388135229389</v>
      </c>
      <c r="M32" s="11">
        <v>1.8574311494033081E-2</v>
      </c>
      <c r="N32" s="10">
        <v>1180.4454104895292</v>
      </c>
      <c r="O32" s="11">
        <v>2.9287769161947717E-2</v>
      </c>
      <c r="Q32" s="28">
        <f t="shared" si="0"/>
        <v>-345.6032214007621</v>
      </c>
      <c r="R32" s="29">
        <f t="shared" si="1"/>
        <v>-8.5746848435909219E-3</v>
      </c>
      <c r="S32" s="28">
        <f t="shared" si="2"/>
        <v>-748.6388135229389</v>
      </c>
      <c r="T32" s="29">
        <f t="shared" si="3"/>
        <v>-1.8574311494033081E-2</v>
      </c>
      <c r="U32" s="28">
        <f t="shared" si="4"/>
        <v>-1180.4454104895292</v>
      </c>
      <c r="V32" s="29">
        <f t="shared" si="5"/>
        <v>-2.9287769161947717E-2</v>
      </c>
    </row>
    <row r="33" spans="1:22" ht="19.5" x14ac:dyDescent="0.45">
      <c r="A33" s="9" t="s">
        <v>24</v>
      </c>
      <c r="B33" s="10">
        <v>0</v>
      </c>
      <c r="C33" s="11">
        <v>0</v>
      </c>
      <c r="D33" s="10">
        <v>23.208503034947753</v>
      </c>
      <c r="E33" s="11">
        <v>1.3307650778612436E-2</v>
      </c>
      <c r="F33" s="10">
        <v>64.988678982314724</v>
      </c>
      <c r="G33" s="11">
        <v>3.7264214893898744E-2</v>
      </c>
      <c r="I33" s="9" t="s">
        <v>68</v>
      </c>
      <c r="J33" s="10">
        <v>39.930176116070548</v>
      </c>
      <c r="K33" s="11">
        <v>1.2648832551188439E-2</v>
      </c>
      <c r="L33" s="10">
        <v>235.88391403623717</v>
      </c>
      <c r="M33" s="11">
        <v>7.472183747675662E-2</v>
      </c>
      <c r="N33" s="10">
        <v>523.04653851207217</v>
      </c>
      <c r="O33" s="11">
        <v>0.1656874255421891</v>
      </c>
      <c r="Q33" s="28"/>
      <c r="R33" s="29"/>
      <c r="S33" s="28"/>
      <c r="T33" s="29"/>
      <c r="U33" s="28"/>
      <c r="V33" s="29"/>
    </row>
    <row r="34" spans="1:22" x14ac:dyDescent="0.45">
      <c r="A34" s="1" t="s">
        <v>82</v>
      </c>
      <c r="B34" s="13">
        <f>SUM(B4:B33)</f>
        <v>18125.824608118692</v>
      </c>
      <c r="C34" s="13"/>
      <c r="D34" s="13">
        <f t="shared" ref="D34:N34" si="6">SUM(D4:D33)</f>
        <v>40010.029195012678</v>
      </c>
      <c r="E34" s="13"/>
      <c r="F34" s="13">
        <f t="shared" si="6"/>
        <v>60253.561424268897</v>
      </c>
      <c r="G34" s="13"/>
      <c r="H34" s="13"/>
      <c r="I34" s="13"/>
      <c r="J34" s="13">
        <f t="shared" si="6"/>
        <v>14896.679501154626</v>
      </c>
      <c r="K34" s="13"/>
      <c r="L34" s="13">
        <f t="shared" si="6"/>
        <v>29332.68635825536</v>
      </c>
      <c r="M34" s="13"/>
      <c r="N34" s="13">
        <f t="shared" si="6"/>
        <v>43454.566025905231</v>
      </c>
      <c r="O34" s="13"/>
      <c r="Q34" s="13">
        <f t="shared" si="0"/>
        <v>3229.1451069640661</v>
      </c>
      <c r="S34" s="13">
        <f t="shared" si="2"/>
        <v>10677.342836757318</v>
      </c>
      <c r="U34" s="13">
        <f t="shared" si="4"/>
        <v>16798.995398363666</v>
      </c>
    </row>
    <row r="36" spans="1:22" x14ac:dyDescent="0.45">
      <c r="A36" s="1" t="s">
        <v>90</v>
      </c>
    </row>
  </sheetData>
  <mergeCells count="13">
    <mergeCell ref="Q2:R2"/>
    <mergeCell ref="S2:T2"/>
    <mergeCell ref="U2:V2"/>
    <mergeCell ref="A2:A3"/>
    <mergeCell ref="A1:G1"/>
    <mergeCell ref="I1:O1"/>
    <mergeCell ref="I2:I3"/>
    <mergeCell ref="N2:O2"/>
    <mergeCell ref="J2:K2"/>
    <mergeCell ref="L2:M2"/>
    <mergeCell ref="F2:G2"/>
    <mergeCell ref="B2:C2"/>
    <mergeCell ref="D2:E2"/>
  </mergeCells>
  <phoneticPr fontId="4"/>
  <conditionalFormatting sqref="Q4:V32 R33 Q33:Q34 T33 S33:S34 V33 U33:U34">
    <cfRule type="cellIs" dxfId="3" priority="4" operator="lessThan">
      <formula>0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{CF7E8855-AE88-463F-ACDF-38658A92D9AA}</x14:id>
        </ext>
      </extLst>
    </cfRule>
  </conditionalFormatting>
  <conditionalFormatting sqref="R4:R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{717E34E6-60FD-4FD3-B567-DD3A49ADBDCF}</x14:id>
        </ext>
      </extLst>
    </cfRule>
  </conditionalFormatting>
  <conditionalFormatting sqref="T4:T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{848DC812-EBF3-4530-A16B-BB38C5BA0DE1}</x14:id>
        </ext>
      </extLst>
    </cfRule>
  </conditionalFormatting>
  <conditionalFormatting sqref="V4:V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{E61E8787-E093-4D6A-93BC-CC0F3CD8DEC0}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7E8855-AE88-463F-ACDF-38658A92D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Q4:V32 R33 Q33:Q34 T33 S33:S34 V33 U33:U34</xm:sqref>
        </x14:conditionalFormatting>
        <x14:conditionalFormatting xmlns:xm="http://schemas.microsoft.com/office/excel/2006/main">
          <x14:cfRule type="dataBar" id="{717E34E6-60FD-4FD3-B567-DD3A49ADB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R4:R32</xm:sqref>
        </x14:conditionalFormatting>
        <x14:conditionalFormatting xmlns:xm="http://schemas.microsoft.com/office/excel/2006/main">
          <x14:cfRule type="dataBar" id="{848DC812-EBF3-4530-A16B-BB38C5BA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T4:T32</xm:sqref>
        </x14:conditionalFormatting>
        <x14:conditionalFormatting xmlns:xm="http://schemas.microsoft.com/office/excel/2006/main">
          <x14:cfRule type="dataBar" id="{E61E8787-E093-4D6A-93BC-CC0F3CD8D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V4:V32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F1B4E-FD58-466D-8064-4DB01EC53BF5}">
  <dimension ref="B1:M33"/>
  <sheetViews>
    <sheetView zoomScale="55" zoomScaleNormal="55" workbookViewId="0">
      <selection activeCell="B21" sqref="B21"/>
    </sheetView>
  </sheetViews>
  <sheetFormatPr defaultRowHeight="20.100000000000001" customHeight="1" x14ac:dyDescent="0.15"/>
  <cols>
    <col min="2" max="2" width="38.875" customWidth="1"/>
    <col min="3" max="3" width="68.875" customWidth="1"/>
    <col min="4" max="4" width="25.625" customWidth="1"/>
    <col min="5" max="5" width="16.75" customWidth="1"/>
    <col min="7" max="7" width="38.875" customWidth="1"/>
    <col min="8" max="8" width="68.875" customWidth="1"/>
    <col min="9" max="9" width="25.625" customWidth="1"/>
    <col min="10" max="10" width="16.75" customWidth="1"/>
    <col min="12" max="12" width="42.75" customWidth="1"/>
    <col min="13" max="13" width="35" customWidth="1"/>
  </cols>
  <sheetData>
    <row r="1" spans="2:13" ht="20.100000000000001" customHeight="1" x14ac:dyDescent="0.15">
      <c r="B1" s="26" t="s">
        <v>114</v>
      </c>
      <c r="C1" s="26"/>
      <c r="D1" s="26"/>
      <c r="E1" s="26"/>
      <c r="G1" s="26" t="s">
        <v>115</v>
      </c>
      <c r="H1" s="26"/>
      <c r="I1" s="26"/>
      <c r="J1" s="26"/>
    </row>
    <row r="2" spans="2:13" ht="20.100000000000001" customHeight="1" x14ac:dyDescent="0.15">
      <c r="B2" s="20" t="s">
        <v>92</v>
      </c>
      <c r="C2" s="20" t="s">
        <v>94</v>
      </c>
      <c r="D2" s="20" t="s">
        <v>80</v>
      </c>
      <c r="E2" s="20" t="s">
        <v>81</v>
      </c>
      <c r="G2" s="20" t="s">
        <v>91</v>
      </c>
      <c r="H2" s="20" t="s">
        <v>93</v>
      </c>
      <c r="I2" s="20" t="s">
        <v>80</v>
      </c>
      <c r="J2" s="20" t="s">
        <v>81</v>
      </c>
      <c r="L2" s="20" t="s">
        <v>129</v>
      </c>
      <c r="M2" s="20" t="s">
        <v>130</v>
      </c>
    </row>
    <row r="3" spans="2:13" ht="20.100000000000001" customHeight="1" x14ac:dyDescent="0.45">
      <c r="B3" s="21" t="s">
        <v>33</v>
      </c>
      <c r="C3" s="22" t="s">
        <v>95</v>
      </c>
      <c r="D3" s="23">
        <v>3078.1083063330575</v>
      </c>
      <c r="E3" s="24">
        <v>2.809705486073728E-2</v>
      </c>
      <c r="G3" s="21" t="s">
        <v>33</v>
      </c>
      <c r="H3" s="22" t="s">
        <v>116</v>
      </c>
      <c r="I3" s="23">
        <v>638.19007268744713</v>
      </c>
      <c r="J3" s="24">
        <v>1.0707285649246535E-2</v>
      </c>
      <c r="L3" s="28">
        <f>D3-I3</f>
        <v>2439.9182336456106</v>
      </c>
      <c r="M3" s="29">
        <f>E3-J3</f>
        <v>1.7389769211490744E-2</v>
      </c>
    </row>
    <row r="4" spans="2:13" ht="20.100000000000001" customHeight="1" x14ac:dyDescent="0.45">
      <c r="B4" s="21" t="s">
        <v>1</v>
      </c>
      <c r="C4" s="21" t="s">
        <v>96</v>
      </c>
      <c r="D4" s="23">
        <v>416.03243930837505</v>
      </c>
      <c r="E4" s="24">
        <v>7.158840552846106E-2</v>
      </c>
      <c r="G4" s="21" t="s">
        <v>1</v>
      </c>
      <c r="H4" s="21" t="s">
        <v>117</v>
      </c>
      <c r="I4" s="23">
        <v>60.216117769734737</v>
      </c>
      <c r="J4" s="24">
        <v>1.1771527286942486E-2</v>
      </c>
      <c r="L4" s="28">
        <f t="shared" ref="L4:L32" si="0">D4-I4</f>
        <v>355.8163215386403</v>
      </c>
      <c r="M4" s="29">
        <f t="shared" ref="M4:M31" si="1">E4-J4</f>
        <v>5.9816878241518573E-2</v>
      </c>
    </row>
    <row r="5" spans="2:13" ht="20.100000000000001" customHeight="1" x14ac:dyDescent="0.45">
      <c r="B5" s="25" t="s">
        <v>2</v>
      </c>
      <c r="C5" s="21" t="s">
        <v>97</v>
      </c>
      <c r="D5" s="23">
        <v>2792.4065285061597</v>
      </c>
      <c r="E5" s="24">
        <v>0.17787244494519655</v>
      </c>
      <c r="G5" s="25" t="s">
        <v>2</v>
      </c>
      <c r="H5" s="21" t="s">
        <v>118</v>
      </c>
      <c r="I5" s="23">
        <v>1993.2319862902359</v>
      </c>
      <c r="J5" s="24">
        <v>0.13025743639221679</v>
      </c>
      <c r="L5" s="28">
        <f t="shared" si="0"/>
        <v>799.17454221592379</v>
      </c>
      <c r="M5" s="29">
        <f t="shared" si="1"/>
        <v>4.761500855297976E-2</v>
      </c>
    </row>
    <row r="6" spans="2:13" ht="20.100000000000001" customHeight="1" x14ac:dyDescent="0.45">
      <c r="B6" s="21" t="s">
        <v>3</v>
      </c>
      <c r="C6" s="21" t="s">
        <v>98</v>
      </c>
      <c r="D6" s="23">
        <v>894.68788085015103</v>
      </c>
      <c r="E6" s="24">
        <v>6.0617476040978904E-2</v>
      </c>
      <c r="G6" s="21" t="s">
        <v>3</v>
      </c>
      <c r="H6" s="21" t="s">
        <v>119</v>
      </c>
      <c r="I6" s="23">
        <v>507.64109722670827</v>
      </c>
      <c r="J6" s="24">
        <v>3.4141739513073581E-2</v>
      </c>
      <c r="L6" s="28">
        <f t="shared" si="0"/>
        <v>387.04678362344276</v>
      </c>
      <c r="M6" s="29">
        <f t="shared" si="1"/>
        <v>2.6475736527905323E-2</v>
      </c>
    </row>
    <row r="7" spans="2:13" ht="20.100000000000001" customHeight="1" x14ac:dyDescent="0.45">
      <c r="B7" s="21" t="s">
        <v>4</v>
      </c>
      <c r="C7" s="21" t="s">
        <v>97</v>
      </c>
      <c r="D7" s="23">
        <v>811.26762266755122</v>
      </c>
      <c r="E7" s="24">
        <v>8.801180234790873E-2</v>
      </c>
      <c r="G7" s="21" t="s">
        <v>4</v>
      </c>
      <c r="H7" s="21" t="s">
        <v>118</v>
      </c>
      <c r="I7" s="23">
        <v>116.51640765597297</v>
      </c>
      <c r="J7" s="24">
        <v>1.5175651686952675E-2</v>
      </c>
      <c r="L7" s="28">
        <f t="shared" si="0"/>
        <v>694.75121501157821</v>
      </c>
      <c r="M7" s="29">
        <f t="shared" si="1"/>
        <v>7.2836150660956056E-2</v>
      </c>
    </row>
    <row r="8" spans="2:13" ht="20.100000000000001" customHeight="1" x14ac:dyDescent="0.45">
      <c r="B8" s="21" t="s">
        <v>5</v>
      </c>
      <c r="C8" s="21" t="s">
        <v>99</v>
      </c>
      <c r="D8" s="23">
        <v>194.64394048057497</v>
      </c>
      <c r="E8" s="24">
        <v>0.19020698220664067</v>
      </c>
      <c r="G8" s="21" t="s">
        <v>5</v>
      </c>
      <c r="H8" s="21" t="s">
        <v>120</v>
      </c>
      <c r="I8" s="23">
        <v>120.4231465372773</v>
      </c>
      <c r="J8" s="24">
        <v>0.13834330868440273</v>
      </c>
      <c r="L8" s="28">
        <f t="shared" si="0"/>
        <v>74.220793943297664</v>
      </c>
      <c r="M8" s="29">
        <f t="shared" si="1"/>
        <v>5.1863673522237946E-2</v>
      </c>
    </row>
    <row r="9" spans="2:13" ht="20.100000000000001" customHeight="1" x14ac:dyDescent="0.45">
      <c r="B9" s="21" t="s">
        <v>6</v>
      </c>
      <c r="C9" s="21" t="s">
        <v>100</v>
      </c>
      <c r="D9" s="23">
        <v>844.90542400228958</v>
      </c>
      <c r="E9" s="24">
        <v>0.14580724023513481</v>
      </c>
      <c r="G9" s="21" t="s">
        <v>6</v>
      </c>
      <c r="H9" s="21" t="s">
        <v>121</v>
      </c>
      <c r="I9" s="23">
        <v>605.70712015544768</v>
      </c>
      <c r="J9" s="24">
        <v>0.10752623686657063</v>
      </c>
      <c r="L9" s="28">
        <f t="shared" si="0"/>
        <v>239.1983038468419</v>
      </c>
      <c r="M9" s="29">
        <f t="shared" si="1"/>
        <v>3.8281003368564173E-2</v>
      </c>
    </row>
    <row r="10" spans="2:13" ht="20.100000000000001" customHeight="1" x14ac:dyDescent="0.45">
      <c r="B10" s="21" t="s">
        <v>7</v>
      </c>
      <c r="C10" s="21" t="s">
        <v>99</v>
      </c>
      <c r="D10" s="23">
        <v>63.404555076617719</v>
      </c>
      <c r="E10" s="24">
        <v>9.3241444280647942E-2</v>
      </c>
      <c r="G10" s="21" t="s">
        <v>7</v>
      </c>
      <c r="H10" s="21" t="s">
        <v>120</v>
      </c>
      <c r="I10" s="23">
        <v>15.66091665556505</v>
      </c>
      <c r="J10" s="24">
        <v>2.6531964666040478E-2</v>
      </c>
      <c r="L10" s="28">
        <f t="shared" si="0"/>
        <v>47.743638421052665</v>
      </c>
      <c r="M10" s="29">
        <f t="shared" si="1"/>
        <v>6.6709479614607464E-2</v>
      </c>
    </row>
    <row r="11" spans="2:13" ht="20.100000000000001" customHeight="1" x14ac:dyDescent="0.45">
      <c r="B11" s="21" t="s">
        <v>8</v>
      </c>
      <c r="C11" s="21" t="s">
        <v>99</v>
      </c>
      <c r="D11" s="23">
        <v>67.552672339994487</v>
      </c>
      <c r="E11" s="24">
        <v>2.3129724145721595E-2</v>
      </c>
      <c r="G11" s="21" t="s">
        <v>8</v>
      </c>
      <c r="H11" s="21" t="s">
        <v>122</v>
      </c>
      <c r="I11" s="23">
        <v>53.186646903370459</v>
      </c>
      <c r="J11" s="24">
        <v>1.9610084216729044E-2</v>
      </c>
      <c r="L11" s="28">
        <f t="shared" si="0"/>
        <v>14.366025436624028</v>
      </c>
      <c r="M11" s="29">
        <f t="shared" si="1"/>
        <v>3.519639928992551E-3</v>
      </c>
    </row>
    <row r="12" spans="2:13" ht="20.100000000000001" customHeight="1" x14ac:dyDescent="0.45">
      <c r="B12" s="21" t="s">
        <v>9</v>
      </c>
      <c r="C12" s="21" t="s">
        <v>101</v>
      </c>
      <c r="D12" s="23">
        <v>5914.8406030961742</v>
      </c>
      <c r="E12" s="24">
        <v>0.26323876805103019</v>
      </c>
      <c r="G12" s="21" t="s">
        <v>9</v>
      </c>
      <c r="H12" s="21" t="s">
        <v>123</v>
      </c>
      <c r="I12" s="23">
        <v>6609.7689275008734</v>
      </c>
      <c r="J12" s="24">
        <v>0.37586815514337674</v>
      </c>
      <c r="L12" s="28">
        <f t="shared" si="0"/>
        <v>-694.9283244046992</v>
      </c>
      <c r="M12" s="29">
        <f t="shared" si="1"/>
        <v>-0.11262938709234654</v>
      </c>
    </row>
    <row r="13" spans="2:13" ht="20.100000000000001" customHeight="1" x14ac:dyDescent="0.45">
      <c r="B13" s="21" t="s">
        <v>10</v>
      </c>
      <c r="C13" s="21" t="s">
        <v>99</v>
      </c>
      <c r="D13" s="23">
        <v>38.723097025470814</v>
      </c>
      <c r="E13" s="24">
        <v>2.1649742245249161E-2</v>
      </c>
      <c r="G13" s="21" t="s">
        <v>10</v>
      </c>
      <c r="H13" s="21" t="s">
        <v>122</v>
      </c>
      <c r="I13" s="23">
        <v>30.562416748305196</v>
      </c>
      <c r="J13" s="24">
        <v>1.8513565898663927E-2</v>
      </c>
      <c r="L13" s="28">
        <f t="shared" si="0"/>
        <v>8.1606802771656177</v>
      </c>
      <c r="M13" s="29">
        <f t="shared" si="1"/>
        <v>3.1361763465852337E-3</v>
      </c>
    </row>
    <row r="14" spans="2:13" ht="20.100000000000001" customHeight="1" x14ac:dyDescent="0.45">
      <c r="B14" s="21" t="s">
        <v>12</v>
      </c>
      <c r="C14" s="21" t="s">
        <v>102</v>
      </c>
      <c r="D14" s="23">
        <v>401.36709296464915</v>
      </c>
      <c r="E14" s="24">
        <v>0.23728190796718285</v>
      </c>
      <c r="G14" s="21" t="s">
        <v>12</v>
      </c>
      <c r="H14" s="21" t="s">
        <v>124</v>
      </c>
      <c r="I14" s="23">
        <v>616.85448563177795</v>
      </c>
      <c r="J14" s="24">
        <v>0.37397359477148756</v>
      </c>
      <c r="L14" s="28">
        <f t="shared" si="0"/>
        <v>-215.4873926671288</v>
      </c>
      <c r="M14" s="29">
        <f t="shared" si="1"/>
        <v>-0.13669168680430471</v>
      </c>
    </row>
    <row r="15" spans="2:13" ht="20.100000000000001" customHeight="1" x14ac:dyDescent="0.45">
      <c r="B15" s="21" t="s">
        <v>13</v>
      </c>
      <c r="C15" s="21" t="s">
        <v>103</v>
      </c>
      <c r="D15" s="23">
        <v>690.32324768387514</v>
      </c>
      <c r="E15" s="24">
        <v>5.8419450193901962E-2</v>
      </c>
      <c r="G15" s="21" t="s">
        <v>13</v>
      </c>
      <c r="H15" s="21" t="s">
        <v>118</v>
      </c>
      <c r="I15" s="23">
        <v>303.51510510794986</v>
      </c>
      <c r="J15" s="24">
        <v>2.8514908055314276E-2</v>
      </c>
      <c r="L15" s="28">
        <f t="shared" si="0"/>
        <v>386.80814257592527</v>
      </c>
      <c r="M15" s="29">
        <f t="shared" si="1"/>
        <v>2.9904542138587686E-2</v>
      </c>
    </row>
    <row r="16" spans="2:13" ht="20.100000000000001" customHeight="1" x14ac:dyDescent="0.45">
      <c r="B16" s="21" t="s">
        <v>14</v>
      </c>
      <c r="C16" s="21" t="s">
        <v>104</v>
      </c>
      <c r="D16" s="23">
        <v>245.04035746064781</v>
      </c>
      <c r="E16" s="24">
        <v>9.4674474850158008E-2</v>
      </c>
      <c r="G16" s="21" t="s">
        <v>14</v>
      </c>
      <c r="H16" s="21" t="s">
        <v>124</v>
      </c>
      <c r="I16" s="23">
        <v>514.8324132830885</v>
      </c>
      <c r="J16" s="24">
        <v>0.18348157291083261</v>
      </c>
      <c r="L16" s="28">
        <f t="shared" si="0"/>
        <v>-269.79205582244072</v>
      </c>
      <c r="M16" s="29">
        <f t="shared" si="1"/>
        <v>-8.8807098060674605E-2</v>
      </c>
    </row>
    <row r="17" spans="2:13" ht="20.100000000000001" customHeight="1" x14ac:dyDescent="0.45">
      <c r="B17" s="21" t="s">
        <v>15</v>
      </c>
      <c r="C17" s="21" t="s">
        <v>105</v>
      </c>
      <c r="D17" s="23">
        <v>187.30630936911697</v>
      </c>
      <c r="E17" s="24">
        <v>3.0389784017380645E-2</v>
      </c>
      <c r="G17" s="21" t="s">
        <v>15</v>
      </c>
      <c r="H17" s="21" t="s">
        <v>125</v>
      </c>
      <c r="I17" s="23">
        <v>68.172597300274987</v>
      </c>
      <c r="J17" s="24">
        <v>1.0124457214217746E-2</v>
      </c>
      <c r="L17" s="28">
        <f t="shared" si="0"/>
        <v>119.13371206884199</v>
      </c>
      <c r="M17" s="29">
        <f t="shared" si="1"/>
        <v>2.0265326803162897E-2</v>
      </c>
    </row>
    <row r="18" spans="2:13" ht="20.100000000000001" customHeight="1" x14ac:dyDescent="0.45">
      <c r="B18" s="21" t="s">
        <v>16</v>
      </c>
      <c r="C18" s="21" t="s">
        <v>106</v>
      </c>
      <c r="D18" s="23">
        <v>651.40050184851873</v>
      </c>
      <c r="E18" s="24">
        <v>9.3221897690766109E-2</v>
      </c>
      <c r="G18" s="21" t="s">
        <v>16</v>
      </c>
      <c r="H18" s="21" t="s">
        <v>116</v>
      </c>
      <c r="I18" s="23">
        <v>62.653239164607996</v>
      </c>
      <c r="J18" s="24">
        <v>1.0696653164587285E-2</v>
      </c>
      <c r="L18" s="28">
        <f t="shared" si="0"/>
        <v>588.74726268391078</v>
      </c>
      <c r="M18" s="29">
        <f t="shared" si="1"/>
        <v>8.252524452617882E-2</v>
      </c>
    </row>
    <row r="19" spans="2:13" ht="20.100000000000001" customHeight="1" x14ac:dyDescent="0.45">
      <c r="B19" s="21" t="s">
        <v>17</v>
      </c>
      <c r="C19" s="21" t="s">
        <v>99</v>
      </c>
      <c r="D19" s="23">
        <v>37.202043984435498</v>
      </c>
      <c r="E19" s="24">
        <v>5.2836532444301712E-2</v>
      </c>
      <c r="G19" s="21" t="s">
        <v>17</v>
      </c>
      <c r="H19" s="21" t="s">
        <v>122</v>
      </c>
      <c r="I19" s="23">
        <v>13.403094350606166</v>
      </c>
      <c r="J19" s="24">
        <v>1.1934696973744533E-2</v>
      </c>
      <c r="L19" s="28">
        <f t="shared" si="0"/>
        <v>23.798949633829331</v>
      </c>
      <c r="M19" s="29">
        <f t="shared" si="1"/>
        <v>4.0901835470557181E-2</v>
      </c>
    </row>
    <row r="20" spans="2:13" ht="20.100000000000001" customHeight="1" x14ac:dyDescent="0.45">
      <c r="B20" s="21" t="s">
        <v>18</v>
      </c>
      <c r="C20" s="21" t="s">
        <v>107</v>
      </c>
      <c r="D20" s="23">
        <v>358.72084454697369</v>
      </c>
      <c r="E20" s="24">
        <v>0.20511132921055519</v>
      </c>
      <c r="G20" s="21" t="s">
        <v>18</v>
      </c>
      <c r="H20" s="21" t="s">
        <v>125</v>
      </c>
      <c r="I20" s="23">
        <v>10.838279911252334</v>
      </c>
      <c r="J20" s="24">
        <v>7.4144753742560118E-3</v>
      </c>
      <c r="L20" s="28">
        <f t="shared" si="0"/>
        <v>347.88256463572134</v>
      </c>
      <c r="M20" s="29">
        <f t="shared" si="1"/>
        <v>0.19769685383629917</v>
      </c>
    </row>
    <row r="21" spans="2:13" ht="20.100000000000001" customHeight="1" x14ac:dyDescent="0.45">
      <c r="B21" s="21" t="s">
        <v>19</v>
      </c>
      <c r="C21" s="21" t="s">
        <v>99</v>
      </c>
      <c r="D21" s="23">
        <v>2018.8847376974563</v>
      </c>
      <c r="E21" s="24">
        <v>0.2307774222664867</v>
      </c>
      <c r="G21" s="21" t="s">
        <v>19</v>
      </c>
      <c r="H21" s="21" t="s">
        <v>120</v>
      </c>
      <c r="I21" s="23">
        <v>1415.2897467255182</v>
      </c>
      <c r="J21" s="24">
        <v>0.19535796770000016</v>
      </c>
      <c r="L21" s="28">
        <f t="shared" si="0"/>
        <v>603.59499097193816</v>
      </c>
      <c r="M21" s="29">
        <f t="shared" si="1"/>
        <v>3.5419454566486541E-2</v>
      </c>
    </row>
    <row r="22" spans="2:13" ht="20.100000000000001" customHeight="1" x14ac:dyDescent="0.45">
      <c r="B22" s="21" t="s">
        <v>20</v>
      </c>
      <c r="C22" s="21" t="s">
        <v>99</v>
      </c>
      <c r="D22" s="23">
        <v>156.68832166598739</v>
      </c>
      <c r="E22" s="24">
        <v>4.8474973097319879E-2</v>
      </c>
      <c r="G22" s="21" t="s">
        <v>20</v>
      </c>
      <c r="H22" s="21" t="s">
        <v>125</v>
      </c>
      <c r="I22" s="23">
        <v>30.519344612483547</v>
      </c>
      <c r="J22" s="24">
        <v>7.4882428412955393E-3</v>
      </c>
      <c r="L22" s="28">
        <f t="shared" si="0"/>
        <v>126.16897705350384</v>
      </c>
      <c r="M22" s="29">
        <f t="shared" si="1"/>
        <v>4.098673025602434E-2</v>
      </c>
    </row>
    <row r="23" spans="2:13" ht="20.100000000000001" customHeight="1" x14ac:dyDescent="0.45">
      <c r="B23" s="21" t="s">
        <v>21</v>
      </c>
      <c r="C23" s="21" t="s">
        <v>108</v>
      </c>
      <c r="D23" s="23">
        <v>1892.5032384643255</v>
      </c>
      <c r="E23" s="24">
        <v>0.17134359846149788</v>
      </c>
      <c r="G23" s="21" t="s">
        <v>21</v>
      </c>
      <c r="H23" s="21" t="s">
        <v>127</v>
      </c>
      <c r="I23" s="23">
        <v>117.98683958150865</v>
      </c>
      <c r="J23" s="24">
        <v>1.5517056341418138E-2</v>
      </c>
      <c r="L23" s="28">
        <f t="shared" si="0"/>
        <v>1774.5163988828169</v>
      </c>
      <c r="M23" s="29">
        <f t="shared" si="1"/>
        <v>0.15582654212007974</v>
      </c>
    </row>
    <row r="24" spans="2:13" ht="20.100000000000001" customHeight="1" x14ac:dyDescent="0.45">
      <c r="B24" s="21" t="s">
        <v>22</v>
      </c>
      <c r="C24" s="21" t="s">
        <v>106</v>
      </c>
      <c r="D24" s="23">
        <v>5108.9397980377053</v>
      </c>
      <c r="E24" s="24">
        <v>9.4204354055917802E-2</v>
      </c>
      <c r="G24" s="21" t="s">
        <v>22</v>
      </c>
      <c r="H24" s="21" t="s">
        <v>125</v>
      </c>
      <c r="I24" s="23">
        <v>756.94433576004008</v>
      </c>
      <c r="J24" s="24">
        <v>1.2836985443196275E-2</v>
      </c>
      <c r="L24" s="28">
        <f t="shared" si="0"/>
        <v>4351.995462277665</v>
      </c>
      <c r="M24" s="29">
        <f t="shared" si="1"/>
        <v>8.1367368612721522E-2</v>
      </c>
    </row>
    <row r="25" spans="2:13" ht="20.100000000000001" customHeight="1" x14ac:dyDescent="0.45">
      <c r="B25" s="21" t="s">
        <v>23</v>
      </c>
      <c r="C25" s="21" t="s">
        <v>97</v>
      </c>
      <c r="D25" s="23">
        <v>1478.1774776202883</v>
      </c>
      <c r="E25" s="24">
        <v>8.7408903722982295E-2</v>
      </c>
      <c r="G25" s="21" t="s">
        <v>23</v>
      </c>
      <c r="H25" s="21" t="s">
        <v>124</v>
      </c>
      <c r="I25" s="23">
        <v>1145.8157453916856</v>
      </c>
      <c r="J25" s="24">
        <v>6.3397827040936605E-2</v>
      </c>
      <c r="L25" s="28">
        <f t="shared" si="0"/>
        <v>332.3617322286027</v>
      </c>
      <c r="M25" s="29">
        <f t="shared" si="1"/>
        <v>2.401107668204569E-2</v>
      </c>
    </row>
    <row r="26" spans="2:13" ht="20.100000000000001" customHeight="1" x14ac:dyDescent="0.45">
      <c r="B26" s="21" t="s">
        <v>25</v>
      </c>
      <c r="C26" s="21" t="s">
        <v>111</v>
      </c>
      <c r="D26" s="23">
        <v>10396.446453159353</v>
      </c>
      <c r="E26" s="24">
        <v>0.19294612240898651</v>
      </c>
      <c r="G26" s="21" t="s">
        <v>25</v>
      </c>
      <c r="H26" s="21" t="s">
        <v>128</v>
      </c>
      <c r="I26" s="23">
        <v>3322.2528870081665</v>
      </c>
      <c r="J26" s="24">
        <v>6.6860395856431401E-2</v>
      </c>
      <c r="L26" s="28">
        <f t="shared" si="0"/>
        <v>7074.193566151187</v>
      </c>
      <c r="M26" s="29">
        <f t="shared" si="1"/>
        <v>0.12608572655255512</v>
      </c>
    </row>
    <row r="27" spans="2:13" ht="20.100000000000001" customHeight="1" x14ac:dyDescent="0.45">
      <c r="B27" s="21" t="s">
        <v>26</v>
      </c>
      <c r="C27" s="21" t="s">
        <v>112</v>
      </c>
      <c r="D27" s="23">
        <v>2918.5736414286353</v>
      </c>
      <c r="E27" s="24">
        <v>0.13574668310075438</v>
      </c>
      <c r="G27" s="21" t="s">
        <v>26</v>
      </c>
      <c r="H27" s="21" t="s">
        <v>124</v>
      </c>
      <c r="I27" s="23">
        <v>129.85508094968998</v>
      </c>
      <c r="J27" s="24">
        <v>1.0082035986117691E-2</v>
      </c>
      <c r="L27" s="28">
        <f t="shared" si="0"/>
        <v>2788.7185604789452</v>
      </c>
      <c r="M27" s="29">
        <f t="shared" si="1"/>
        <v>0.12566464711463671</v>
      </c>
    </row>
    <row r="28" spans="2:13" ht="20.100000000000001" customHeight="1" x14ac:dyDescent="0.45">
      <c r="B28" s="21" t="s">
        <v>27</v>
      </c>
      <c r="C28" s="21" t="s">
        <v>104</v>
      </c>
      <c r="D28" s="23">
        <v>27746.605735204834</v>
      </c>
      <c r="E28" s="24">
        <v>0.18419602431263299</v>
      </c>
      <c r="G28" s="21" t="s">
        <v>27</v>
      </c>
      <c r="H28" s="21" t="s">
        <v>124</v>
      </c>
      <c r="I28" s="23">
        <v>45228.17910797958</v>
      </c>
      <c r="J28" s="24">
        <v>0.31625679351367897</v>
      </c>
      <c r="L28" s="28">
        <f t="shared" si="0"/>
        <v>-17481.573372774747</v>
      </c>
      <c r="M28" s="29">
        <f t="shared" si="1"/>
        <v>-0.13206076920104598</v>
      </c>
    </row>
    <row r="29" spans="2:13" ht="20.100000000000001" customHeight="1" x14ac:dyDescent="0.45">
      <c r="B29" s="21" t="s">
        <v>28</v>
      </c>
      <c r="C29" s="21" t="s">
        <v>103</v>
      </c>
      <c r="D29" s="23">
        <v>7448.7716189903012</v>
      </c>
      <c r="E29" s="24">
        <v>7.0301610318564592E-2</v>
      </c>
      <c r="G29" s="21" t="s">
        <v>28</v>
      </c>
      <c r="H29" s="21" t="s">
        <v>125</v>
      </c>
      <c r="I29" s="23">
        <v>2148.3337291735165</v>
      </c>
      <c r="J29" s="24">
        <v>2.3174007182281686E-2</v>
      </c>
      <c r="L29" s="28">
        <f t="shared" si="0"/>
        <v>5300.4378898167852</v>
      </c>
      <c r="M29" s="29">
        <f t="shared" si="1"/>
        <v>4.7127603136282906E-2</v>
      </c>
    </row>
    <row r="30" spans="2:13" ht="20.100000000000001" customHeight="1" x14ac:dyDescent="0.45">
      <c r="B30" s="21" t="s">
        <v>61</v>
      </c>
      <c r="C30" s="21" t="s">
        <v>113</v>
      </c>
      <c r="D30" s="23">
        <v>24801.77921446694</v>
      </c>
      <c r="E30" s="24">
        <v>0.26371728845076786</v>
      </c>
      <c r="G30" s="21" t="s">
        <v>61</v>
      </c>
      <c r="H30" s="21" t="s">
        <v>124</v>
      </c>
      <c r="I30" s="23">
        <v>22322.498549933243</v>
      </c>
      <c r="J30" s="24">
        <v>0.27392000443147618</v>
      </c>
      <c r="L30" s="28">
        <f t="shared" si="0"/>
        <v>2479.2806645336968</v>
      </c>
      <c r="M30" s="29">
        <f t="shared" si="1"/>
        <v>-1.0202715980708321E-2</v>
      </c>
    </row>
    <row r="31" spans="2:13" ht="20.100000000000001" customHeight="1" x14ac:dyDescent="0.45">
      <c r="B31" s="21" t="s">
        <v>29</v>
      </c>
      <c r="C31" s="21" t="s">
        <v>99</v>
      </c>
      <c r="D31" s="23">
        <v>992.85360277266375</v>
      </c>
      <c r="E31" s="24">
        <v>2.2499602692533642E-2</v>
      </c>
      <c r="G31" s="21" t="s">
        <v>29</v>
      </c>
      <c r="H31" s="21" t="s">
        <v>120</v>
      </c>
      <c r="I31" s="23">
        <v>1243.3906071440695</v>
      </c>
      <c r="J31" s="24">
        <v>3.0849488469837674E-2</v>
      </c>
      <c r="L31" s="28">
        <f t="shared" si="0"/>
        <v>-250.53700437140571</v>
      </c>
      <c r="M31" s="29">
        <f t="shared" si="1"/>
        <v>-8.3498857773040315E-3</v>
      </c>
    </row>
    <row r="32" spans="2:13" ht="20.100000000000001" customHeight="1" x14ac:dyDescent="0.15">
      <c r="L32" s="27"/>
    </row>
    <row r="33" spans="2:10" ht="20.100000000000001" customHeight="1" x14ac:dyDescent="0.15">
      <c r="B33" s="21" t="s">
        <v>109</v>
      </c>
      <c r="C33" s="21" t="s">
        <v>110</v>
      </c>
      <c r="D33" s="23">
        <v>190.29362595795095</v>
      </c>
      <c r="E33" s="24">
        <v>0.10911350533168977</v>
      </c>
      <c r="G33" s="21" t="s">
        <v>68</v>
      </c>
      <c r="H33" s="21" t="s">
        <v>126</v>
      </c>
      <c r="I33" s="23">
        <v>567.57433068438013</v>
      </c>
      <c r="J33" s="24">
        <v>0.17979266227904797</v>
      </c>
    </row>
  </sheetData>
  <mergeCells count="2">
    <mergeCell ref="B1:E1"/>
    <mergeCell ref="G1:J1"/>
  </mergeCells>
  <phoneticPr fontId="12"/>
  <conditionalFormatting sqref="L3:M31">
    <cfRule type="cellIs" dxfId="7" priority="3" operator="lessThan">
      <formula>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{BBD6DB39-6802-400D-85FC-F0F8B244B5EC}</x14:id>
        </ext>
      </extLst>
    </cfRule>
  </conditionalFormatting>
  <conditionalFormatting sqref="L3:L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{A93D7C13-30F2-4FE0-9196-530B8701310B}</x14:id>
        </ext>
      </extLst>
    </cfRule>
  </conditionalFormatting>
  <conditionalFormatting sqref="M3:M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{715898AA-5573-4F4F-8DEB-518C25D3E252}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6DB39-6802-400D-85FC-F0F8B244B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L3:M31</xm:sqref>
        </x14:conditionalFormatting>
        <x14:conditionalFormatting xmlns:xm="http://schemas.microsoft.com/office/excel/2006/main">
          <x14:cfRule type="dataBar" id="{A93D7C13-30F2-4FE0-9196-530B87013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15898AA-5573-4F4F-8DEB-518C25D3E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BFC8-B907-4FBD-AE0B-FA0E5FCBF3E6}">
  <dimension ref="B1:M33"/>
  <sheetViews>
    <sheetView topLeftCell="D1" zoomScale="55" zoomScaleNormal="55" workbookViewId="0">
      <selection activeCell="L31" sqref="L31"/>
    </sheetView>
  </sheetViews>
  <sheetFormatPr defaultRowHeight="20.100000000000001" customHeight="1" x14ac:dyDescent="0.15"/>
  <cols>
    <col min="2" max="2" width="38.875" customWidth="1"/>
    <col min="3" max="3" width="68.875" customWidth="1"/>
    <col min="4" max="4" width="25.625" customWidth="1"/>
    <col min="5" max="5" width="16.75" customWidth="1"/>
    <col min="7" max="7" width="38.875" customWidth="1"/>
    <col min="8" max="8" width="68.875" customWidth="1"/>
    <col min="9" max="9" width="25.625" customWidth="1"/>
    <col min="10" max="10" width="16.75" customWidth="1"/>
    <col min="12" max="12" width="42.75" customWidth="1"/>
    <col min="13" max="13" width="35" customWidth="1"/>
  </cols>
  <sheetData>
    <row r="1" spans="2:13" ht="20.100000000000001" customHeight="1" x14ac:dyDescent="0.15">
      <c r="B1" s="26" t="s">
        <v>114</v>
      </c>
      <c r="C1" s="26"/>
      <c r="D1" s="26"/>
      <c r="E1" s="26"/>
      <c r="G1" s="26" t="s">
        <v>115</v>
      </c>
      <c r="H1" s="26"/>
      <c r="I1" s="26"/>
      <c r="J1" s="26"/>
    </row>
    <row r="2" spans="2:13" ht="20.100000000000001" customHeight="1" x14ac:dyDescent="0.15">
      <c r="B2" s="20" t="s">
        <v>92</v>
      </c>
      <c r="C2" s="20" t="s">
        <v>94</v>
      </c>
      <c r="D2" s="20" t="s">
        <v>80</v>
      </c>
      <c r="E2" s="20" t="s">
        <v>81</v>
      </c>
      <c r="G2" s="20" t="s">
        <v>91</v>
      </c>
      <c r="H2" s="20" t="s">
        <v>93</v>
      </c>
      <c r="I2" s="20" t="s">
        <v>80</v>
      </c>
      <c r="J2" s="20" t="s">
        <v>81</v>
      </c>
      <c r="L2" s="20" t="s">
        <v>129</v>
      </c>
      <c r="M2" s="20" t="s">
        <v>130</v>
      </c>
    </row>
    <row r="3" spans="2:13" ht="20.100000000000001" customHeight="1" x14ac:dyDescent="0.45">
      <c r="B3" s="21" t="s">
        <v>33</v>
      </c>
      <c r="C3" s="22" t="s">
        <v>134</v>
      </c>
      <c r="D3" s="23">
        <v>2127.4858315135366</v>
      </c>
      <c r="E3" s="24">
        <v>1.9419747511967247E-2</v>
      </c>
      <c r="G3" s="21" t="s">
        <v>33</v>
      </c>
      <c r="H3" s="22" t="s">
        <v>131</v>
      </c>
      <c r="I3" s="23">
        <v>299.96638173083778</v>
      </c>
      <c r="J3" s="24">
        <v>5.0327102720947453E-3</v>
      </c>
      <c r="L3" s="28">
        <f>D3-I3</f>
        <v>1827.5194497826988</v>
      </c>
      <c r="M3" s="29">
        <f>E3-J3</f>
        <v>1.4387037239872502E-2</v>
      </c>
    </row>
    <row r="4" spans="2:13" ht="20.100000000000001" customHeight="1" x14ac:dyDescent="0.45">
      <c r="B4" s="21" t="s">
        <v>1</v>
      </c>
      <c r="C4" s="21" t="s">
        <v>134</v>
      </c>
      <c r="D4" s="23">
        <v>0</v>
      </c>
      <c r="E4" s="24">
        <v>0</v>
      </c>
      <c r="G4" s="21" t="s">
        <v>1</v>
      </c>
      <c r="H4" s="21" t="s">
        <v>131</v>
      </c>
      <c r="I4" s="23">
        <v>32.971875293583317</v>
      </c>
      <c r="J4" s="24">
        <v>6.4456053311885662E-3</v>
      </c>
      <c r="L4" s="28">
        <f t="shared" ref="L4:L31" si="0">D4-I4</f>
        <v>-32.971875293583317</v>
      </c>
      <c r="M4" s="29">
        <f t="shared" ref="M4:M31" si="1">E4-J4</f>
        <v>-6.4456053311885662E-3</v>
      </c>
    </row>
    <row r="5" spans="2:13" ht="20.100000000000001" customHeight="1" x14ac:dyDescent="0.45">
      <c r="B5" s="25" t="s">
        <v>2</v>
      </c>
      <c r="C5" s="21" t="s">
        <v>134</v>
      </c>
      <c r="D5" s="23">
        <v>281.08708278181399</v>
      </c>
      <c r="E5" s="24">
        <v>1.7904859534783109E-2</v>
      </c>
      <c r="G5" s="25" t="s">
        <v>2</v>
      </c>
      <c r="H5" s="21" t="s">
        <v>131</v>
      </c>
      <c r="I5" s="23">
        <v>60.869993134940685</v>
      </c>
      <c r="J5" s="24">
        <v>3.9778456865555718E-3</v>
      </c>
      <c r="L5" s="28">
        <f t="shared" si="0"/>
        <v>220.21708964687332</v>
      </c>
      <c r="M5" s="29">
        <f t="shared" si="1"/>
        <v>1.3927013848227537E-2</v>
      </c>
    </row>
    <row r="6" spans="2:13" ht="20.100000000000001" customHeight="1" x14ac:dyDescent="0.45">
      <c r="B6" s="21" t="s">
        <v>3</v>
      </c>
      <c r="C6" s="21" t="s">
        <v>134</v>
      </c>
      <c r="D6" s="23">
        <v>536.00122291357627</v>
      </c>
      <c r="E6" s="24">
        <v>3.631550396885385E-2</v>
      </c>
      <c r="G6" s="21" t="s">
        <v>3</v>
      </c>
      <c r="H6" s="21" t="s">
        <v>131</v>
      </c>
      <c r="I6" s="23">
        <v>108.75608210218157</v>
      </c>
      <c r="J6" s="24">
        <v>7.3144626112429927E-3</v>
      </c>
      <c r="L6" s="28">
        <f t="shared" si="0"/>
        <v>427.24514081139472</v>
      </c>
      <c r="M6" s="29">
        <f t="shared" si="1"/>
        <v>2.9001041357610856E-2</v>
      </c>
    </row>
    <row r="7" spans="2:13" ht="20.100000000000001" customHeight="1" x14ac:dyDescent="0.45">
      <c r="B7" s="21" t="s">
        <v>4</v>
      </c>
      <c r="C7" s="21" t="s">
        <v>134</v>
      </c>
      <c r="D7" s="23">
        <v>450.18214045498883</v>
      </c>
      <c r="E7" s="24">
        <v>4.8838805419108122E-2</v>
      </c>
      <c r="G7" s="21" t="s">
        <v>4</v>
      </c>
      <c r="H7" s="21" t="s">
        <v>131</v>
      </c>
      <c r="I7" s="23">
        <v>47.460555200037291</v>
      </c>
      <c r="J7" s="24">
        <v>6.1814886767858112E-3</v>
      </c>
      <c r="L7" s="28">
        <f t="shared" si="0"/>
        <v>402.72158525495155</v>
      </c>
      <c r="M7" s="29">
        <f t="shared" si="1"/>
        <v>4.2657316742322308E-2</v>
      </c>
    </row>
    <row r="8" spans="2:13" ht="20.100000000000001" customHeight="1" x14ac:dyDescent="0.45">
      <c r="B8" s="21" t="s">
        <v>5</v>
      </c>
      <c r="C8" s="21" t="s">
        <v>134</v>
      </c>
      <c r="D8" s="23">
        <v>194.64394048057497</v>
      </c>
      <c r="E8" s="24">
        <v>0.19020698220664067</v>
      </c>
      <c r="G8" s="21" t="s">
        <v>5</v>
      </c>
      <c r="H8" s="21" t="s">
        <v>131</v>
      </c>
      <c r="I8" s="23">
        <v>120.4231465372773</v>
      </c>
      <c r="J8" s="24">
        <v>0.13834330868440273</v>
      </c>
      <c r="L8" s="28">
        <f t="shared" si="0"/>
        <v>74.220793943297664</v>
      </c>
      <c r="M8" s="29">
        <f t="shared" si="1"/>
        <v>5.1863673522237946E-2</v>
      </c>
    </row>
    <row r="9" spans="2:13" ht="20.100000000000001" customHeight="1" x14ac:dyDescent="0.45">
      <c r="B9" s="21" t="s">
        <v>6</v>
      </c>
      <c r="C9" s="21" t="s">
        <v>134</v>
      </c>
      <c r="D9" s="23">
        <v>364.81054265081502</v>
      </c>
      <c r="E9" s="24">
        <v>6.2956180563533859E-2</v>
      </c>
      <c r="G9" s="21" t="s">
        <v>6</v>
      </c>
      <c r="H9" s="21" t="s">
        <v>131</v>
      </c>
      <c r="I9" s="23">
        <v>71.32880507154259</v>
      </c>
      <c r="J9" s="24">
        <v>1.2662420061305848E-2</v>
      </c>
      <c r="L9" s="28">
        <f t="shared" si="0"/>
        <v>293.48173757927242</v>
      </c>
      <c r="M9" s="29">
        <f t="shared" si="1"/>
        <v>5.0293760502228009E-2</v>
      </c>
    </row>
    <row r="10" spans="2:13" ht="20.100000000000001" customHeight="1" x14ac:dyDescent="0.45">
      <c r="B10" s="21" t="s">
        <v>7</v>
      </c>
      <c r="C10" s="21" t="s">
        <v>134</v>
      </c>
      <c r="D10" s="23">
        <v>63.404555076617719</v>
      </c>
      <c r="E10" s="24">
        <v>9.3241444280647942E-2</v>
      </c>
      <c r="G10" s="21" t="s">
        <v>7</v>
      </c>
      <c r="H10" s="21" t="s">
        <v>131</v>
      </c>
      <c r="I10" s="23">
        <v>15.66091665556505</v>
      </c>
      <c r="J10" s="24">
        <v>2.6531964666040478E-2</v>
      </c>
      <c r="L10" s="28">
        <f t="shared" si="0"/>
        <v>47.743638421052665</v>
      </c>
      <c r="M10" s="29">
        <f t="shared" si="1"/>
        <v>6.6709479614607464E-2</v>
      </c>
    </row>
    <row r="11" spans="2:13" ht="20.100000000000001" customHeight="1" x14ac:dyDescent="0.45">
      <c r="B11" s="21" t="s">
        <v>8</v>
      </c>
      <c r="C11" s="21" t="s">
        <v>134</v>
      </c>
      <c r="D11" s="23">
        <v>67.552672339994487</v>
      </c>
      <c r="E11" s="24">
        <v>2.3129724145721595E-2</v>
      </c>
      <c r="G11" s="21" t="s">
        <v>8</v>
      </c>
      <c r="H11" s="21" t="s">
        <v>131</v>
      </c>
      <c r="I11" s="23">
        <v>46.066383969019867</v>
      </c>
      <c r="J11" s="24">
        <v>1.6984820848621868E-2</v>
      </c>
      <c r="L11" s="28">
        <f t="shared" si="0"/>
        <v>21.48628837097462</v>
      </c>
      <c r="M11" s="29">
        <f t="shared" si="1"/>
        <v>6.1449032970997269E-3</v>
      </c>
    </row>
    <row r="12" spans="2:13" ht="20.100000000000001" customHeight="1" x14ac:dyDescent="0.45">
      <c r="B12" s="21" t="s">
        <v>9</v>
      </c>
      <c r="C12" s="21" t="s">
        <v>134</v>
      </c>
      <c r="D12" s="23">
        <v>2617.6761677060354</v>
      </c>
      <c r="E12" s="24">
        <v>0.11649914102212273</v>
      </c>
      <c r="G12" s="21" t="s">
        <v>9</v>
      </c>
      <c r="H12" s="21" t="s">
        <v>131</v>
      </c>
      <c r="I12" s="23">
        <v>3527.6368053113633</v>
      </c>
      <c r="J12" s="24">
        <v>0.20060101231550687</v>
      </c>
      <c r="L12" s="28">
        <f t="shared" si="0"/>
        <v>-909.96063760532797</v>
      </c>
      <c r="M12" s="29">
        <f t="shared" si="1"/>
        <v>-8.4101871293384131E-2</v>
      </c>
    </row>
    <row r="13" spans="2:13" ht="20.100000000000001" customHeight="1" x14ac:dyDescent="0.45">
      <c r="B13" s="21" t="s">
        <v>10</v>
      </c>
      <c r="C13" s="21" t="s">
        <v>134</v>
      </c>
      <c r="D13" s="23">
        <v>38.723097025470814</v>
      </c>
      <c r="E13" s="24">
        <v>2.1649742245249161E-2</v>
      </c>
      <c r="G13" s="21" t="s">
        <v>10</v>
      </c>
      <c r="H13" s="21" t="s">
        <v>131</v>
      </c>
      <c r="I13" s="23">
        <v>26.951591225269688</v>
      </c>
      <c r="J13" s="24">
        <v>1.6326263211843436E-2</v>
      </c>
      <c r="L13" s="28">
        <f t="shared" si="0"/>
        <v>11.771505800201126</v>
      </c>
      <c r="M13" s="29">
        <f t="shared" si="1"/>
        <v>5.3234790334057251E-3</v>
      </c>
    </row>
    <row r="14" spans="2:13" ht="20.100000000000001" customHeight="1" x14ac:dyDescent="0.45">
      <c r="B14" s="21" t="s">
        <v>12</v>
      </c>
      <c r="C14" s="21" t="s">
        <v>134</v>
      </c>
      <c r="D14" s="23">
        <v>75.422136758454172</v>
      </c>
      <c r="E14" s="24">
        <v>4.4588380130565507E-2</v>
      </c>
      <c r="G14" s="21" t="s">
        <v>12</v>
      </c>
      <c r="H14" s="21" t="s">
        <v>131</v>
      </c>
      <c r="I14" s="23">
        <v>70.266219419711959</v>
      </c>
      <c r="J14" s="24">
        <v>4.259952919119709E-2</v>
      </c>
      <c r="L14" s="28">
        <f t="shared" si="0"/>
        <v>5.1559173387422135</v>
      </c>
      <c r="M14" s="29">
        <f t="shared" si="1"/>
        <v>1.9888509393684167E-3</v>
      </c>
    </row>
    <row r="15" spans="2:13" ht="20.100000000000001" customHeight="1" x14ac:dyDescent="0.45">
      <c r="B15" s="21" t="s">
        <v>13</v>
      </c>
      <c r="C15" s="21" t="s">
        <v>134</v>
      </c>
      <c r="D15" s="23">
        <v>48.883142937093965</v>
      </c>
      <c r="E15" s="24">
        <v>4.1367958325556715E-3</v>
      </c>
      <c r="G15" s="21" t="s">
        <v>13</v>
      </c>
      <c r="H15" s="21" t="s">
        <v>131</v>
      </c>
      <c r="I15" s="23">
        <v>11.027512660587707</v>
      </c>
      <c r="J15" s="24">
        <v>1.036022604158808E-3</v>
      </c>
      <c r="L15" s="28">
        <f t="shared" si="0"/>
        <v>37.855630276506261</v>
      </c>
      <c r="M15" s="29">
        <f t="shared" si="1"/>
        <v>3.1007732283968633E-3</v>
      </c>
    </row>
    <row r="16" spans="2:13" ht="20.100000000000001" customHeight="1" x14ac:dyDescent="0.45">
      <c r="B16" s="21" t="s">
        <v>14</v>
      </c>
      <c r="C16" s="21" t="s">
        <v>134</v>
      </c>
      <c r="D16" s="23">
        <v>47.83526138484104</v>
      </c>
      <c r="E16" s="24">
        <v>1.8481764791161658E-2</v>
      </c>
      <c r="G16" s="21" t="s">
        <v>14</v>
      </c>
      <c r="H16" s="21" t="s">
        <v>131</v>
      </c>
      <c r="I16" s="23">
        <v>9.6188454418288547</v>
      </c>
      <c r="J16" s="24">
        <v>3.4280687185142401E-3</v>
      </c>
      <c r="L16" s="28">
        <f t="shared" si="0"/>
        <v>38.216415943012187</v>
      </c>
      <c r="M16" s="29">
        <f t="shared" si="1"/>
        <v>1.5053696072647418E-2</v>
      </c>
    </row>
    <row r="17" spans="2:13" ht="20.100000000000001" customHeight="1" x14ac:dyDescent="0.45">
      <c r="B17" s="21" t="s">
        <v>15</v>
      </c>
      <c r="C17" s="21" t="s">
        <v>133</v>
      </c>
      <c r="D17" s="23">
        <v>0</v>
      </c>
      <c r="E17" s="24">
        <v>0</v>
      </c>
      <c r="G17" s="21" t="s">
        <v>15</v>
      </c>
      <c r="H17" s="21" t="s">
        <v>131</v>
      </c>
      <c r="I17" s="23">
        <v>20.984267890595721</v>
      </c>
      <c r="J17" s="24">
        <v>3.1164181921107866E-3</v>
      </c>
      <c r="L17" s="28">
        <f t="shared" si="0"/>
        <v>-20.984267890595721</v>
      </c>
      <c r="M17" s="29">
        <f t="shared" si="1"/>
        <v>-3.1164181921107866E-3</v>
      </c>
    </row>
    <row r="18" spans="2:13" ht="20.100000000000001" customHeight="1" x14ac:dyDescent="0.45">
      <c r="B18" s="21" t="s">
        <v>16</v>
      </c>
      <c r="C18" s="21" t="s">
        <v>134</v>
      </c>
      <c r="D18" s="23">
        <v>171.58137496166677</v>
      </c>
      <c r="E18" s="24">
        <v>2.4555003161537477E-2</v>
      </c>
      <c r="G18" s="21" t="s">
        <v>16</v>
      </c>
      <c r="H18" s="21" t="s">
        <v>131</v>
      </c>
      <c r="I18" s="23">
        <v>29.32664844899552</v>
      </c>
      <c r="J18" s="24">
        <v>5.0068757995818053E-3</v>
      </c>
      <c r="L18" s="28">
        <f t="shared" si="0"/>
        <v>142.25472651267125</v>
      </c>
      <c r="M18" s="29">
        <f t="shared" si="1"/>
        <v>1.9548127361955672E-2</v>
      </c>
    </row>
    <row r="19" spans="2:13" ht="20.100000000000001" customHeight="1" x14ac:dyDescent="0.45">
      <c r="B19" s="21" t="s">
        <v>17</v>
      </c>
      <c r="C19" s="21" t="s">
        <v>134</v>
      </c>
      <c r="D19" s="23">
        <v>37.202043984435498</v>
      </c>
      <c r="E19" s="24">
        <v>5.2836532444301712E-2</v>
      </c>
      <c r="G19" s="21" t="s">
        <v>17</v>
      </c>
      <c r="H19" s="21" t="s">
        <v>131</v>
      </c>
      <c r="I19" s="23">
        <v>8.0230836139148085</v>
      </c>
      <c r="J19" s="24">
        <v>7.1441018933629981E-3</v>
      </c>
      <c r="L19" s="28">
        <f t="shared" si="0"/>
        <v>29.178960370520691</v>
      </c>
      <c r="M19" s="29">
        <f t="shared" si="1"/>
        <v>4.5692430550938717E-2</v>
      </c>
    </row>
    <row r="20" spans="2:13" ht="20.100000000000001" customHeight="1" x14ac:dyDescent="0.45">
      <c r="B20" s="21" t="s">
        <v>18</v>
      </c>
      <c r="C20" s="21" t="s">
        <v>134</v>
      </c>
      <c r="D20" s="23">
        <v>0</v>
      </c>
      <c r="E20" s="24">
        <v>0</v>
      </c>
      <c r="G20" s="21" t="s">
        <v>18</v>
      </c>
      <c r="H20" s="21" t="s">
        <v>132</v>
      </c>
      <c r="I20" s="23">
        <v>0</v>
      </c>
      <c r="J20" s="24">
        <v>0</v>
      </c>
      <c r="L20" s="28">
        <f t="shared" si="0"/>
        <v>0</v>
      </c>
      <c r="M20" s="29">
        <f t="shared" si="1"/>
        <v>0</v>
      </c>
    </row>
    <row r="21" spans="2:13" ht="20.100000000000001" customHeight="1" x14ac:dyDescent="0.45">
      <c r="B21" s="21" t="s">
        <v>19</v>
      </c>
      <c r="C21" s="21" t="s">
        <v>134</v>
      </c>
      <c r="D21" s="23">
        <v>2018.8847376974563</v>
      </c>
      <c r="E21" s="24">
        <v>0.2307774222664867</v>
      </c>
      <c r="G21" s="21" t="s">
        <v>19</v>
      </c>
      <c r="H21" s="21" t="s">
        <v>131</v>
      </c>
      <c r="I21" s="23">
        <v>1415.2897467255182</v>
      </c>
      <c r="J21" s="24">
        <v>0.19535796770000016</v>
      </c>
      <c r="L21" s="28">
        <f t="shared" si="0"/>
        <v>603.59499097193816</v>
      </c>
      <c r="M21" s="29">
        <f t="shared" si="1"/>
        <v>3.5419454566486541E-2</v>
      </c>
    </row>
    <row r="22" spans="2:13" ht="20.100000000000001" customHeight="1" x14ac:dyDescent="0.45">
      <c r="B22" s="21" t="s">
        <v>20</v>
      </c>
      <c r="C22" s="21" t="s">
        <v>134</v>
      </c>
      <c r="D22" s="23">
        <v>156.68832166598739</v>
      </c>
      <c r="E22" s="24">
        <v>4.8474973097319879E-2</v>
      </c>
      <c r="G22" s="21" t="s">
        <v>20</v>
      </c>
      <c r="H22" s="21" t="s">
        <v>131</v>
      </c>
      <c r="I22" s="23">
        <v>29.583949966510023</v>
      </c>
      <c r="J22" s="24">
        <v>7.2587339068660517E-3</v>
      </c>
      <c r="L22" s="28">
        <f t="shared" si="0"/>
        <v>127.10437169947737</v>
      </c>
      <c r="M22" s="29">
        <f t="shared" si="1"/>
        <v>4.1216239190453828E-2</v>
      </c>
    </row>
    <row r="23" spans="2:13" ht="20.100000000000001" customHeight="1" x14ac:dyDescent="0.45">
      <c r="B23" s="21" t="s">
        <v>21</v>
      </c>
      <c r="C23" s="21" t="s">
        <v>133</v>
      </c>
      <c r="D23" s="23">
        <v>0</v>
      </c>
      <c r="E23" s="24">
        <v>0</v>
      </c>
      <c r="G23" s="21" t="s">
        <v>21</v>
      </c>
      <c r="H23" s="21" t="s">
        <v>132</v>
      </c>
      <c r="I23" s="23">
        <v>0</v>
      </c>
      <c r="J23" s="24">
        <v>0</v>
      </c>
      <c r="L23" s="28">
        <f t="shared" si="0"/>
        <v>0</v>
      </c>
      <c r="M23" s="29">
        <f t="shared" si="1"/>
        <v>0</v>
      </c>
    </row>
    <row r="24" spans="2:13" ht="20.100000000000001" customHeight="1" x14ac:dyDescent="0.45">
      <c r="B24" s="21" t="s">
        <v>22</v>
      </c>
      <c r="C24" s="21" t="s">
        <v>134</v>
      </c>
      <c r="D24" s="23">
        <v>461.66307717717274</v>
      </c>
      <c r="E24" s="24">
        <v>8.5126608838975229E-3</v>
      </c>
      <c r="G24" s="21" t="s">
        <v>22</v>
      </c>
      <c r="H24" s="21" t="s">
        <v>131</v>
      </c>
      <c r="I24" s="23">
        <v>231.73617964092321</v>
      </c>
      <c r="J24" s="24">
        <v>3.9300036002323582E-3</v>
      </c>
      <c r="L24" s="28">
        <f t="shared" si="0"/>
        <v>229.92689753624953</v>
      </c>
      <c r="M24" s="29">
        <f t="shared" si="1"/>
        <v>4.5826572836651647E-3</v>
      </c>
    </row>
    <row r="25" spans="2:13" ht="20.100000000000001" customHeight="1" x14ac:dyDescent="0.45">
      <c r="B25" s="21" t="s">
        <v>23</v>
      </c>
      <c r="C25" s="21" t="s">
        <v>134</v>
      </c>
      <c r="D25" s="23">
        <v>817.07153141146932</v>
      </c>
      <c r="E25" s="24">
        <v>4.8315799628413029E-2</v>
      </c>
      <c r="G25" s="21" t="s">
        <v>23</v>
      </c>
      <c r="H25" s="21" t="s">
        <v>131</v>
      </c>
      <c r="I25" s="23">
        <v>189.05611685626857</v>
      </c>
      <c r="J25" s="24">
        <v>1.0460448851126241E-2</v>
      </c>
      <c r="L25" s="28">
        <f t="shared" si="0"/>
        <v>628.01541455520078</v>
      </c>
      <c r="M25" s="29">
        <f t="shared" si="1"/>
        <v>3.7855350777286786E-2</v>
      </c>
    </row>
    <row r="26" spans="2:13" ht="20.100000000000001" customHeight="1" x14ac:dyDescent="0.45">
      <c r="B26" s="21" t="s">
        <v>25</v>
      </c>
      <c r="C26" s="21" t="s">
        <v>134</v>
      </c>
      <c r="D26" s="23">
        <v>5442.3982788107178</v>
      </c>
      <c r="E26" s="24">
        <v>0.10100467012772049</v>
      </c>
      <c r="G26" s="21" t="s">
        <v>25</v>
      </c>
      <c r="H26" s="21" t="s">
        <v>131</v>
      </c>
      <c r="I26" s="23">
        <v>1414.2903389280241</v>
      </c>
      <c r="J26" s="24">
        <v>2.8462617125395783E-2</v>
      </c>
      <c r="L26" s="28">
        <f t="shared" si="0"/>
        <v>4028.1079398826937</v>
      </c>
      <c r="M26" s="29">
        <f t="shared" si="1"/>
        <v>7.2542053002324705E-2</v>
      </c>
    </row>
    <row r="27" spans="2:13" ht="20.100000000000001" customHeight="1" x14ac:dyDescent="0.45">
      <c r="B27" s="21" t="s">
        <v>26</v>
      </c>
      <c r="C27" s="21" t="s">
        <v>134</v>
      </c>
      <c r="D27" s="23">
        <v>577.86854347151336</v>
      </c>
      <c r="E27" s="24">
        <v>2.6877422906527726E-2</v>
      </c>
      <c r="G27" s="21" t="s">
        <v>26</v>
      </c>
      <c r="H27" s="21" t="s">
        <v>131</v>
      </c>
      <c r="I27" s="23">
        <v>29.562751174641942</v>
      </c>
      <c r="J27" s="24">
        <v>2.2952719216805867E-3</v>
      </c>
      <c r="L27" s="28">
        <f t="shared" si="0"/>
        <v>548.30579229687146</v>
      </c>
      <c r="M27" s="29">
        <f t="shared" si="1"/>
        <v>2.4582150984847138E-2</v>
      </c>
    </row>
    <row r="28" spans="2:13" ht="20.100000000000001" customHeight="1" x14ac:dyDescent="0.45">
      <c r="B28" s="21" t="s">
        <v>27</v>
      </c>
      <c r="C28" s="21" t="s">
        <v>134</v>
      </c>
      <c r="D28" s="23">
        <v>5502.8060654496476</v>
      </c>
      <c r="E28" s="24">
        <v>3.6530414188039595E-2</v>
      </c>
      <c r="G28" s="21" t="s">
        <v>27</v>
      </c>
      <c r="H28" s="21" t="s">
        <v>131</v>
      </c>
      <c r="I28" s="23">
        <v>890.12545585106113</v>
      </c>
      <c r="J28" s="24">
        <v>6.2241776707453629E-3</v>
      </c>
      <c r="L28" s="28">
        <f t="shared" si="0"/>
        <v>4612.6806095985867</v>
      </c>
      <c r="M28" s="29">
        <f t="shared" si="1"/>
        <v>3.0306236517294232E-2</v>
      </c>
    </row>
    <row r="29" spans="2:13" ht="20.100000000000001" customHeight="1" x14ac:dyDescent="0.45">
      <c r="B29" s="21" t="s">
        <v>28</v>
      </c>
      <c r="C29" s="21" t="s">
        <v>133</v>
      </c>
      <c r="D29" s="23">
        <v>0</v>
      </c>
      <c r="E29" s="24">
        <v>0</v>
      </c>
      <c r="G29" s="21" t="s">
        <v>28</v>
      </c>
      <c r="H29" s="21" t="s">
        <v>132</v>
      </c>
      <c r="I29" s="23">
        <v>0</v>
      </c>
      <c r="J29" s="24">
        <v>0</v>
      </c>
      <c r="L29" s="28">
        <f t="shared" si="0"/>
        <v>0</v>
      </c>
      <c r="M29" s="29">
        <f t="shared" si="1"/>
        <v>0</v>
      </c>
    </row>
    <row r="30" spans="2:13" ht="20.100000000000001" customHeight="1" x14ac:dyDescent="0.45">
      <c r="B30" s="21" t="s">
        <v>61</v>
      </c>
      <c r="C30" s="21" t="s">
        <v>134</v>
      </c>
      <c r="D30" s="23">
        <v>7625.4558626733869</v>
      </c>
      <c r="E30" s="24">
        <v>8.1081462983600611E-2</v>
      </c>
      <c r="G30" s="21" t="s">
        <v>61</v>
      </c>
      <c r="H30" s="21" t="s">
        <v>131</v>
      </c>
      <c r="I30" s="23">
        <v>2022.8536082911526</v>
      </c>
      <c r="J30" s="24">
        <v>2.4822493239628728E-2</v>
      </c>
      <c r="L30" s="28">
        <f t="shared" si="0"/>
        <v>5602.6022543822346</v>
      </c>
      <c r="M30" s="29">
        <f t="shared" si="1"/>
        <v>5.6258969743971883E-2</v>
      </c>
    </row>
    <row r="31" spans="2:13" ht="20.100000000000001" customHeight="1" x14ac:dyDescent="0.5">
      <c r="B31" s="30" t="s">
        <v>29</v>
      </c>
      <c r="C31" s="30" t="s">
        <v>134</v>
      </c>
      <c r="D31" s="31">
        <v>992.85360277266375</v>
      </c>
      <c r="E31" s="32">
        <v>2.2499602692533642E-2</v>
      </c>
      <c r="G31" s="30" t="s">
        <v>29</v>
      </c>
      <c r="H31" s="30" t="s">
        <v>131</v>
      </c>
      <c r="I31" s="31">
        <v>1243.3906071440695</v>
      </c>
      <c r="J31" s="32">
        <v>3.0849488469837674E-2</v>
      </c>
      <c r="L31" s="28">
        <f t="shared" si="0"/>
        <v>-250.53700437140571</v>
      </c>
      <c r="M31" s="29">
        <f t="shared" si="1"/>
        <v>-8.3498857773040315E-3</v>
      </c>
    </row>
    <row r="32" spans="2:13" ht="20.100000000000001" customHeight="1" x14ac:dyDescent="0.15">
      <c r="L32" s="27"/>
    </row>
    <row r="33" spans="2:10" ht="20.100000000000001" customHeight="1" x14ac:dyDescent="0.15">
      <c r="B33" s="21" t="s">
        <v>24</v>
      </c>
      <c r="C33" s="21" t="s">
        <v>133</v>
      </c>
      <c r="D33" s="23" t="s">
        <v>135</v>
      </c>
      <c r="E33" s="24" t="s">
        <v>135</v>
      </c>
      <c r="G33" s="21" t="s">
        <v>68</v>
      </c>
      <c r="H33" s="21" t="s">
        <v>131</v>
      </c>
      <c r="I33" s="23">
        <v>175.98821311663892</v>
      </c>
      <c r="J33" s="24">
        <v>5.5748450300456408E-2</v>
      </c>
    </row>
  </sheetData>
  <mergeCells count="2">
    <mergeCell ref="B1:E1"/>
    <mergeCell ref="G1:J1"/>
  </mergeCells>
  <phoneticPr fontId="4"/>
  <conditionalFormatting sqref="L3:M31">
    <cfRule type="cellIs" dxfId="6" priority="3" operator="lessThan">
      <formula>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{4D8E7064-D774-402A-9823-5B15305A6EFF}</x14:id>
        </ext>
      </extLst>
    </cfRule>
  </conditionalFormatting>
  <conditionalFormatting sqref="L3:L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{A731346D-23E5-4DFD-BF21-2EAAE48E2C47}</x14:id>
        </ext>
      </extLst>
    </cfRule>
  </conditionalFormatting>
  <conditionalFormatting sqref="M3:M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{FE22E02A-81A6-44F5-BAAE-20D570AEC84A}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8E7064-D774-402A-9823-5B15305A6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L3:M31</xm:sqref>
        </x14:conditionalFormatting>
        <x14:conditionalFormatting xmlns:xm="http://schemas.microsoft.com/office/excel/2006/main">
          <x14:cfRule type="dataBar" id="{A731346D-23E5-4DFD-BF21-2EAAE48E2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FE22E02A-81A6-44F5-BAAE-20D570AEC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分析拠点の比較</vt:lpstr>
      <vt:lpstr>被害額の比較(確率分析)</vt:lpstr>
      <vt:lpstr>被害額の比較(シナリオ分析)</vt:lpstr>
      <vt:lpstr>被害額の比較(南海トラフ)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2024-09-21T13:12:16Z</dcterms:modified>
</cp:coreProperties>
</file>