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ichi/Desktop/"/>
    </mc:Choice>
  </mc:AlternateContent>
  <xr:revisionPtr revIDLastSave="0" documentId="13_ncr:1_{20C1B7CA-E42B-6148-83E7-D9F07174B531}" xr6:coauthVersionLast="45" xr6:coauthVersionMax="45" xr10:uidLastSave="{00000000-0000-0000-0000-000000000000}"/>
  <bookViews>
    <workbookView xWindow="240" yWindow="460" windowWidth="28300" windowHeight="16460" activeTab="1" xr2:uid="{81B793E5-F128-1544-85F2-60452F300E67}"/>
  </bookViews>
  <sheets>
    <sheet name="3-5" sheetId="1" r:id="rId1"/>
    <sheet name="3-1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3" i="2" l="1"/>
  <c r="P33" i="2" s="1"/>
  <c r="R33" i="2" s="1"/>
  <c r="O34" i="2" s="1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O8" i="2"/>
  <c r="Q7" i="2"/>
  <c r="Q6" i="2"/>
  <c r="Q5" i="2"/>
  <c r="Q4" i="2"/>
  <c r="Q3" i="2"/>
  <c r="O3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8" i="2"/>
  <c r="J9" i="2"/>
  <c r="M9" i="2" s="1"/>
  <c r="J10" i="2" s="1"/>
  <c r="K9" i="2"/>
  <c r="M8" i="2"/>
  <c r="K8" i="2"/>
  <c r="J8" i="2"/>
  <c r="H7" i="2"/>
  <c r="L7" i="2"/>
  <c r="L6" i="2"/>
  <c r="L5" i="2"/>
  <c r="L4" i="2"/>
  <c r="L3" i="2"/>
  <c r="J3" i="2"/>
  <c r="C32" i="2"/>
  <c r="D32" i="2"/>
  <c r="E32" i="2"/>
  <c r="F32" i="2"/>
  <c r="C5" i="2"/>
  <c r="D5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C4" i="2"/>
  <c r="D4" i="2"/>
  <c r="F4" i="2" s="1"/>
  <c r="E4" i="2"/>
  <c r="F3" i="2"/>
  <c r="E3" i="2"/>
  <c r="H2" i="2"/>
  <c r="D3" i="2"/>
  <c r="C3" i="2"/>
  <c r="N484" i="1"/>
  <c r="M483" i="1"/>
  <c r="J484" i="1"/>
  <c r="I483" i="1"/>
  <c r="H484" i="1"/>
  <c r="G48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3" i="1"/>
  <c r="O483" i="1" s="1"/>
  <c r="P484" i="1" s="1"/>
  <c r="O2" i="1"/>
  <c r="K3" i="1"/>
  <c r="L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" i="1"/>
  <c r="C3" i="1"/>
  <c r="C2" i="1"/>
  <c r="I2" i="1" s="1"/>
  <c r="R7" i="1"/>
  <c r="G263" i="1" s="1"/>
  <c r="G279" i="1"/>
  <c r="E3" i="1"/>
  <c r="F3" i="1" s="1"/>
  <c r="P34" i="2" l="1"/>
  <c r="R34" i="2" s="1"/>
  <c r="O35" i="2" s="1"/>
  <c r="P8" i="2"/>
  <c r="R8" i="2" s="1"/>
  <c r="O9" i="2" s="1"/>
  <c r="P3" i="2"/>
  <c r="R3" i="2" s="1"/>
  <c r="O4" i="2" s="1"/>
  <c r="K10" i="2"/>
  <c r="M10" i="2" s="1"/>
  <c r="J11" i="2" s="1"/>
  <c r="K3" i="2"/>
  <c r="M3" i="2" s="1"/>
  <c r="J4" i="2" s="1"/>
  <c r="F5" i="2"/>
  <c r="C6" i="2" s="1"/>
  <c r="G149" i="1"/>
  <c r="G327" i="1"/>
  <c r="G355" i="1"/>
  <c r="I355" i="1" s="1"/>
  <c r="G319" i="1"/>
  <c r="G36" i="1"/>
  <c r="I36" i="1" s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5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242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3" i="1"/>
  <c r="N3" i="1" s="1"/>
  <c r="K4" i="1" s="1"/>
  <c r="G42" i="1"/>
  <c r="G160" i="1"/>
  <c r="G224" i="1"/>
  <c r="I224" i="1" s="1"/>
  <c r="G266" i="1"/>
  <c r="I266" i="1" s="1"/>
  <c r="G287" i="1"/>
  <c r="G311" i="1"/>
  <c r="G330" i="1"/>
  <c r="G346" i="1"/>
  <c r="I346" i="1" s="1"/>
  <c r="G356" i="1"/>
  <c r="I356" i="1" s="1"/>
  <c r="G181" i="1"/>
  <c r="G271" i="1"/>
  <c r="I271" i="1" s="1"/>
  <c r="G314" i="1"/>
  <c r="I314" i="1" s="1"/>
  <c r="G350" i="1"/>
  <c r="I350" i="1" s="1"/>
  <c r="M21" i="1"/>
  <c r="M37" i="1"/>
  <c r="M53" i="1"/>
  <c r="M69" i="1"/>
  <c r="M85" i="1"/>
  <c r="M101" i="1"/>
  <c r="M117" i="1"/>
  <c r="M133" i="1"/>
  <c r="M148" i="1"/>
  <c r="M156" i="1"/>
  <c r="M164" i="1"/>
  <c r="M172" i="1"/>
  <c r="M180" i="1"/>
  <c r="M188" i="1"/>
  <c r="M196" i="1"/>
  <c r="M208" i="1"/>
  <c r="M216" i="1"/>
  <c r="M224" i="1"/>
  <c r="M232" i="1"/>
  <c r="M240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G74" i="1"/>
  <c r="I74" i="1" s="1"/>
  <c r="G235" i="1"/>
  <c r="G295" i="1"/>
  <c r="G335" i="1"/>
  <c r="G360" i="1"/>
  <c r="M13" i="1"/>
  <c r="M29" i="1"/>
  <c r="M45" i="1"/>
  <c r="M61" i="1"/>
  <c r="M77" i="1"/>
  <c r="M93" i="1"/>
  <c r="M109" i="1"/>
  <c r="M125" i="1"/>
  <c r="M141" i="1"/>
  <c r="M152" i="1"/>
  <c r="M160" i="1"/>
  <c r="M168" i="1"/>
  <c r="M176" i="1"/>
  <c r="M184" i="1"/>
  <c r="M192" i="1"/>
  <c r="M200" i="1"/>
  <c r="M204" i="1"/>
  <c r="M212" i="1"/>
  <c r="M220" i="1"/>
  <c r="M228" i="1"/>
  <c r="M236" i="1"/>
  <c r="M4" i="1"/>
  <c r="M6" i="1"/>
  <c r="M38" i="1"/>
  <c r="M70" i="1"/>
  <c r="M102" i="1"/>
  <c r="M134" i="1"/>
  <c r="M157" i="1"/>
  <c r="M173" i="1"/>
  <c r="M189" i="1"/>
  <c r="M205" i="1"/>
  <c r="M221" i="1"/>
  <c r="M237" i="1"/>
  <c r="M14" i="1"/>
  <c r="M46" i="1"/>
  <c r="M78" i="1"/>
  <c r="M110" i="1"/>
  <c r="M142" i="1"/>
  <c r="M161" i="1"/>
  <c r="M177" i="1"/>
  <c r="M193" i="1"/>
  <c r="M209" i="1"/>
  <c r="M225" i="1"/>
  <c r="M241" i="1"/>
  <c r="M22" i="1"/>
  <c r="M54" i="1"/>
  <c r="M86" i="1"/>
  <c r="M118" i="1"/>
  <c r="M149" i="1"/>
  <c r="M165" i="1"/>
  <c r="M181" i="1"/>
  <c r="M197" i="1"/>
  <c r="M213" i="1"/>
  <c r="M229" i="1"/>
  <c r="G131" i="1"/>
  <c r="I131" i="1" s="1"/>
  <c r="G245" i="1"/>
  <c r="G298" i="1"/>
  <c r="I298" i="1" s="1"/>
  <c r="G338" i="1"/>
  <c r="G362" i="1"/>
  <c r="M30" i="1"/>
  <c r="M62" i="1"/>
  <c r="M94" i="1"/>
  <c r="M126" i="1"/>
  <c r="M153" i="1"/>
  <c r="M169" i="1"/>
  <c r="M185" i="1"/>
  <c r="M201" i="1"/>
  <c r="M217" i="1"/>
  <c r="M233" i="1"/>
  <c r="I362" i="1"/>
  <c r="I338" i="1"/>
  <c r="I330" i="1"/>
  <c r="I42" i="1"/>
  <c r="G351" i="1"/>
  <c r="I351" i="1" s="1"/>
  <c r="G303" i="1"/>
  <c r="G203" i="1"/>
  <c r="I203" i="1" s="1"/>
  <c r="G343" i="1"/>
  <c r="I343" i="1" s="1"/>
  <c r="G282" i="1"/>
  <c r="I282" i="1" s="1"/>
  <c r="G192" i="1"/>
  <c r="I192" i="1" s="1"/>
  <c r="I360" i="1"/>
  <c r="I235" i="1"/>
  <c r="I245" i="1"/>
  <c r="I181" i="1"/>
  <c r="I149" i="1"/>
  <c r="I160" i="1"/>
  <c r="I335" i="1"/>
  <c r="I327" i="1"/>
  <c r="I319" i="1"/>
  <c r="I311" i="1"/>
  <c r="I303" i="1"/>
  <c r="I295" i="1"/>
  <c r="I287" i="1"/>
  <c r="I279" i="1"/>
  <c r="I263" i="1"/>
  <c r="G322" i="1"/>
  <c r="I322" i="1" s="1"/>
  <c r="G306" i="1"/>
  <c r="I306" i="1" s="1"/>
  <c r="G290" i="1"/>
  <c r="I290" i="1" s="1"/>
  <c r="G274" i="1"/>
  <c r="I274" i="1" s="1"/>
  <c r="G255" i="1"/>
  <c r="I255" i="1" s="1"/>
  <c r="G213" i="1"/>
  <c r="I213" i="1" s="1"/>
  <c r="G171" i="1"/>
  <c r="I171" i="1" s="1"/>
  <c r="G102" i="1"/>
  <c r="I102" i="1" s="1"/>
  <c r="G249" i="1"/>
  <c r="I249" i="1" s="1"/>
  <c r="G228" i="1"/>
  <c r="I228" i="1" s="1"/>
  <c r="G207" i="1"/>
  <c r="I207" i="1" s="1"/>
  <c r="G185" i="1"/>
  <c r="I185" i="1" s="1"/>
  <c r="G164" i="1"/>
  <c r="I164" i="1" s="1"/>
  <c r="G137" i="1"/>
  <c r="I137" i="1" s="1"/>
  <c r="G84" i="1"/>
  <c r="I84" i="1" s="1"/>
  <c r="G14" i="1"/>
  <c r="I14" i="1" s="1"/>
  <c r="G258" i="1"/>
  <c r="I258" i="1" s="1"/>
  <c r="G239" i="1"/>
  <c r="I239" i="1" s="1"/>
  <c r="G217" i="1"/>
  <c r="I217" i="1" s="1"/>
  <c r="G196" i="1"/>
  <c r="I196" i="1" s="1"/>
  <c r="G175" i="1"/>
  <c r="I175" i="1" s="1"/>
  <c r="G153" i="1"/>
  <c r="I153" i="1" s="1"/>
  <c r="G112" i="1"/>
  <c r="I112" i="1" s="1"/>
  <c r="G54" i="1"/>
  <c r="I54" i="1" s="1"/>
  <c r="G359" i="1"/>
  <c r="I359" i="1" s="1"/>
  <c r="G354" i="1"/>
  <c r="I354" i="1" s="1"/>
  <c r="G348" i="1"/>
  <c r="I348" i="1" s="1"/>
  <c r="G342" i="1"/>
  <c r="I342" i="1" s="1"/>
  <c r="G334" i="1"/>
  <c r="I334" i="1" s="1"/>
  <c r="G326" i="1"/>
  <c r="I326" i="1" s="1"/>
  <c r="G318" i="1"/>
  <c r="I318" i="1" s="1"/>
  <c r="G310" i="1"/>
  <c r="I310" i="1" s="1"/>
  <c r="G302" i="1"/>
  <c r="I302" i="1" s="1"/>
  <c r="G294" i="1"/>
  <c r="I294" i="1" s="1"/>
  <c r="G286" i="1"/>
  <c r="I286" i="1" s="1"/>
  <c r="G278" i="1"/>
  <c r="I278" i="1" s="1"/>
  <c r="G270" i="1"/>
  <c r="I270" i="1" s="1"/>
  <c r="G262" i="1"/>
  <c r="I262" i="1" s="1"/>
  <c r="G254" i="1"/>
  <c r="I254" i="1" s="1"/>
  <c r="G244" i="1"/>
  <c r="I244" i="1" s="1"/>
  <c r="G233" i="1"/>
  <c r="I233" i="1" s="1"/>
  <c r="G223" i="1"/>
  <c r="I223" i="1" s="1"/>
  <c r="G212" i="1"/>
  <c r="I212" i="1" s="1"/>
  <c r="G201" i="1"/>
  <c r="I201" i="1" s="1"/>
  <c r="G191" i="1"/>
  <c r="I191" i="1" s="1"/>
  <c r="G180" i="1"/>
  <c r="I180" i="1" s="1"/>
  <c r="G169" i="1"/>
  <c r="I169" i="1" s="1"/>
  <c r="G159" i="1"/>
  <c r="I159" i="1" s="1"/>
  <c r="G148" i="1"/>
  <c r="I148" i="1" s="1"/>
  <c r="G126" i="1"/>
  <c r="I126" i="1" s="1"/>
  <c r="G97" i="1"/>
  <c r="I97" i="1" s="1"/>
  <c r="G69" i="1"/>
  <c r="I69" i="1" s="1"/>
  <c r="G3" i="1"/>
  <c r="I3" i="1" s="1"/>
  <c r="G5" i="1"/>
  <c r="I5" i="1" s="1"/>
  <c r="G20" i="1"/>
  <c r="I20" i="1" s="1"/>
  <c r="G28" i="1"/>
  <c r="I28" i="1" s="1"/>
  <c r="G37" i="1"/>
  <c r="I37" i="1" s="1"/>
  <c r="G48" i="1"/>
  <c r="I48" i="1" s="1"/>
  <c r="G57" i="1"/>
  <c r="I57" i="1" s="1"/>
  <c r="G64" i="1"/>
  <c r="I64" i="1" s="1"/>
  <c r="G70" i="1"/>
  <c r="I70" i="1" s="1"/>
  <c r="G78" i="1"/>
  <c r="I78" i="1" s="1"/>
  <c r="G85" i="1"/>
  <c r="I85" i="1" s="1"/>
  <c r="G92" i="1"/>
  <c r="I92" i="1" s="1"/>
  <c r="G100" i="1"/>
  <c r="I100" i="1" s="1"/>
  <c r="G106" i="1"/>
  <c r="I106" i="1" s="1"/>
  <c r="G113" i="1"/>
  <c r="I113" i="1" s="1"/>
  <c r="G121" i="1"/>
  <c r="I121" i="1" s="1"/>
  <c r="G128" i="1"/>
  <c r="I128" i="1" s="1"/>
  <c r="G133" i="1"/>
  <c r="I133" i="1" s="1"/>
  <c r="G139" i="1"/>
  <c r="I139" i="1" s="1"/>
  <c r="G144" i="1"/>
  <c r="I144" i="1" s="1"/>
  <c r="G10" i="1"/>
  <c r="I10" i="1" s="1"/>
  <c r="G21" i="1"/>
  <c r="I21" i="1" s="1"/>
  <c r="G30" i="1"/>
  <c r="I30" i="1" s="1"/>
  <c r="G41" i="1"/>
  <c r="I41" i="1" s="1"/>
  <c r="G49" i="1"/>
  <c r="I49" i="1" s="1"/>
  <c r="G58" i="1"/>
  <c r="I58" i="1" s="1"/>
  <c r="G65" i="1"/>
  <c r="I65" i="1" s="1"/>
  <c r="G73" i="1"/>
  <c r="I73" i="1" s="1"/>
  <c r="G80" i="1"/>
  <c r="I80" i="1" s="1"/>
  <c r="G86" i="1"/>
  <c r="I86" i="1" s="1"/>
  <c r="G94" i="1"/>
  <c r="I94" i="1" s="1"/>
  <c r="G101" i="1"/>
  <c r="I101" i="1" s="1"/>
  <c r="G108" i="1"/>
  <c r="I108" i="1" s="1"/>
  <c r="G116" i="1"/>
  <c r="I116" i="1" s="1"/>
  <c r="G122" i="1"/>
  <c r="I122" i="1" s="1"/>
  <c r="G129" i="1"/>
  <c r="I129" i="1" s="1"/>
  <c r="G135" i="1"/>
  <c r="I135" i="1" s="1"/>
  <c r="G140" i="1"/>
  <c r="I140" i="1" s="1"/>
  <c r="G145" i="1"/>
  <c r="I145" i="1" s="1"/>
  <c r="G4" i="1"/>
  <c r="I4" i="1" s="1"/>
  <c r="G26" i="1"/>
  <c r="I26" i="1" s="1"/>
  <c r="G44" i="1"/>
  <c r="I44" i="1" s="1"/>
  <c r="G62" i="1"/>
  <c r="I62" i="1" s="1"/>
  <c r="G76" i="1"/>
  <c r="I76" i="1" s="1"/>
  <c r="G90" i="1"/>
  <c r="I90" i="1" s="1"/>
  <c r="G105" i="1"/>
  <c r="I105" i="1" s="1"/>
  <c r="G118" i="1"/>
  <c r="I118" i="1" s="1"/>
  <c r="G132" i="1"/>
  <c r="I132" i="1" s="1"/>
  <c r="G143" i="1"/>
  <c r="I143" i="1" s="1"/>
  <c r="G151" i="1"/>
  <c r="I151" i="1" s="1"/>
  <c r="G156" i="1"/>
  <c r="I156" i="1" s="1"/>
  <c r="G161" i="1"/>
  <c r="I161" i="1" s="1"/>
  <c r="G167" i="1"/>
  <c r="I167" i="1" s="1"/>
  <c r="G172" i="1"/>
  <c r="I172" i="1" s="1"/>
  <c r="G177" i="1"/>
  <c r="I177" i="1" s="1"/>
  <c r="G183" i="1"/>
  <c r="I183" i="1" s="1"/>
  <c r="G188" i="1"/>
  <c r="I188" i="1" s="1"/>
  <c r="G193" i="1"/>
  <c r="I193" i="1" s="1"/>
  <c r="G199" i="1"/>
  <c r="I199" i="1" s="1"/>
  <c r="G204" i="1"/>
  <c r="I204" i="1" s="1"/>
  <c r="G209" i="1"/>
  <c r="I209" i="1" s="1"/>
  <c r="G215" i="1"/>
  <c r="I215" i="1" s="1"/>
  <c r="G220" i="1"/>
  <c r="I220" i="1" s="1"/>
  <c r="G225" i="1"/>
  <c r="I225" i="1" s="1"/>
  <c r="G231" i="1"/>
  <c r="I231" i="1" s="1"/>
  <c r="G236" i="1"/>
  <c r="I236" i="1" s="1"/>
  <c r="G241" i="1"/>
  <c r="I241" i="1" s="1"/>
  <c r="G247" i="1"/>
  <c r="I247" i="1" s="1"/>
  <c r="G252" i="1"/>
  <c r="I252" i="1" s="1"/>
  <c r="G256" i="1"/>
  <c r="I256" i="1" s="1"/>
  <c r="G260" i="1"/>
  <c r="I260" i="1" s="1"/>
  <c r="G264" i="1"/>
  <c r="I264" i="1" s="1"/>
  <c r="G268" i="1"/>
  <c r="I268" i="1" s="1"/>
  <c r="G272" i="1"/>
  <c r="I272" i="1" s="1"/>
  <c r="G276" i="1"/>
  <c r="I276" i="1" s="1"/>
  <c r="G280" i="1"/>
  <c r="I280" i="1" s="1"/>
  <c r="G284" i="1"/>
  <c r="I284" i="1" s="1"/>
  <c r="G288" i="1"/>
  <c r="I288" i="1" s="1"/>
  <c r="G292" i="1"/>
  <c r="I292" i="1" s="1"/>
  <c r="G296" i="1"/>
  <c r="I296" i="1" s="1"/>
  <c r="G300" i="1"/>
  <c r="I300" i="1" s="1"/>
  <c r="G304" i="1"/>
  <c r="I304" i="1" s="1"/>
  <c r="G308" i="1"/>
  <c r="I308" i="1" s="1"/>
  <c r="G312" i="1"/>
  <c r="I312" i="1" s="1"/>
  <c r="G316" i="1"/>
  <c r="I316" i="1" s="1"/>
  <c r="G320" i="1"/>
  <c r="I320" i="1" s="1"/>
  <c r="G324" i="1"/>
  <c r="I324" i="1" s="1"/>
  <c r="G328" i="1"/>
  <c r="I328" i="1" s="1"/>
  <c r="G332" i="1"/>
  <c r="I332" i="1" s="1"/>
  <c r="G336" i="1"/>
  <c r="I336" i="1" s="1"/>
  <c r="G340" i="1"/>
  <c r="I340" i="1" s="1"/>
  <c r="G344" i="1"/>
  <c r="I344" i="1" s="1"/>
  <c r="G12" i="1"/>
  <c r="I12" i="1" s="1"/>
  <c r="G33" i="1"/>
  <c r="I33" i="1" s="1"/>
  <c r="G52" i="1"/>
  <c r="I52" i="1" s="1"/>
  <c r="G68" i="1"/>
  <c r="I68" i="1" s="1"/>
  <c r="G81" i="1"/>
  <c r="I81" i="1" s="1"/>
  <c r="G96" i="1"/>
  <c r="I96" i="1" s="1"/>
  <c r="G110" i="1"/>
  <c r="I110" i="1" s="1"/>
  <c r="G124" i="1"/>
  <c r="I124" i="1" s="1"/>
  <c r="G136" i="1"/>
  <c r="I136" i="1" s="1"/>
  <c r="G147" i="1"/>
  <c r="I147" i="1" s="1"/>
  <c r="G152" i="1"/>
  <c r="I152" i="1" s="1"/>
  <c r="G157" i="1"/>
  <c r="I157" i="1" s="1"/>
  <c r="G163" i="1"/>
  <c r="I163" i="1" s="1"/>
  <c r="G168" i="1"/>
  <c r="I168" i="1" s="1"/>
  <c r="G173" i="1"/>
  <c r="I173" i="1" s="1"/>
  <c r="G179" i="1"/>
  <c r="I179" i="1" s="1"/>
  <c r="G184" i="1"/>
  <c r="I184" i="1" s="1"/>
  <c r="G189" i="1"/>
  <c r="I189" i="1" s="1"/>
  <c r="G195" i="1"/>
  <c r="I195" i="1" s="1"/>
  <c r="G200" i="1"/>
  <c r="I200" i="1" s="1"/>
  <c r="G205" i="1"/>
  <c r="I205" i="1" s="1"/>
  <c r="G211" i="1"/>
  <c r="I211" i="1" s="1"/>
  <c r="G216" i="1"/>
  <c r="I216" i="1" s="1"/>
  <c r="G221" i="1"/>
  <c r="I221" i="1" s="1"/>
  <c r="G227" i="1"/>
  <c r="I227" i="1" s="1"/>
  <c r="G232" i="1"/>
  <c r="I232" i="1" s="1"/>
  <c r="G237" i="1"/>
  <c r="I237" i="1" s="1"/>
  <c r="G243" i="1"/>
  <c r="I243" i="1" s="1"/>
  <c r="G248" i="1"/>
  <c r="I248" i="1" s="1"/>
  <c r="G253" i="1"/>
  <c r="I253" i="1" s="1"/>
  <c r="G257" i="1"/>
  <c r="I257" i="1" s="1"/>
  <c r="G261" i="1"/>
  <c r="I261" i="1" s="1"/>
  <c r="G265" i="1"/>
  <c r="I265" i="1" s="1"/>
  <c r="G269" i="1"/>
  <c r="I269" i="1" s="1"/>
  <c r="G273" i="1"/>
  <c r="I273" i="1" s="1"/>
  <c r="G277" i="1"/>
  <c r="I277" i="1" s="1"/>
  <c r="G281" i="1"/>
  <c r="I281" i="1" s="1"/>
  <c r="G285" i="1"/>
  <c r="I285" i="1" s="1"/>
  <c r="G289" i="1"/>
  <c r="I289" i="1" s="1"/>
  <c r="G293" i="1"/>
  <c r="I293" i="1" s="1"/>
  <c r="G297" i="1"/>
  <c r="I297" i="1" s="1"/>
  <c r="G301" i="1"/>
  <c r="I301" i="1" s="1"/>
  <c r="G305" i="1"/>
  <c r="I305" i="1" s="1"/>
  <c r="G309" i="1"/>
  <c r="I309" i="1" s="1"/>
  <c r="G313" i="1"/>
  <c r="I313" i="1" s="1"/>
  <c r="G317" i="1"/>
  <c r="I317" i="1" s="1"/>
  <c r="G321" i="1"/>
  <c r="I321" i="1" s="1"/>
  <c r="G325" i="1"/>
  <c r="I325" i="1" s="1"/>
  <c r="G329" i="1"/>
  <c r="I329" i="1" s="1"/>
  <c r="G333" i="1"/>
  <c r="I333" i="1" s="1"/>
  <c r="G337" i="1"/>
  <c r="I337" i="1" s="1"/>
  <c r="G341" i="1"/>
  <c r="I341" i="1" s="1"/>
  <c r="G345" i="1"/>
  <c r="I345" i="1" s="1"/>
  <c r="G349" i="1"/>
  <c r="I349" i="1" s="1"/>
  <c r="G353" i="1"/>
  <c r="I353" i="1" s="1"/>
  <c r="G357" i="1"/>
  <c r="I357" i="1" s="1"/>
  <c r="G361" i="1"/>
  <c r="I361" i="1" s="1"/>
  <c r="G358" i="1"/>
  <c r="I358" i="1" s="1"/>
  <c r="G352" i="1"/>
  <c r="I352" i="1" s="1"/>
  <c r="G347" i="1"/>
  <c r="I347" i="1" s="1"/>
  <c r="G339" i="1"/>
  <c r="I339" i="1" s="1"/>
  <c r="G331" i="1"/>
  <c r="I331" i="1" s="1"/>
  <c r="G323" i="1"/>
  <c r="I323" i="1" s="1"/>
  <c r="G315" i="1"/>
  <c r="I315" i="1" s="1"/>
  <c r="G307" i="1"/>
  <c r="I307" i="1" s="1"/>
  <c r="G299" i="1"/>
  <c r="I299" i="1" s="1"/>
  <c r="G291" i="1"/>
  <c r="I291" i="1" s="1"/>
  <c r="G283" i="1"/>
  <c r="I283" i="1" s="1"/>
  <c r="G275" i="1"/>
  <c r="I275" i="1" s="1"/>
  <c r="G267" i="1"/>
  <c r="I267" i="1" s="1"/>
  <c r="G259" i="1"/>
  <c r="I259" i="1" s="1"/>
  <c r="G251" i="1"/>
  <c r="I251" i="1" s="1"/>
  <c r="G240" i="1"/>
  <c r="I240" i="1" s="1"/>
  <c r="G229" i="1"/>
  <c r="I229" i="1" s="1"/>
  <c r="G219" i="1"/>
  <c r="I219" i="1" s="1"/>
  <c r="G208" i="1"/>
  <c r="I208" i="1" s="1"/>
  <c r="G197" i="1"/>
  <c r="I197" i="1" s="1"/>
  <c r="G187" i="1"/>
  <c r="I187" i="1" s="1"/>
  <c r="G176" i="1"/>
  <c r="I176" i="1" s="1"/>
  <c r="G165" i="1"/>
  <c r="I165" i="1" s="1"/>
  <c r="G155" i="1"/>
  <c r="I155" i="1" s="1"/>
  <c r="G141" i="1"/>
  <c r="I141" i="1" s="1"/>
  <c r="G117" i="1"/>
  <c r="I117" i="1" s="1"/>
  <c r="G89" i="1"/>
  <c r="I89" i="1" s="1"/>
  <c r="G60" i="1"/>
  <c r="I60" i="1" s="1"/>
  <c r="G22" i="1"/>
  <c r="I22" i="1" s="1"/>
  <c r="G53" i="1"/>
  <c r="I53" i="1" s="1"/>
  <c r="G46" i="1"/>
  <c r="I46" i="1" s="1"/>
  <c r="G38" i="1"/>
  <c r="I38" i="1" s="1"/>
  <c r="G32" i="1"/>
  <c r="I32" i="1" s="1"/>
  <c r="G25" i="1"/>
  <c r="I25" i="1" s="1"/>
  <c r="G17" i="1"/>
  <c r="I17" i="1" s="1"/>
  <c r="G6" i="1"/>
  <c r="I6" i="1" s="1"/>
  <c r="G16" i="1"/>
  <c r="I16" i="1" s="1"/>
  <c r="G9" i="1"/>
  <c r="I9" i="1" s="1"/>
  <c r="G250" i="1"/>
  <c r="I250" i="1" s="1"/>
  <c r="G246" i="1"/>
  <c r="I246" i="1" s="1"/>
  <c r="G242" i="1"/>
  <c r="I242" i="1" s="1"/>
  <c r="G238" i="1"/>
  <c r="I238" i="1" s="1"/>
  <c r="G234" i="1"/>
  <c r="I234" i="1" s="1"/>
  <c r="G230" i="1"/>
  <c r="I230" i="1" s="1"/>
  <c r="G226" i="1"/>
  <c r="I226" i="1" s="1"/>
  <c r="G222" i="1"/>
  <c r="I222" i="1" s="1"/>
  <c r="G218" i="1"/>
  <c r="I218" i="1" s="1"/>
  <c r="G214" i="1"/>
  <c r="I214" i="1" s="1"/>
  <c r="G210" i="1"/>
  <c r="I210" i="1" s="1"/>
  <c r="G206" i="1"/>
  <c r="I206" i="1" s="1"/>
  <c r="G202" i="1"/>
  <c r="I202" i="1" s="1"/>
  <c r="G198" i="1"/>
  <c r="I198" i="1" s="1"/>
  <c r="G194" i="1"/>
  <c r="I194" i="1" s="1"/>
  <c r="G190" i="1"/>
  <c r="I190" i="1" s="1"/>
  <c r="G186" i="1"/>
  <c r="I186" i="1" s="1"/>
  <c r="G182" i="1"/>
  <c r="I182" i="1" s="1"/>
  <c r="G178" i="1"/>
  <c r="I178" i="1" s="1"/>
  <c r="G174" i="1"/>
  <c r="I174" i="1" s="1"/>
  <c r="G170" i="1"/>
  <c r="I170" i="1" s="1"/>
  <c r="G166" i="1"/>
  <c r="I166" i="1" s="1"/>
  <c r="G162" i="1"/>
  <c r="I162" i="1" s="1"/>
  <c r="G158" i="1"/>
  <c r="I158" i="1" s="1"/>
  <c r="G154" i="1"/>
  <c r="I154" i="1" s="1"/>
  <c r="G150" i="1"/>
  <c r="I150" i="1" s="1"/>
  <c r="G146" i="1"/>
  <c r="I146" i="1" s="1"/>
  <c r="G142" i="1"/>
  <c r="I142" i="1" s="1"/>
  <c r="G138" i="1"/>
  <c r="I138" i="1" s="1"/>
  <c r="G134" i="1"/>
  <c r="I134" i="1" s="1"/>
  <c r="G130" i="1"/>
  <c r="I130" i="1" s="1"/>
  <c r="G125" i="1"/>
  <c r="I125" i="1" s="1"/>
  <c r="G120" i="1"/>
  <c r="I120" i="1" s="1"/>
  <c r="G114" i="1"/>
  <c r="I114" i="1" s="1"/>
  <c r="G109" i="1"/>
  <c r="I109" i="1" s="1"/>
  <c r="G104" i="1"/>
  <c r="I104" i="1" s="1"/>
  <c r="G98" i="1"/>
  <c r="I98" i="1" s="1"/>
  <c r="G93" i="1"/>
  <c r="I93" i="1" s="1"/>
  <c r="G88" i="1"/>
  <c r="I88" i="1" s="1"/>
  <c r="G82" i="1"/>
  <c r="I82" i="1" s="1"/>
  <c r="G77" i="1"/>
  <c r="I77" i="1" s="1"/>
  <c r="G72" i="1"/>
  <c r="I72" i="1" s="1"/>
  <c r="G66" i="1"/>
  <c r="I66" i="1" s="1"/>
  <c r="G61" i="1"/>
  <c r="I61" i="1" s="1"/>
  <c r="G56" i="1"/>
  <c r="I56" i="1" s="1"/>
  <c r="G50" i="1"/>
  <c r="I50" i="1" s="1"/>
  <c r="G45" i="1"/>
  <c r="I45" i="1" s="1"/>
  <c r="G40" i="1"/>
  <c r="I40" i="1" s="1"/>
  <c r="G34" i="1"/>
  <c r="I34" i="1" s="1"/>
  <c r="G29" i="1"/>
  <c r="I29" i="1" s="1"/>
  <c r="G24" i="1"/>
  <c r="I24" i="1" s="1"/>
  <c r="G18" i="1"/>
  <c r="I18" i="1" s="1"/>
  <c r="G13" i="1"/>
  <c r="I13" i="1" s="1"/>
  <c r="G8" i="1"/>
  <c r="I8" i="1" s="1"/>
  <c r="G127" i="1"/>
  <c r="I127" i="1" s="1"/>
  <c r="G123" i="1"/>
  <c r="I123" i="1" s="1"/>
  <c r="G119" i="1"/>
  <c r="I119" i="1" s="1"/>
  <c r="G115" i="1"/>
  <c r="I115" i="1" s="1"/>
  <c r="G111" i="1"/>
  <c r="I111" i="1" s="1"/>
  <c r="G107" i="1"/>
  <c r="I107" i="1" s="1"/>
  <c r="G103" i="1"/>
  <c r="I103" i="1" s="1"/>
  <c r="G99" i="1"/>
  <c r="I99" i="1" s="1"/>
  <c r="G95" i="1"/>
  <c r="I95" i="1" s="1"/>
  <c r="G91" i="1"/>
  <c r="I91" i="1" s="1"/>
  <c r="G87" i="1"/>
  <c r="I87" i="1" s="1"/>
  <c r="G83" i="1"/>
  <c r="I83" i="1" s="1"/>
  <c r="G79" i="1"/>
  <c r="I79" i="1" s="1"/>
  <c r="G75" i="1"/>
  <c r="I75" i="1" s="1"/>
  <c r="G71" i="1"/>
  <c r="I71" i="1" s="1"/>
  <c r="G67" i="1"/>
  <c r="I67" i="1" s="1"/>
  <c r="G63" i="1"/>
  <c r="I63" i="1" s="1"/>
  <c r="G59" i="1"/>
  <c r="I59" i="1" s="1"/>
  <c r="G55" i="1"/>
  <c r="I55" i="1" s="1"/>
  <c r="G51" i="1"/>
  <c r="I51" i="1" s="1"/>
  <c r="G47" i="1"/>
  <c r="I47" i="1" s="1"/>
  <c r="G43" i="1"/>
  <c r="I43" i="1" s="1"/>
  <c r="G39" i="1"/>
  <c r="I39" i="1" s="1"/>
  <c r="G35" i="1"/>
  <c r="I35" i="1" s="1"/>
  <c r="G31" i="1"/>
  <c r="I31" i="1" s="1"/>
  <c r="G27" i="1"/>
  <c r="I27" i="1" s="1"/>
  <c r="G23" i="1"/>
  <c r="I23" i="1" s="1"/>
  <c r="G19" i="1"/>
  <c r="I19" i="1" s="1"/>
  <c r="G15" i="1"/>
  <c r="I15" i="1" s="1"/>
  <c r="G11" i="1"/>
  <c r="I11" i="1" s="1"/>
  <c r="G7" i="1"/>
  <c r="I7" i="1" s="1"/>
  <c r="R35" i="2" l="1"/>
  <c r="O36" i="2" s="1"/>
  <c r="P35" i="2"/>
  <c r="P9" i="2"/>
  <c r="R9" i="2" s="1"/>
  <c r="O10" i="2" s="1"/>
  <c r="P4" i="2"/>
  <c r="R4" i="2" s="1"/>
  <c r="O5" i="2" s="1"/>
  <c r="K11" i="2"/>
  <c r="M11" i="2" s="1"/>
  <c r="J12" i="2" s="1"/>
  <c r="K4" i="2"/>
  <c r="M4" i="2" s="1"/>
  <c r="J5" i="2" s="1"/>
  <c r="D6" i="2"/>
  <c r="F6" i="2" s="1"/>
  <c r="C7" i="2" s="1"/>
  <c r="L4" i="1"/>
  <c r="N4" i="1" s="1"/>
  <c r="K5" i="1" s="1"/>
  <c r="H3" i="1"/>
  <c r="E4" i="1" s="1"/>
  <c r="F4" i="1" s="1"/>
  <c r="P36" i="2" l="1"/>
  <c r="R36" i="2" s="1"/>
  <c r="O37" i="2" s="1"/>
  <c r="P10" i="2"/>
  <c r="R10" i="2" s="1"/>
  <c r="O11" i="2" s="1"/>
  <c r="P5" i="2"/>
  <c r="R5" i="2" s="1"/>
  <c r="O6" i="2" s="1"/>
  <c r="K12" i="2"/>
  <c r="M12" i="2" s="1"/>
  <c r="J13" i="2" s="1"/>
  <c r="K5" i="2"/>
  <c r="M5" i="2" s="1"/>
  <c r="J6" i="2" s="1"/>
  <c r="D7" i="2"/>
  <c r="F7" i="2" s="1"/>
  <c r="C8" i="2" s="1"/>
  <c r="L5" i="1"/>
  <c r="N5" i="1" s="1"/>
  <c r="K6" i="1" s="1"/>
  <c r="L6" i="1" s="1"/>
  <c r="N6" i="1" s="1"/>
  <c r="K7" i="1" s="1"/>
  <c r="L7" i="1" s="1"/>
  <c r="N7" i="1" s="1"/>
  <c r="K8" i="1" s="1"/>
  <c r="L8" i="1" s="1"/>
  <c r="N8" i="1" s="1"/>
  <c r="K9" i="1" s="1"/>
  <c r="H4" i="1"/>
  <c r="E5" i="1" s="1"/>
  <c r="F5" i="1" s="1"/>
  <c r="H5" i="1" s="1"/>
  <c r="E6" i="1" s="1"/>
  <c r="F6" i="1" s="1"/>
  <c r="H6" i="1" s="1"/>
  <c r="E7" i="1" s="1"/>
  <c r="F7" i="1" s="1"/>
  <c r="H7" i="1" s="1"/>
  <c r="E8" i="1" s="1"/>
  <c r="P37" i="2" l="1"/>
  <c r="R37" i="2" s="1"/>
  <c r="O38" i="2" s="1"/>
  <c r="P11" i="2"/>
  <c r="R11" i="2" s="1"/>
  <c r="O12" i="2" s="1"/>
  <c r="P6" i="2"/>
  <c r="R6" i="2" s="1"/>
  <c r="O7" i="2" s="1"/>
  <c r="K13" i="2"/>
  <c r="M13" i="2" s="1"/>
  <c r="J14" i="2" s="1"/>
  <c r="K6" i="2"/>
  <c r="M6" i="2" s="1"/>
  <c r="J7" i="2" s="1"/>
  <c r="D8" i="2"/>
  <c r="F8" i="2" s="1"/>
  <c r="C9" i="2" s="1"/>
  <c r="L9" i="1"/>
  <c r="N9" i="1" s="1"/>
  <c r="K10" i="1" s="1"/>
  <c r="F8" i="1"/>
  <c r="H8" i="1" s="1"/>
  <c r="E9" i="1" s="1"/>
  <c r="P38" i="2" l="1"/>
  <c r="R38" i="2" s="1"/>
  <c r="O39" i="2" s="1"/>
  <c r="P12" i="2"/>
  <c r="R12" i="2" s="1"/>
  <c r="O13" i="2" s="1"/>
  <c r="P7" i="2"/>
  <c r="R7" i="2" s="1"/>
  <c r="K14" i="2"/>
  <c r="M14" i="2" s="1"/>
  <c r="J15" i="2" s="1"/>
  <c r="K7" i="2"/>
  <c r="M7" i="2" s="1"/>
  <c r="D9" i="2"/>
  <c r="F9" i="2"/>
  <c r="C10" i="2" s="1"/>
  <c r="L10" i="1"/>
  <c r="N10" i="1" s="1"/>
  <c r="K11" i="1" s="1"/>
  <c r="F9" i="1"/>
  <c r="H9" i="1" s="1"/>
  <c r="E10" i="1" s="1"/>
  <c r="P39" i="2" l="1"/>
  <c r="R39" i="2" s="1"/>
  <c r="O40" i="2" s="1"/>
  <c r="P13" i="2"/>
  <c r="R13" i="2" s="1"/>
  <c r="O14" i="2" s="1"/>
  <c r="K15" i="2"/>
  <c r="M15" i="2" s="1"/>
  <c r="J16" i="2" s="1"/>
  <c r="D10" i="2"/>
  <c r="F10" i="2" s="1"/>
  <c r="C11" i="2" s="1"/>
  <c r="L11" i="1"/>
  <c r="N11" i="1" s="1"/>
  <c r="K12" i="1" s="1"/>
  <c r="F10" i="1"/>
  <c r="H10" i="1" s="1"/>
  <c r="E11" i="1" s="1"/>
  <c r="P40" i="2" l="1"/>
  <c r="R40" i="2" s="1"/>
  <c r="O41" i="2" s="1"/>
  <c r="P14" i="2"/>
  <c r="R14" i="2" s="1"/>
  <c r="O15" i="2" s="1"/>
  <c r="K16" i="2"/>
  <c r="M16" i="2" s="1"/>
  <c r="J17" i="2" s="1"/>
  <c r="D11" i="2"/>
  <c r="F11" i="2" s="1"/>
  <c r="C12" i="2" s="1"/>
  <c r="L12" i="1"/>
  <c r="N12" i="1" s="1"/>
  <c r="K13" i="1" s="1"/>
  <c r="F11" i="1"/>
  <c r="H11" i="1" s="1"/>
  <c r="E12" i="1" s="1"/>
  <c r="P41" i="2" l="1"/>
  <c r="R41" i="2" s="1"/>
  <c r="O42" i="2" s="1"/>
  <c r="P15" i="2"/>
  <c r="R15" i="2" s="1"/>
  <c r="O16" i="2" s="1"/>
  <c r="K17" i="2"/>
  <c r="M17" i="2" s="1"/>
  <c r="J18" i="2" s="1"/>
  <c r="D12" i="2"/>
  <c r="F12" i="2" s="1"/>
  <c r="C13" i="2" s="1"/>
  <c r="L13" i="1"/>
  <c r="N13" i="1" s="1"/>
  <c r="K14" i="1" s="1"/>
  <c r="F12" i="1"/>
  <c r="H12" i="1" s="1"/>
  <c r="E13" i="1" s="1"/>
  <c r="P42" i="2" l="1"/>
  <c r="R42" i="2" s="1"/>
  <c r="O43" i="2" s="1"/>
  <c r="P16" i="2"/>
  <c r="R16" i="2" s="1"/>
  <c r="O17" i="2" s="1"/>
  <c r="K18" i="2"/>
  <c r="M18" i="2" s="1"/>
  <c r="J19" i="2" s="1"/>
  <c r="D13" i="2"/>
  <c r="F13" i="2" s="1"/>
  <c r="C14" i="2" s="1"/>
  <c r="L14" i="1"/>
  <c r="N14" i="1" s="1"/>
  <c r="K15" i="1" s="1"/>
  <c r="F13" i="1"/>
  <c r="H13" i="1" s="1"/>
  <c r="E14" i="1" s="1"/>
  <c r="P43" i="2" l="1"/>
  <c r="R43" i="2"/>
  <c r="O44" i="2" s="1"/>
  <c r="P17" i="2"/>
  <c r="R17" i="2" s="1"/>
  <c r="O18" i="2" s="1"/>
  <c r="K19" i="2"/>
  <c r="M19" i="2" s="1"/>
  <c r="J20" i="2" s="1"/>
  <c r="D14" i="2"/>
  <c r="F14" i="2" s="1"/>
  <c r="C15" i="2" s="1"/>
  <c r="L15" i="1"/>
  <c r="N15" i="1" s="1"/>
  <c r="K16" i="1" s="1"/>
  <c r="F14" i="1"/>
  <c r="H14" i="1" s="1"/>
  <c r="E15" i="1" s="1"/>
  <c r="P44" i="2" l="1"/>
  <c r="R44" i="2" s="1"/>
  <c r="O45" i="2" s="1"/>
  <c r="P18" i="2"/>
  <c r="R18" i="2" s="1"/>
  <c r="O19" i="2" s="1"/>
  <c r="K20" i="2"/>
  <c r="M20" i="2" s="1"/>
  <c r="J21" i="2" s="1"/>
  <c r="D15" i="2"/>
  <c r="F15" i="2"/>
  <c r="C16" i="2" s="1"/>
  <c r="L16" i="1"/>
  <c r="N16" i="1" s="1"/>
  <c r="K17" i="1" s="1"/>
  <c r="F15" i="1"/>
  <c r="H15" i="1" s="1"/>
  <c r="E16" i="1" s="1"/>
  <c r="P45" i="2" l="1"/>
  <c r="R45" i="2" s="1"/>
  <c r="P19" i="2"/>
  <c r="R19" i="2" s="1"/>
  <c r="O20" i="2" s="1"/>
  <c r="K21" i="2"/>
  <c r="M21" i="2" s="1"/>
  <c r="J22" i="2" s="1"/>
  <c r="D16" i="2"/>
  <c r="F16" i="2" s="1"/>
  <c r="C17" i="2" s="1"/>
  <c r="L17" i="1"/>
  <c r="N17" i="1" s="1"/>
  <c r="K18" i="1" s="1"/>
  <c r="F16" i="1"/>
  <c r="H16" i="1" s="1"/>
  <c r="E17" i="1" s="1"/>
  <c r="P20" i="2" l="1"/>
  <c r="R20" i="2" s="1"/>
  <c r="O21" i="2" s="1"/>
  <c r="K22" i="2"/>
  <c r="M22" i="2" s="1"/>
  <c r="J23" i="2" s="1"/>
  <c r="D17" i="2"/>
  <c r="F17" i="2"/>
  <c r="C18" i="2" s="1"/>
  <c r="L18" i="1"/>
  <c r="N18" i="1" s="1"/>
  <c r="K19" i="1" s="1"/>
  <c r="F17" i="1"/>
  <c r="H17" i="1" s="1"/>
  <c r="E18" i="1" s="1"/>
  <c r="P21" i="2" l="1"/>
  <c r="R21" i="2" s="1"/>
  <c r="O22" i="2" s="1"/>
  <c r="K23" i="2"/>
  <c r="M23" i="2" s="1"/>
  <c r="J24" i="2" s="1"/>
  <c r="D18" i="2"/>
  <c r="F18" i="2"/>
  <c r="C19" i="2" s="1"/>
  <c r="L19" i="1"/>
  <c r="N19" i="1" s="1"/>
  <c r="K20" i="1" s="1"/>
  <c r="F18" i="1"/>
  <c r="H18" i="1" s="1"/>
  <c r="E19" i="1" s="1"/>
  <c r="P22" i="2" l="1"/>
  <c r="R22" i="2" s="1"/>
  <c r="O23" i="2" s="1"/>
  <c r="K24" i="2"/>
  <c r="M24" i="2" s="1"/>
  <c r="J25" i="2" s="1"/>
  <c r="D19" i="2"/>
  <c r="F19" i="2"/>
  <c r="C20" i="2" s="1"/>
  <c r="L20" i="1"/>
  <c r="N20" i="1" s="1"/>
  <c r="K21" i="1" s="1"/>
  <c r="F19" i="1"/>
  <c r="H19" i="1" s="1"/>
  <c r="E20" i="1" s="1"/>
  <c r="P23" i="2" l="1"/>
  <c r="R23" i="2" s="1"/>
  <c r="O24" i="2" s="1"/>
  <c r="K25" i="2"/>
  <c r="M25" i="2" s="1"/>
  <c r="J26" i="2" s="1"/>
  <c r="D20" i="2"/>
  <c r="F20" i="2" s="1"/>
  <c r="C21" i="2" s="1"/>
  <c r="L21" i="1"/>
  <c r="N21" i="1" s="1"/>
  <c r="K22" i="1" s="1"/>
  <c r="F20" i="1"/>
  <c r="H20" i="1" s="1"/>
  <c r="E21" i="1" s="1"/>
  <c r="P24" i="2" l="1"/>
  <c r="R24" i="2" s="1"/>
  <c r="O25" i="2" s="1"/>
  <c r="K26" i="2"/>
  <c r="M26" i="2" s="1"/>
  <c r="J27" i="2" s="1"/>
  <c r="D21" i="2"/>
  <c r="F21" i="2" s="1"/>
  <c r="C22" i="2" s="1"/>
  <c r="L22" i="1"/>
  <c r="N22" i="1" s="1"/>
  <c r="K23" i="1" s="1"/>
  <c r="F21" i="1"/>
  <c r="H21" i="1" s="1"/>
  <c r="E22" i="1" s="1"/>
  <c r="P25" i="2" l="1"/>
  <c r="R25" i="2" s="1"/>
  <c r="O26" i="2" s="1"/>
  <c r="K27" i="2"/>
  <c r="M27" i="2" s="1"/>
  <c r="J28" i="2" s="1"/>
  <c r="D22" i="2"/>
  <c r="F22" i="2"/>
  <c r="C23" i="2" s="1"/>
  <c r="L23" i="1"/>
  <c r="N23" i="1" s="1"/>
  <c r="K24" i="1" s="1"/>
  <c r="F22" i="1"/>
  <c r="H22" i="1" s="1"/>
  <c r="E23" i="1" s="1"/>
  <c r="P26" i="2" l="1"/>
  <c r="R26" i="2" s="1"/>
  <c r="O27" i="2" s="1"/>
  <c r="K28" i="2"/>
  <c r="M28" i="2" s="1"/>
  <c r="J29" i="2" s="1"/>
  <c r="D23" i="2"/>
  <c r="F23" i="2" s="1"/>
  <c r="C24" i="2" s="1"/>
  <c r="L24" i="1"/>
  <c r="N24" i="1" s="1"/>
  <c r="K25" i="1" s="1"/>
  <c r="F23" i="1"/>
  <c r="H23" i="1" s="1"/>
  <c r="E24" i="1" s="1"/>
  <c r="P27" i="2" l="1"/>
  <c r="R27" i="2" s="1"/>
  <c r="O28" i="2" s="1"/>
  <c r="K29" i="2"/>
  <c r="M29" i="2" s="1"/>
  <c r="J30" i="2" s="1"/>
  <c r="D24" i="2"/>
  <c r="F24" i="2" s="1"/>
  <c r="C25" i="2" s="1"/>
  <c r="L25" i="1"/>
  <c r="N25" i="1" s="1"/>
  <c r="K26" i="1" s="1"/>
  <c r="F24" i="1"/>
  <c r="H24" i="1" s="1"/>
  <c r="E25" i="1" s="1"/>
  <c r="P28" i="2" l="1"/>
  <c r="R28" i="2" s="1"/>
  <c r="O29" i="2" s="1"/>
  <c r="K30" i="2"/>
  <c r="M30" i="2" s="1"/>
  <c r="J31" i="2" s="1"/>
  <c r="D25" i="2"/>
  <c r="F25" i="2"/>
  <c r="C26" i="2" s="1"/>
  <c r="L26" i="1"/>
  <c r="N26" i="1" s="1"/>
  <c r="K27" i="1" s="1"/>
  <c r="F25" i="1"/>
  <c r="H25" i="1" s="1"/>
  <c r="E26" i="1" s="1"/>
  <c r="P29" i="2" l="1"/>
  <c r="R29" i="2" s="1"/>
  <c r="O30" i="2" s="1"/>
  <c r="K31" i="2"/>
  <c r="M31" i="2" s="1"/>
  <c r="J32" i="2" s="1"/>
  <c r="D26" i="2"/>
  <c r="F26" i="2"/>
  <c r="C27" i="2" s="1"/>
  <c r="L27" i="1"/>
  <c r="N27" i="1" s="1"/>
  <c r="K28" i="1" s="1"/>
  <c r="F26" i="1"/>
  <c r="H26" i="1" s="1"/>
  <c r="E27" i="1" s="1"/>
  <c r="P30" i="2" l="1"/>
  <c r="R30" i="2" s="1"/>
  <c r="O31" i="2" s="1"/>
  <c r="K32" i="2"/>
  <c r="M32" i="2" s="1"/>
  <c r="D27" i="2"/>
  <c r="F27" i="2" s="1"/>
  <c r="C28" i="2" s="1"/>
  <c r="L28" i="1"/>
  <c r="N28" i="1" s="1"/>
  <c r="K29" i="1" s="1"/>
  <c r="F27" i="1"/>
  <c r="H27" i="1" s="1"/>
  <c r="E28" i="1" s="1"/>
  <c r="P31" i="2" l="1"/>
  <c r="R31" i="2" s="1"/>
  <c r="O32" i="2" s="1"/>
  <c r="D28" i="2"/>
  <c r="F28" i="2" s="1"/>
  <c r="C29" i="2" s="1"/>
  <c r="L29" i="1"/>
  <c r="N29" i="1"/>
  <c r="K30" i="1" s="1"/>
  <c r="F28" i="1"/>
  <c r="H28" i="1" s="1"/>
  <c r="E29" i="1" s="1"/>
  <c r="P32" i="2" l="1"/>
  <c r="R32" i="2" s="1"/>
  <c r="D29" i="2"/>
  <c r="F29" i="2"/>
  <c r="C30" i="2" s="1"/>
  <c r="L30" i="1"/>
  <c r="N30" i="1"/>
  <c r="K31" i="1" s="1"/>
  <c r="F29" i="1"/>
  <c r="H29" i="1" s="1"/>
  <c r="E30" i="1" s="1"/>
  <c r="D30" i="2" l="1"/>
  <c r="F30" i="2" s="1"/>
  <c r="C31" i="2" s="1"/>
  <c r="L31" i="1"/>
  <c r="N31" i="1" s="1"/>
  <c r="K32" i="1" s="1"/>
  <c r="F30" i="1"/>
  <c r="H30" i="1" s="1"/>
  <c r="E31" i="1" s="1"/>
  <c r="D31" i="2" l="1"/>
  <c r="F31" i="2"/>
  <c r="L32" i="1"/>
  <c r="N32" i="1" s="1"/>
  <c r="K33" i="1" s="1"/>
  <c r="F31" i="1"/>
  <c r="H31" i="1" s="1"/>
  <c r="E32" i="1" s="1"/>
  <c r="L33" i="1" l="1"/>
  <c r="N33" i="1" s="1"/>
  <c r="K34" i="1" s="1"/>
  <c r="F32" i="1"/>
  <c r="H32" i="1" s="1"/>
  <c r="E33" i="1" s="1"/>
  <c r="L34" i="1" l="1"/>
  <c r="N34" i="1" s="1"/>
  <c r="K35" i="1" s="1"/>
  <c r="F33" i="1"/>
  <c r="H33" i="1" s="1"/>
  <c r="E34" i="1" s="1"/>
  <c r="L35" i="1" l="1"/>
  <c r="N35" i="1" s="1"/>
  <c r="K36" i="1" s="1"/>
  <c r="F34" i="1"/>
  <c r="H34" i="1" s="1"/>
  <c r="E35" i="1" s="1"/>
  <c r="L36" i="1" l="1"/>
  <c r="N36" i="1" s="1"/>
  <c r="K37" i="1" s="1"/>
  <c r="F35" i="1"/>
  <c r="H35" i="1" s="1"/>
  <c r="E36" i="1" s="1"/>
  <c r="L37" i="1" l="1"/>
  <c r="N37" i="1" s="1"/>
  <c r="K38" i="1" s="1"/>
  <c r="F36" i="1"/>
  <c r="H36" i="1" s="1"/>
  <c r="E37" i="1" s="1"/>
  <c r="L38" i="1" l="1"/>
  <c r="N38" i="1" s="1"/>
  <c r="K39" i="1" s="1"/>
  <c r="F37" i="1"/>
  <c r="H37" i="1" s="1"/>
  <c r="E38" i="1" s="1"/>
  <c r="L39" i="1" l="1"/>
  <c r="N39" i="1" s="1"/>
  <c r="K40" i="1" s="1"/>
  <c r="F38" i="1"/>
  <c r="H38" i="1" s="1"/>
  <c r="E39" i="1" s="1"/>
  <c r="L40" i="1" l="1"/>
  <c r="N40" i="1" s="1"/>
  <c r="K41" i="1" s="1"/>
  <c r="F39" i="1"/>
  <c r="H39" i="1" s="1"/>
  <c r="E40" i="1" s="1"/>
  <c r="L41" i="1" l="1"/>
  <c r="N41" i="1" s="1"/>
  <c r="K42" i="1" s="1"/>
  <c r="F40" i="1"/>
  <c r="H40" i="1" s="1"/>
  <c r="E41" i="1" s="1"/>
  <c r="L42" i="1" l="1"/>
  <c r="N42" i="1" s="1"/>
  <c r="K43" i="1" s="1"/>
  <c r="F41" i="1"/>
  <c r="H41" i="1" s="1"/>
  <c r="E42" i="1" s="1"/>
  <c r="L43" i="1" l="1"/>
  <c r="N43" i="1" s="1"/>
  <c r="K44" i="1" s="1"/>
  <c r="F42" i="1"/>
  <c r="H42" i="1" s="1"/>
  <c r="E43" i="1" s="1"/>
  <c r="L44" i="1" l="1"/>
  <c r="N44" i="1" s="1"/>
  <c r="K45" i="1" s="1"/>
  <c r="F43" i="1"/>
  <c r="H43" i="1" s="1"/>
  <c r="E44" i="1" s="1"/>
  <c r="L45" i="1" l="1"/>
  <c r="N45" i="1" s="1"/>
  <c r="K46" i="1" s="1"/>
  <c r="F44" i="1"/>
  <c r="H44" i="1" s="1"/>
  <c r="E45" i="1" s="1"/>
  <c r="L46" i="1" l="1"/>
  <c r="N46" i="1" s="1"/>
  <c r="K47" i="1" s="1"/>
  <c r="F45" i="1"/>
  <c r="H45" i="1" s="1"/>
  <c r="E46" i="1" s="1"/>
  <c r="L47" i="1" l="1"/>
  <c r="N47" i="1" s="1"/>
  <c r="K48" i="1" s="1"/>
  <c r="F46" i="1"/>
  <c r="H46" i="1" s="1"/>
  <c r="E47" i="1" s="1"/>
  <c r="L48" i="1" l="1"/>
  <c r="N48" i="1" s="1"/>
  <c r="K49" i="1" s="1"/>
  <c r="F47" i="1"/>
  <c r="H47" i="1" s="1"/>
  <c r="E48" i="1" s="1"/>
  <c r="L49" i="1" l="1"/>
  <c r="N49" i="1" s="1"/>
  <c r="K50" i="1" s="1"/>
  <c r="F48" i="1"/>
  <c r="H48" i="1" s="1"/>
  <c r="E49" i="1" s="1"/>
  <c r="L50" i="1" l="1"/>
  <c r="N50" i="1" s="1"/>
  <c r="K51" i="1" s="1"/>
  <c r="F49" i="1"/>
  <c r="H49" i="1" s="1"/>
  <c r="E50" i="1" s="1"/>
  <c r="L51" i="1" l="1"/>
  <c r="N51" i="1" s="1"/>
  <c r="K52" i="1" s="1"/>
  <c r="F50" i="1"/>
  <c r="H50" i="1" s="1"/>
  <c r="E51" i="1" s="1"/>
  <c r="L52" i="1" l="1"/>
  <c r="N52" i="1" s="1"/>
  <c r="K53" i="1" s="1"/>
  <c r="F51" i="1"/>
  <c r="H51" i="1" s="1"/>
  <c r="E52" i="1" s="1"/>
  <c r="L53" i="1" l="1"/>
  <c r="N53" i="1" s="1"/>
  <c r="K54" i="1" s="1"/>
  <c r="F52" i="1"/>
  <c r="H52" i="1" s="1"/>
  <c r="E53" i="1" s="1"/>
  <c r="L54" i="1" l="1"/>
  <c r="N54" i="1" s="1"/>
  <c r="K55" i="1" s="1"/>
  <c r="F53" i="1"/>
  <c r="H53" i="1" s="1"/>
  <c r="E54" i="1" s="1"/>
  <c r="L55" i="1" l="1"/>
  <c r="N55" i="1" s="1"/>
  <c r="K56" i="1" s="1"/>
  <c r="F54" i="1"/>
  <c r="H54" i="1" s="1"/>
  <c r="E55" i="1" s="1"/>
  <c r="L56" i="1" l="1"/>
  <c r="N56" i="1" s="1"/>
  <c r="K57" i="1" s="1"/>
  <c r="F55" i="1"/>
  <c r="H55" i="1" s="1"/>
  <c r="E56" i="1" s="1"/>
  <c r="L57" i="1" l="1"/>
  <c r="N57" i="1" s="1"/>
  <c r="K58" i="1" s="1"/>
  <c r="F56" i="1"/>
  <c r="H56" i="1" s="1"/>
  <c r="E57" i="1" s="1"/>
  <c r="L58" i="1" l="1"/>
  <c r="N58" i="1" s="1"/>
  <c r="K59" i="1" s="1"/>
  <c r="F57" i="1"/>
  <c r="H57" i="1" s="1"/>
  <c r="E58" i="1" s="1"/>
  <c r="L59" i="1" l="1"/>
  <c r="N59" i="1" s="1"/>
  <c r="K60" i="1" s="1"/>
  <c r="F58" i="1"/>
  <c r="H58" i="1" s="1"/>
  <c r="E59" i="1" s="1"/>
  <c r="L60" i="1" l="1"/>
  <c r="N60" i="1" s="1"/>
  <c r="K61" i="1" s="1"/>
  <c r="F59" i="1"/>
  <c r="H59" i="1" s="1"/>
  <c r="E60" i="1" s="1"/>
  <c r="L61" i="1" l="1"/>
  <c r="N61" i="1" s="1"/>
  <c r="K62" i="1" s="1"/>
  <c r="F60" i="1"/>
  <c r="H60" i="1" s="1"/>
  <c r="E61" i="1" s="1"/>
  <c r="L62" i="1" l="1"/>
  <c r="N62" i="1" s="1"/>
  <c r="K63" i="1" s="1"/>
  <c r="F61" i="1"/>
  <c r="H61" i="1" s="1"/>
  <c r="E62" i="1" s="1"/>
  <c r="L63" i="1" l="1"/>
  <c r="N63" i="1" s="1"/>
  <c r="K64" i="1" s="1"/>
  <c r="F62" i="1"/>
  <c r="H62" i="1" s="1"/>
  <c r="E63" i="1" s="1"/>
  <c r="L64" i="1" l="1"/>
  <c r="N64" i="1" s="1"/>
  <c r="K65" i="1" s="1"/>
  <c r="F63" i="1"/>
  <c r="H63" i="1" s="1"/>
  <c r="E64" i="1" s="1"/>
  <c r="L65" i="1" l="1"/>
  <c r="N65" i="1" s="1"/>
  <c r="K66" i="1" s="1"/>
  <c r="F64" i="1"/>
  <c r="H64" i="1" s="1"/>
  <c r="E65" i="1" s="1"/>
  <c r="L66" i="1" l="1"/>
  <c r="N66" i="1" s="1"/>
  <c r="K67" i="1" s="1"/>
  <c r="F65" i="1"/>
  <c r="H65" i="1" s="1"/>
  <c r="E66" i="1" s="1"/>
  <c r="L67" i="1" l="1"/>
  <c r="N67" i="1" s="1"/>
  <c r="K68" i="1" s="1"/>
  <c r="F66" i="1"/>
  <c r="H66" i="1" s="1"/>
  <c r="E67" i="1" s="1"/>
  <c r="L68" i="1" l="1"/>
  <c r="N68" i="1" s="1"/>
  <c r="K69" i="1" s="1"/>
  <c r="F67" i="1"/>
  <c r="H67" i="1" s="1"/>
  <c r="E68" i="1" s="1"/>
  <c r="L69" i="1" l="1"/>
  <c r="N69" i="1" s="1"/>
  <c r="K70" i="1" s="1"/>
  <c r="F68" i="1"/>
  <c r="H68" i="1" s="1"/>
  <c r="E69" i="1" s="1"/>
  <c r="L70" i="1" l="1"/>
  <c r="N70" i="1" s="1"/>
  <c r="K71" i="1" s="1"/>
  <c r="F69" i="1"/>
  <c r="H69" i="1" s="1"/>
  <c r="E70" i="1" s="1"/>
  <c r="L71" i="1" l="1"/>
  <c r="N71" i="1" s="1"/>
  <c r="K72" i="1" s="1"/>
  <c r="F70" i="1"/>
  <c r="H70" i="1" s="1"/>
  <c r="E71" i="1" s="1"/>
  <c r="L72" i="1" l="1"/>
  <c r="N72" i="1" s="1"/>
  <c r="K73" i="1" s="1"/>
  <c r="F71" i="1"/>
  <c r="H71" i="1" s="1"/>
  <c r="E72" i="1" s="1"/>
  <c r="L73" i="1" l="1"/>
  <c r="N73" i="1" s="1"/>
  <c r="K74" i="1" s="1"/>
  <c r="F72" i="1"/>
  <c r="H72" i="1" s="1"/>
  <c r="E73" i="1" s="1"/>
  <c r="L74" i="1" l="1"/>
  <c r="N74" i="1" s="1"/>
  <c r="K75" i="1" s="1"/>
  <c r="F73" i="1"/>
  <c r="H73" i="1" s="1"/>
  <c r="E74" i="1" s="1"/>
  <c r="L75" i="1" l="1"/>
  <c r="N75" i="1" s="1"/>
  <c r="K76" i="1" s="1"/>
  <c r="F74" i="1"/>
  <c r="H74" i="1" s="1"/>
  <c r="E75" i="1" s="1"/>
  <c r="L76" i="1" l="1"/>
  <c r="N76" i="1" s="1"/>
  <c r="K77" i="1" s="1"/>
  <c r="F75" i="1"/>
  <c r="H75" i="1" s="1"/>
  <c r="E76" i="1" s="1"/>
  <c r="L77" i="1" l="1"/>
  <c r="N77" i="1" s="1"/>
  <c r="K78" i="1" s="1"/>
  <c r="F76" i="1"/>
  <c r="H76" i="1" s="1"/>
  <c r="E77" i="1" s="1"/>
  <c r="L78" i="1" l="1"/>
  <c r="N78" i="1" s="1"/>
  <c r="K79" i="1" s="1"/>
  <c r="F77" i="1"/>
  <c r="H77" i="1" s="1"/>
  <c r="E78" i="1" s="1"/>
  <c r="L79" i="1" l="1"/>
  <c r="N79" i="1" s="1"/>
  <c r="K80" i="1" s="1"/>
  <c r="F78" i="1"/>
  <c r="H78" i="1" s="1"/>
  <c r="E79" i="1" s="1"/>
  <c r="L80" i="1" l="1"/>
  <c r="N80" i="1" s="1"/>
  <c r="K81" i="1" s="1"/>
  <c r="F79" i="1"/>
  <c r="H79" i="1" s="1"/>
  <c r="E80" i="1" s="1"/>
  <c r="L81" i="1" l="1"/>
  <c r="N81" i="1" s="1"/>
  <c r="K82" i="1" s="1"/>
  <c r="F80" i="1"/>
  <c r="H80" i="1" s="1"/>
  <c r="E81" i="1" s="1"/>
  <c r="L82" i="1" l="1"/>
  <c r="N82" i="1" s="1"/>
  <c r="K83" i="1" s="1"/>
  <c r="F81" i="1"/>
  <c r="H81" i="1" s="1"/>
  <c r="E82" i="1" s="1"/>
  <c r="L83" i="1" l="1"/>
  <c r="N83" i="1" s="1"/>
  <c r="K84" i="1" s="1"/>
  <c r="F82" i="1"/>
  <c r="H82" i="1" s="1"/>
  <c r="E83" i="1" s="1"/>
  <c r="L84" i="1" l="1"/>
  <c r="N84" i="1" s="1"/>
  <c r="K85" i="1" s="1"/>
  <c r="F83" i="1"/>
  <c r="H83" i="1" s="1"/>
  <c r="E84" i="1" s="1"/>
  <c r="L85" i="1" l="1"/>
  <c r="N85" i="1" s="1"/>
  <c r="K86" i="1" s="1"/>
  <c r="F84" i="1"/>
  <c r="H84" i="1" s="1"/>
  <c r="E85" i="1" s="1"/>
  <c r="L86" i="1" l="1"/>
  <c r="N86" i="1" s="1"/>
  <c r="K87" i="1" s="1"/>
  <c r="F85" i="1"/>
  <c r="H85" i="1" s="1"/>
  <c r="E86" i="1" s="1"/>
  <c r="L87" i="1" l="1"/>
  <c r="N87" i="1" s="1"/>
  <c r="K88" i="1" s="1"/>
  <c r="F86" i="1"/>
  <c r="H86" i="1" s="1"/>
  <c r="E87" i="1" s="1"/>
  <c r="L88" i="1" l="1"/>
  <c r="N88" i="1" s="1"/>
  <c r="K89" i="1" s="1"/>
  <c r="F87" i="1"/>
  <c r="H87" i="1" s="1"/>
  <c r="E88" i="1" s="1"/>
  <c r="L89" i="1" l="1"/>
  <c r="N89" i="1" s="1"/>
  <c r="K90" i="1" s="1"/>
  <c r="F88" i="1"/>
  <c r="H88" i="1" s="1"/>
  <c r="E89" i="1" s="1"/>
  <c r="L90" i="1" l="1"/>
  <c r="N90" i="1" s="1"/>
  <c r="K91" i="1" s="1"/>
  <c r="F89" i="1"/>
  <c r="H89" i="1" s="1"/>
  <c r="E90" i="1" s="1"/>
  <c r="L91" i="1" l="1"/>
  <c r="N91" i="1" s="1"/>
  <c r="K92" i="1" s="1"/>
  <c r="F90" i="1"/>
  <c r="H90" i="1" s="1"/>
  <c r="E91" i="1" s="1"/>
  <c r="L92" i="1" l="1"/>
  <c r="N92" i="1" s="1"/>
  <c r="K93" i="1" s="1"/>
  <c r="F91" i="1"/>
  <c r="H91" i="1" s="1"/>
  <c r="E92" i="1" s="1"/>
  <c r="L93" i="1" l="1"/>
  <c r="N93" i="1" s="1"/>
  <c r="K94" i="1" s="1"/>
  <c r="F92" i="1"/>
  <c r="H92" i="1" s="1"/>
  <c r="E93" i="1" s="1"/>
  <c r="L94" i="1" l="1"/>
  <c r="N94" i="1" s="1"/>
  <c r="K95" i="1" s="1"/>
  <c r="F93" i="1"/>
  <c r="H93" i="1" s="1"/>
  <c r="E94" i="1" s="1"/>
  <c r="L95" i="1" l="1"/>
  <c r="N95" i="1" s="1"/>
  <c r="K96" i="1" s="1"/>
  <c r="F94" i="1"/>
  <c r="H94" i="1" s="1"/>
  <c r="E95" i="1" s="1"/>
  <c r="L96" i="1" l="1"/>
  <c r="N96" i="1" s="1"/>
  <c r="K97" i="1" s="1"/>
  <c r="F95" i="1"/>
  <c r="H95" i="1" s="1"/>
  <c r="E96" i="1" s="1"/>
  <c r="L97" i="1" l="1"/>
  <c r="N97" i="1" s="1"/>
  <c r="K98" i="1" s="1"/>
  <c r="F96" i="1"/>
  <c r="H96" i="1" s="1"/>
  <c r="E97" i="1" s="1"/>
  <c r="L98" i="1" l="1"/>
  <c r="N98" i="1" s="1"/>
  <c r="K99" i="1" s="1"/>
  <c r="F97" i="1"/>
  <c r="H97" i="1" s="1"/>
  <c r="E98" i="1" s="1"/>
  <c r="L99" i="1" l="1"/>
  <c r="N99" i="1" s="1"/>
  <c r="K100" i="1" s="1"/>
  <c r="F98" i="1"/>
  <c r="H98" i="1" s="1"/>
  <c r="E99" i="1" s="1"/>
  <c r="L100" i="1" l="1"/>
  <c r="N100" i="1" s="1"/>
  <c r="K101" i="1" s="1"/>
  <c r="F99" i="1"/>
  <c r="H99" i="1" s="1"/>
  <c r="E100" i="1" s="1"/>
  <c r="L101" i="1" l="1"/>
  <c r="N101" i="1" s="1"/>
  <c r="K102" i="1" s="1"/>
  <c r="F100" i="1"/>
  <c r="H100" i="1" s="1"/>
  <c r="E101" i="1" s="1"/>
  <c r="L102" i="1" l="1"/>
  <c r="N102" i="1" s="1"/>
  <c r="K103" i="1" s="1"/>
  <c r="F101" i="1"/>
  <c r="H101" i="1" s="1"/>
  <c r="E102" i="1" s="1"/>
  <c r="L103" i="1" l="1"/>
  <c r="N103" i="1" s="1"/>
  <c r="K104" i="1" s="1"/>
  <c r="F102" i="1"/>
  <c r="H102" i="1" s="1"/>
  <c r="E103" i="1" s="1"/>
  <c r="L104" i="1" l="1"/>
  <c r="N104" i="1" s="1"/>
  <c r="K105" i="1" s="1"/>
  <c r="F103" i="1"/>
  <c r="H103" i="1" s="1"/>
  <c r="E104" i="1" s="1"/>
  <c r="L105" i="1" l="1"/>
  <c r="N105" i="1" s="1"/>
  <c r="K106" i="1" s="1"/>
  <c r="F104" i="1"/>
  <c r="H104" i="1" s="1"/>
  <c r="E105" i="1" s="1"/>
  <c r="L106" i="1" l="1"/>
  <c r="N106" i="1"/>
  <c r="K107" i="1" s="1"/>
  <c r="F105" i="1"/>
  <c r="H105" i="1" s="1"/>
  <c r="E106" i="1" s="1"/>
  <c r="L107" i="1" l="1"/>
  <c r="N107" i="1" s="1"/>
  <c r="K108" i="1" s="1"/>
  <c r="F106" i="1"/>
  <c r="H106" i="1" s="1"/>
  <c r="E107" i="1" s="1"/>
  <c r="L108" i="1" l="1"/>
  <c r="N108" i="1" s="1"/>
  <c r="K109" i="1" s="1"/>
  <c r="F107" i="1"/>
  <c r="H107" i="1" s="1"/>
  <c r="E108" i="1" s="1"/>
  <c r="L109" i="1" l="1"/>
  <c r="N109" i="1" s="1"/>
  <c r="K110" i="1" s="1"/>
  <c r="F108" i="1"/>
  <c r="H108" i="1" s="1"/>
  <c r="E109" i="1" s="1"/>
  <c r="L110" i="1" l="1"/>
  <c r="N110" i="1" s="1"/>
  <c r="K111" i="1" s="1"/>
  <c r="F109" i="1"/>
  <c r="H109" i="1" s="1"/>
  <c r="E110" i="1" s="1"/>
  <c r="L111" i="1" l="1"/>
  <c r="N111" i="1" s="1"/>
  <c r="K112" i="1" s="1"/>
  <c r="F110" i="1"/>
  <c r="H110" i="1" s="1"/>
  <c r="E111" i="1" s="1"/>
  <c r="L112" i="1" l="1"/>
  <c r="N112" i="1" s="1"/>
  <c r="K113" i="1" s="1"/>
  <c r="F111" i="1"/>
  <c r="H111" i="1" s="1"/>
  <c r="E112" i="1" s="1"/>
  <c r="L113" i="1" l="1"/>
  <c r="N113" i="1" s="1"/>
  <c r="K114" i="1" s="1"/>
  <c r="F112" i="1"/>
  <c r="H112" i="1" s="1"/>
  <c r="E113" i="1" s="1"/>
  <c r="L114" i="1" l="1"/>
  <c r="N114" i="1" s="1"/>
  <c r="K115" i="1" s="1"/>
  <c r="F113" i="1"/>
  <c r="H113" i="1" s="1"/>
  <c r="E114" i="1" s="1"/>
  <c r="L115" i="1" l="1"/>
  <c r="N115" i="1" s="1"/>
  <c r="K116" i="1" s="1"/>
  <c r="F114" i="1"/>
  <c r="H114" i="1" s="1"/>
  <c r="E115" i="1" s="1"/>
  <c r="L116" i="1" l="1"/>
  <c r="N116" i="1" s="1"/>
  <c r="K117" i="1" s="1"/>
  <c r="F115" i="1"/>
  <c r="H115" i="1" s="1"/>
  <c r="E116" i="1" s="1"/>
  <c r="L117" i="1" l="1"/>
  <c r="N117" i="1" s="1"/>
  <c r="K118" i="1" s="1"/>
  <c r="F116" i="1"/>
  <c r="H116" i="1" s="1"/>
  <c r="E117" i="1" s="1"/>
  <c r="L118" i="1" l="1"/>
  <c r="N118" i="1" s="1"/>
  <c r="K119" i="1" s="1"/>
  <c r="F117" i="1"/>
  <c r="H117" i="1" s="1"/>
  <c r="E118" i="1" s="1"/>
  <c r="L119" i="1" l="1"/>
  <c r="N119" i="1" s="1"/>
  <c r="K120" i="1" s="1"/>
  <c r="F118" i="1"/>
  <c r="H118" i="1" s="1"/>
  <c r="E119" i="1" s="1"/>
  <c r="L120" i="1" l="1"/>
  <c r="N120" i="1" s="1"/>
  <c r="K121" i="1" s="1"/>
  <c r="F119" i="1"/>
  <c r="H119" i="1" s="1"/>
  <c r="E120" i="1" s="1"/>
  <c r="L121" i="1" l="1"/>
  <c r="N121" i="1" s="1"/>
  <c r="K122" i="1" s="1"/>
  <c r="F120" i="1"/>
  <c r="H120" i="1" s="1"/>
  <c r="E121" i="1" s="1"/>
  <c r="L122" i="1" l="1"/>
  <c r="N122" i="1" s="1"/>
  <c r="K123" i="1" s="1"/>
  <c r="F121" i="1"/>
  <c r="H121" i="1" s="1"/>
  <c r="E122" i="1" s="1"/>
  <c r="L123" i="1" l="1"/>
  <c r="N123" i="1" s="1"/>
  <c r="K124" i="1" s="1"/>
  <c r="F122" i="1"/>
  <c r="H122" i="1" s="1"/>
  <c r="E123" i="1" s="1"/>
  <c r="L124" i="1" l="1"/>
  <c r="N124" i="1" s="1"/>
  <c r="K125" i="1" s="1"/>
  <c r="F123" i="1"/>
  <c r="H123" i="1" s="1"/>
  <c r="E124" i="1" s="1"/>
  <c r="L125" i="1" l="1"/>
  <c r="N125" i="1" s="1"/>
  <c r="K126" i="1" s="1"/>
  <c r="F124" i="1"/>
  <c r="H124" i="1" s="1"/>
  <c r="E125" i="1" s="1"/>
  <c r="L126" i="1" l="1"/>
  <c r="N126" i="1" s="1"/>
  <c r="K127" i="1" s="1"/>
  <c r="F125" i="1"/>
  <c r="H125" i="1" s="1"/>
  <c r="E126" i="1" s="1"/>
  <c r="L127" i="1" l="1"/>
  <c r="N127" i="1" s="1"/>
  <c r="K128" i="1" s="1"/>
  <c r="F126" i="1"/>
  <c r="H126" i="1" s="1"/>
  <c r="E127" i="1" s="1"/>
  <c r="L128" i="1" l="1"/>
  <c r="N128" i="1" s="1"/>
  <c r="K129" i="1" s="1"/>
  <c r="F127" i="1"/>
  <c r="H127" i="1" s="1"/>
  <c r="E128" i="1" s="1"/>
  <c r="L129" i="1" l="1"/>
  <c r="N129" i="1" s="1"/>
  <c r="K130" i="1" s="1"/>
  <c r="F128" i="1"/>
  <c r="H128" i="1" s="1"/>
  <c r="E129" i="1" s="1"/>
  <c r="L130" i="1" l="1"/>
  <c r="N130" i="1" s="1"/>
  <c r="K131" i="1" s="1"/>
  <c r="F129" i="1"/>
  <c r="H129" i="1" s="1"/>
  <c r="E130" i="1" s="1"/>
  <c r="L131" i="1" l="1"/>
  <c r="N131" i="1" s="1"/>
  <c r="K132" i="1" s="1"/>
  <c r="F130" i="1"/>
  <c r="H130" i="1" s="1"/>
  <c r="E131" i="1" s="1"/>
  <c r="L132" i="1" l="1"/>
  <c r="N132" i="1" s="1"/>
  <c r="K133" i="1" s="1"/>
  <c r="F131" i="1"/>
  <c r="H131" i="1" s="1"/>
  <c r="E132" i="1" s="1"/>
  <c r="L133" i="1" l="1"/>
  <c r="N133" i="1" s="1"/>
  <c r="K134" i="1" s="1"/>
  <c r="F132" i="1"/>
  <c r="H132" i="1" s="1"/>
  <c r="E133" i="1" s="1"/>
  <c r="L134" i="1" l="1"/>
  <c r="N134" i="1" s="1"/>
  <c r="K135" i="1" s="1"/>
  <c r="F133" i="1"/>
  <c r="H133" i="1" s="1"/>
  <c r="E134" i="1" s="1"/>
  <c r="L135" i="1" l="1"/>
  <c r="N135" i="1" s="1"/>
  <c r="K136" i="1" s="1"/>
  <c r="F134" i="1"/>
  <c r="H134" i="1" s="1"/>
  <c r="E135" i="1" s="1"/>
  <c r="L136" i="1" l="1"/>
  <c r="N136" i="1" s="1"/>
  <c r="K137" i="1" s="1"/>
  <c r="F135" i="1"/>
  <c r="H135" i="1" s="1"/>
  <c r="E136" i="1" s="1"/>
  <c r="L137" i="1" l="1"/>
  <c r="N137" i="1" s="1"/>
  <c r="K138" i="1" s="1"/>
  <c r="F136" i="1"/>
  <c r="H136" i="1" s="1"/>
  <c r="E137" i="1" s="1"/>
  <c r="L138" i="1" l="1"/>
  <c r="N138" i="1" s="1"/>
  <c r="K139" i="1" s="1"/>
  <c r="F137" i="1"/>
  <c r="H137" i="1" s="1"/>
  <c r="E138" i="1" s="1"/>
  <c r="L139" i="1" l="1"/>
  <c r="N139" i="1" s="1"/>
  <c r="K140" i="1" s="1"/>
  <c r="F138" i="1"/>
  <c r="H138" i="1" s="1"/>
  <c r="E139" i="1" s="1"/>
  <c r="L140" i="1" l="1"/>
  <c r="N140" i="1" s="1"/>
  <c r="K141" i="1" s="1"/>
  <c r="F139" i="1"/>
  <c r="H139" i="1" s="1"/>
  <c r="E140" i="1" s="1"/>
  <c r="L141" i="1" l="1"/>
  <c r="N141" i="1" s="1"/>
  <c r="K142" i="1" s="1"/>
  <c r="F140" i="1"/>
  <c r="H140" i="1" s="1"/>
  <c r="E141" i="1" s="1"/>
  <c r="L142" i="1" l="1"/>
  <c r="N142" i="1" s="1"/>
  <c r="K143" i="1" s="1"/>
  <c r="F141" i="1"/>
  <c r="H141" i="1" s="1"/>
  <c r="E142" i="1" s="1"/>
  <c r="L143" i="1" l="1"/>
  <c r="N143" i="1" s="1"/>
  <c r="K144" i="1" s="1"/>
  <c r="F142" i="1"/>
  <c r="H142" i="1" s="1"/>
  <c r="E143" i="1" s="1"/>
  <c r="L144" i="1" l="1"/>
  <c r="N144" i="1" s="1"/>
  <c r="K145" i="1" s="1"/>
  <c r="F143" i="1"/>
  <c r="H143" i="1" s="1"/>
  <c r="E144" i="1" s="1"/>
  <c r="L145" i="1" l="1"/>
  <c r="N145" i="1" s="1"/>
  <c r="K146" i="1" s="1"/>
  <c r="F144" i="1"/>
  <c r="H144" i="1" s="1"/>
  <c r="E145" i="1" s="1"/>
  <c r="L146" i="1" l="1"/>
  <c r="N146" i="1" s="1"/>
  <c r="K147" i="1" s="1"/>
  <c r="F145" i="1"/>
  <c r="H145" i="1" s="1"/>
  <c r="E146" i="1" s="1"/>
  <c r="L147" i="1" l="1"/>
  <c r="N147" i="1" s="1"/>
  <c r="K148" i="1" s="1"/>
  <c r="F146" i="1"/>
  <c r="H146" i="1" s="1"/>
  <c r="E147" i="1" s="1"/>
  <c r="L148" i="1" l="1"/>
  <c r="N148" i="1" s="1"/>
  <c r="K149" i="1" s="1"/>
  <c r="F147" i="1"/>
  <c r="H147" i="1" s="1"/>
  <c r="E148" i="1" s="1"/>
  <c r="L149" i="1" l="1"/>
  <c r="N149" i="1" s="1"/>
  <c r="K150" i="1" s="1"/>
  <c r="F148" i="1"/>
  <c r="H148" i="1" s="1"/>
  <c r="E149" i="1" s="1"/>
  <c r="L150" i="1" l="1"/>
  <c r="N150" i="1" s="1"/>
  <c r="K151" i="1" s="1"/>
  <c r="F149" i="1"/>
  <c r="H149" i="1" s="1"/>
  <c r="E150" i="1" s="1"/>
  <c r="L151" i="1" l="1"/>
  <c r="N151" i="1" s="1"/>
  <c r="K152" i="1" s="1"/>
  <c r="F150" i="1"/>
  <c r="H150" i="1" s="1"/>
  <c r="E151" i="1" s="1"/>
  <c r="L152" i="1" l="1"/>
  <c r="N152" i="1" s="1"/>
  <c r="K153" i="1" s="1"/>
  <c r="F151" i="1"/>
  <c r="H151" i="1" s="1"/>
  <c r="E152" i="1" s="1"/>
  <c r="L153" i="1" l="1"/>
  <c r="N153" i="1" s="1"/>
  <c r="K154" i="1" s="1"/>
  <c r="F152" i="1"/>
  <c r="H152" i="1" s="1"/>
  <c r="E153" i="1" s="1"/>
  <c r="L154" i="1" l="1"/>
  <c r="N154" i="1" s="1"/>
  <c r="K155" i="1" s="1"/>
  <c r="F153" i="1"/>
  <c r="H153" i="1" s="1"/>
  <c r="E154" i="1" s="1"/>
  <c r="L155" i="1" l="1"/>
  <c r="N155" i="1" s="1"/>
  <c r="K156" i="1" s="1"/>
  <c r="F154" i="1"/>
  <c r="H154" i="1" s="1"/>
  <c r="E155" i="1" s="1"/>
  <c r="L156" i="1" l="1"/>
  <c r="N156" i="1" s="1"/>
  <c r="K157" i="1" s="1"/>
  <c r="F155" i="1"/>
  <c r="H155" i="1" s="1"/>
  <c r="E156" i="1" s="1"/>
  <c r="L157" i="1" l="1"/>
  <c r="N157" i="1" s="1"/>
  <c r="K158" i="1" s="1"/>
  <c r="F156" i="1"/>
  <c r="H156" i="1" s="1"/>
  <c r="E157" i="1" s="1"/>
  <c r="L158" i="1" l="1"/>
  <c r="N158" i="1" s="1"/>
  <c r="K159" i="1" s="1"/>
  <c r="F157" i="1"/>
  <c r="H157" i="1" s="1"/>
  <c r="E158" i="1" s="1"/>
  <c r="L159" i="1" l="1"/>
  <c r="N159" i="1" s="1"/>
  <c r="K160" i="1" s="1"/>
  <c r="F158" i="1"/>
  <c r="H158" i="1" s="1"/>
  <c r="E159" i="1" s="1"/>
  <c r="L160" i="1" l="1"/>
  <c r="N160" i="1" s="1"/>
  <c r="K161" i="1" s="1"/>
  <c r="F159" i="1"/>
  <c r="H159" i="1" s="1"/>
  <c r="E160" i="1" s="1"/>
  <c r="L161" i="1" l="1"/>
  <c r="N161" i="1" s="1"/>
  <c r="K162" i="1" s="1"/>
  <c r="F160" i="1"/>
  <c r="H160" i="1" s="1"/>
  <c r="E161" i="1" s="1"/>
  <c r="L162" i="1" l="1"/>
  <c r="N162" i="1" s="1"/>
  <c r="K163" i="1" s="1"/>
  <c r="F161" i="1"/>
  <c r="H161" i="1" s="1"/>
  <c r="E162" i="1" s="1"/>
  <c r="L163" i="1" l="1"/>
  <c r="N163" i="1" s="1"/>
  <c r="K164" i="1" s="1"/>
  <c r="F162" i="1"/>
  <c r="H162" i="1" s="1"/>
  <c r="E163" i="1" s="1"/>
  <c r="L164" i="1" l="1"/>
  <c r="N164" i="1" s="1"/>
  <c r="K165" i="1" s="1"/>
  <c r="F163" i="1"/>
  <c r="H163" i="1" s="1"/>
  <c r="E164" i="1" s="1"/>
  <c r="L165" i="1" l="1"/>
  <c r="N165" i="1" s="1"/>
  <c r="K166" i="1" s="1"/>
  <c r="F164" i="1"/>
  <c r="H164" i="1" s="1"/>
  <c r="E165" i="1" s="1"/>
  <c r="L166" i="1" l="1"/>
  <c r="N166" i="1" s="1"/>
  <c r="K167" i="1" s="1"/>
  <c r="F165" i="1"/>
  <c r="H165" i="1" s="1"/>
  <c r="E166" i="1" s="1"/>
  <c r="L167" i="1" l="1"/>
  <c r="N167" i="1" s="1"/>
  <c r="K168" i="1" s="1"/>
  <c r="F166" i="1"/>
  <c r="H166" i="1" s="1"/>
  <c r="E167" i="1" s="1"/>
  <c r="L168" i="1" l="1"/>
  <c r="N168" i="1" s="1"/>
  <c r="K169" i="1" s="1"/>
  <c r="F167" i="1"/>
  <c r="H167" i="1" s="1"/>
  <c r="E168" i="1" s="1"/>
  <c r="L169" i="1" l="1"/>
  <c r="N169" i="1" s="1"/>
  <c r="K170" i="1" s="1"/>
  <c r="F168" i="1"/>
  <c r="H168" i="1" s="1"/>
  <c r="E169" i="1" s="1"/>
  <c r="L170" i="1" l="1"/>
  <c r="N170" i="1" s="1"/>
  <c r="K171" i="1" s="1"/>
  <c r="F169" i="1"/>
  <c r="H169" i="1" s="1"/>
  <c r="E170" i="1" s="1"/>
  <c r="L171" i="1" l="1"/>
  <c r="N171" i="1" s="1"/>
  <c r="K172" i="1" s="1"/>
  <c r="F170" i="1"/>
  <c r="H170" i="1" s="1"/>
  <c r="E171" i="1" s="1"/>
  <c r="L172" i="1" l="1"/>
  <c r="N172" i="1" s="1"/>
  <c r="K173" i="1" s="1"/>
  <c r="F171" i="1"/>
  <c r="H171" i="1" s="1"/>
  <c r="E172" i="1" s="1"/>
  <c r="L173" i="1" l="1"/>
  <c r="N173" i="1" s="1"/>
  <c r="K174" i="1" s="1"/>
  <c r="F172" i="1"/>
  <c r="H172" i="1" s="1"/>
  <c r="E173" i="1" s="1"/>
  <c r="L174" i="1" l="1"/>
  <c r="N174" i="1" s="1"/>
  <c r="K175" i="1" s="1"/>
  <c r="F173" i="1"/>
  <c r="H173" i="1" s="1"/>
  <c r="E174" i="1" s="1"/>
  <c r="L175" i="1" l="1"/>
  <c r="N175" i="1" s="1"/>
  <c r="K176" i="1" s="1"/>
  <c r="F174" i="1"/>
  <c r="H174" i="1" s="1"/>
  <c r="E175" i="1" s="1"/>
  <c r="L176" i="1" l="1"/>
  <c r="N176" i="1" s="1"/>
  <c r="K177" i="1" s="1"/>
  <c r="F175" i="1"/>
  <c r="H175" i="1" s="1"/>
  <c r="E176" i="1" s="1"/>
  <c r="L177" i="1" l="1"/>
  <c r="N177" i="1" s="1"/>
  <c r="K178" i="1" s="1"/>
  <c r="F176" i="1"/>
  <c r="H176" i="1" s="1"/>
  <c r="E177" i="1" s="1"/>
  <c r="L178" i="1" l="1"/>
  <c r="N178" i="1" s="1"/>
  <c r="K179" i="1" s="1"/>
  <c r="F177" i="1"/>
  <c r="H177" i="1" s="1"/>
  <c r="E178" i="1" s="1"/>
  <c r="L179" i="1" l="1"/>
  <c r="N179" i="1" s="1"/>
  <c r="K180" i="1" s="1"/>
  <c r="F178" i="1"/>
  <c r="H178" i="1" s="1"/>
  <c r="E179" i="1" s="1"/>
  <c r="L180" i="1" l="1"/>
  <c r="N180" i="1" s="1"/>
  <c r="K181" i="1" s="1"/>
  <c r="F179" i="1"/>
  <c r="H179" i="1" s="1"/>
  <c r="E180" i="1" s="1"/>
  <c r="L181" i="1" l="1"/>
  <c r="N181" i="1" s="1"/>
  <c r="K182" i="1" s="1"/>
  <c r="F180" i="1"/>
  <c r="H180" i="1" s="1"/>
  <c r="E181" i="1" s="1"/>
  <c r="L182" i="1" l="1"/>
  <c r="N182" i="1" s="1"/>
  <c r="K183" i="1" s="1"/>
  <c r="F181" i="1"/>
  <c r="H181" i="1" s="1"/>
  <c r="E182" i="1" s="1"/>
  <c r="L183" i="1" l="1"/>
  <c r="N183" i="1" s="1"/>
  <c r="K184" i="1" s="1"/>
  <c r="F182" i="1"/>
  <c r="H182" i="1" s="1"/>
  <c r="E183" i="1" s="1"/>
  <c r="L184" i="1" l="1"/>
  <c r="N184" i="1" s="1"/>
  <c r="K185" i="1" s="1"/>
  <c r="F183" i="1"/>
  <c r="H183" i="1" s="1"/>
  <c r="E184" i="1" s="1"/>
  <c r="L185" i="1" l="1"/>
  <c r="N185" i="1" s="1"/>
  <c r="K186" i="1" s="1"/>
  <c r="F184" i="1"/>
  <c r="H184" i="1" s="1"/>
  <c r="E185" i="1" s="1"/>
  <c r="L186" i="1" l="1"/>
  <c r="N186" i="1" s="1"/>
  <c r="K187" i="1" s="1"/>
  <c r="F185" i="1"/>
  <c r="H185" i="1" s="1"/>
  <c r="E186" i="1" s="1"/>
  <c r="L187" i="1" l="1"/>
  <c r="N187" i="1" s="1"/>
  <c r="K188" i="1" s="1"/>
  <c r="F186" i="1"/>
  <c r="H186" i="1" s="1"/>
  <c r="E187" i="1" s="1"/>
  <c r="L188" i="1" l="1"/>
  <c r="N188" i="1" s="1"/>
  <c r="K189" i="1" s="1"/>
  <c r="F187" i="1"/>
  <c r="H187" i="1" s="1"/>
  <c r="E188" i="1" s="1"/>
  <c r="L189" i="1" l="1"/>
  <c r="N189" i="1" s="1"/>
  <c r="K190" i="1" s="1"/>
  <c r="F188" i="1"/>
  <c r="H188" i="1" s="1"/>
  <c r="E189" i="1" s="1"/>
  <c r="L190" i="1" l="1"/>
  <c r="N190" i="1" s="1"/>
  <c r="K191" i="1" s="1"/>
  <c r="F189" i="1"/>
  <c r="H189" i="1" s="1"/>
  <c r="E190" i="1" s="1"/>
  <c r="L191" i="1" l="1"/>
  <c r="N191" i="1" s="1"/>
  <c r="K192" i="1" s="1"/>
  <c r="F190" i="1"/>
  <c r="H190" i="1" s="1"/>
  <c r="E191" i="1" s="1"/>
  <c r="L192" i="1" l="1"/>
  <c r="N192" i="1" s="1"/>
  <c r="K193" i="1" s="1"/>
  <c r="F191" i="1"/>
  <c r="H191" i="1" s="1"/>
  <c r="E192" i="1" s="1"/>
  <c r="L193" i="1" l="1"/>
  <c r="N193" i="1" s="1"/>
  <c r="K194" i="1" s="1"/>
  <c r="F192" i="1"/>
  <c r="H192" i="1" s="1"/>
  <c r="E193" i="1" s="1"/>
  <c r="L194" i="1" l="1"/>
  <c r="N194" i="1" s="1"/>
  <c r="K195" i="1" s="1"/>
  <c r="F193" i="1"/>
  <c r="H193" i="1" s="1"/>
  <c r="E194" i="1" s="1"/>
  <c r="L195" i="1" l="1"/>
  <c r="N195" i="1" s="1"/>
  <c r="K196" i="1" s="1"/>
  <c r="F194" i="1"/>
  <c r="H194" i="1" s="1"/>
  <c r="E195" i="1" s="1"/>
  <c r="L196" i="1" l="1"/>
  <c r="N196" i="1" s="1"/>
  <c r="K197" i="1" s="1"/>
  <c r="F195" i="1"/>
  <c r="H195" i="1" s="1"/>
  <c r="E196" i="1" s="1"/>
  <c r="L197" i="1" l="1"/>
  <c r="N197" i="1" s="1"/>
  <c r="K198" i="1" s="1"/>
  <c r="F196" i="1"/>
  <c r="H196" i="1" s="1"/>
  <c r="E197" i="1" s="1"/>
  <c r="L198" i="1" l="1"/>
  <c r="N198" i="1" s="1"/>
  <c r="K199" i="1" s="1"/>
  <c r="F197" i="1"/>
  <c r="H197" i="1" s="1"/>
  <c r="E198" i="1" s="1"/>
  <c r="L199" i="1" l="1"/>
  <c r="N199" i="1" s="1"/>
  <c r="K200" i="1" s="1"/>
  <c r="F198" i="1"/>
  <c r="H198" i="1" s="1"/>
  <c r="E199" i="1" s="1"/>
  <c r="L200" i="1" l="1"/>
  <c r="N200" i="1" s="1"/>
  <c r="K201" i="1" s="1"/>
  <c r="F199" i="1"/>
  <c r="H199" i="1" s="1"/>
  <c r="E200" i="1" s="1"/>
  <c r="L201" i="1" l="1"/>
  <c r="N201" i="1" s="1"/>
  <c r="K202" i="1" s="1"/>
  <c r="F200" i="1"/>
  <c r="H200" i="1" s="1"/>
  <c r="E201" i="1" s="1"/>
  <c r="L202" i="1" l="1"/>
  <c r="N202" i="1" s="1"/>
  <c r="K203" i="1" s="1"/>
  <c r="F201" i="1"/>
  <c r="H201" i="1" s="1"/>
  <c r="E202" i="1" s="1"/>
  <c r="L203" i="1" l="1"/>
  <c r="N203" i="1" s="1"/>
  <c r="K204" i="1" s="1"/>
  <c r="F202" i="1"/>
  <c r="H202" i="1" s="1"/>
  <c r="E203" i="1" s="1"/>
  <c r="L204" i="1" l="1"/>
  <c r="N204" i="1" s="1"/>
  <c r="K205" i="1" s="1"/>
  <c r="F203" i="1"/>
  <c r="H203" i="1" s="1"/>
  <c r="E204" i="1" s="1"/>
  <c r="L205" i="1" l="1"/>
  <c r="N205" i="1" s="1"/>
  <c r="K206" i="1" s="1"/>
  <c r="F204" i="1"/>
  <c r="H204" i="1" s="1"/>
  <c r="E205" i="1" s="1"/>
  <c r="L206" i="1" l="1"/>
  <c r="N206" i="1" s="1"/>
  <c r="K207" i="1" s="1"/>
  <c r="F205" i="1"/>
  <c r="H205" i="1" s="1"/>
  <c r="E206" i="1" s="1"/>
  <c r="L207" i="1" l="1"/>
  <c r="N207" i="1" s="1"/>
  <c r="K208" i="1" s="1"/>
  <c r="F206" i="1"/>
  <c r="H206" i="1" s="1"/>
  <c r="E207" i="1" s="1"/>
  <c r="L208" i="1" l="1"/>
  <c r="N208" i="1" s="1"/>
  <c r="K209" i="1" s="1"/>
  <c r="F207" i="1"/>
  <c r="H207" i="1" s="1"/>
  <c r="E208" i="1" s="1"/>
  <c r="L209" i="1" l="1"/>
  <c r="N209" i="1" s="1"/>
  <c r="K210" i="1" s="1"/>
  <c r="F208" i="1"/>
  <c r="H208" i="1" s="1"/>
  <c r="E209" i="1" s="1"/>
  <c r="L210" i="1" l="1"/>
  <c r="N210" i="1" s="1"/>
  <c r="K211" i="1" s="1"/>
  <c r="F209" i="1"/>
  <c r="H209" i="1" s="1"/>
  <c r="E210" i="1" s="1"/>
  <c r="L211" i="1" l="1"/>
  <c r="N211" i="1" s="1"/>
  <c r="K212" i="1" s="1"/>
  <c r="F210" i="1"/>
  <c r="H210" i="1" s="1"/>
  <c r="E211" i="1" s="1"/>
  <c r="L212" i="1" l="1"/>
  <c r="N212" i="1" s="1"/>
  <c r="K213" i="1" s="1"/>
  <c r="F211" i="1"/>
  <c r="H211" i="1" s="1"/>
  <c r="E212" i="1" s="1"/>
  <c r="L213" i="1" l="1"/>
  <c r="N213" i="1" s="1"/>
  <c r="K214" i="1" s="1"/>
  <c r="F212" i="1"/>
  <c r="H212" i="1" s="1"/>
  <c r="E213" i="1" s="1"/>
  <c r="L214" i="1" l="1"/>
  <c r="N214" i="1" s="1"/>
  <c r="K215" i="1" s="1"/>
  <c r="F213" i="1"/>
  <c r="H213" i="1" s="1"/>
  <c r="E214" i="1" s="1"/>
  <c r="L215" i="1" l="1"/>
  <c r="N215" i="1" s="1"/>
  <c r="K216" i="1" s="1"/>
  <c r="F214" i="1"/>
  <c r="H214" i="1" s="1"/>
  <c r="E215" i="1" s="1"/>
  <c r="L216" i="1" l="1"/>
  <c r="N216" i="1" s="1"/>
  <c r="K217" i="1" s="1"/>
  <c r="F215" i="1"/>
  <c r="H215" i="1" s="1"/>
  <c r="E216" i="1" s="1"/>
  <c r="L217" i="1" l="1"/>
  <c r="N217" i="1" s="1"/>
  <c r="K218" i="1" s="1"/>
  <c r="F216" i="1"/>
  <c r="H216" i="1" s="1"/>
  <c r="E217" i="1" s="1"/>
  <c r="L218" i="1" l="1"/>
  <c r="N218" i="1" s="1"/>
  <c r="K219" i="1" s="1"/>
  <c r="F217" i="1"/>
  <c r="H217" i="1" s="1"/>
  <c r="E218" i="1" s="1"/>
  <c r="L219" i="1" l="1"/>
  <c r="N219" i="1" s="1"/>
  <c r="K220" i="1" s="1"/>
  <c r="F218" i="1"/>
  <c r="H218" i="1" s="1"/>
  <c r="E219" i="1" s="1"/>
  <c r="L220" i="1" l="1"/>
  <c r="N220" i="1" s="1"/>
  <c r="K221" i="1" s="1"/>
  <c r="F219" i="1"/>
  <c r="H219" i="1" s="1"/>
  <c r="E220" i="1" s="1"/>
  <c r="L221" i="1" l="1"/>
  <c r="N221" i="1" s="1"/>
  <c r="K222" i="1" s="1"/>
  <c r="F220" i="1"/>
  <c r="H220" i="1" s="1"/>
  <c r="E221" i="1" s="1"/>
  <c r="L222" i="1" l="1"/>
  <c r="N222" i="1" s="1"/>
  <c r="K223" i="1" s="1"/>
  <c r="F221" i="1"/>
  <c r="H221" i="1" s="1"/>
  <c r="E222" i="1" s="1"/>
  <c r="L223" i="1" l="1"/>
  <c r="N223" i="1" s="1"/>
  <c r="K224" i="1" s="1"/>
  <c r="F222" i="1"/>
  <c r="H222" i="1" s="1"/>
  <c r="E223" i="1" s="1"/>
  <c r="L224" i="1" l="1"/>
  <c r="N224" i="1" s="1"/>
  <c r="K225" i="1" s="1"/>
  <c r="F223" i="1"/>
  <c r="H223" i="1" s="1"/>
  <c r="E224" i="1" s="1"/>
  <c r="L225" i="1" l="1"/>
  <c r="N225" i="1" s="1"/>
  <c r="K226" i="1" s="1"/>
  <c r="F224" i="1"/>
  <c r="H224" i="1" s="1"/>
  <c r="E225" i="1" s="1"/>
  <c r="L226" i="1" l="1"/>
  <c r="N226" i="1" s="1"/>
  <c r="K227" i="1" s="1"/>
  <c r="F225" i="1"/>
  <c r="H225" i="1" s="1"/>
  <c r="E226" i="1" s="1"/>
  <c r="L227" i="1" l="1"/>
  <c r="N227" i="1" s="1"/>
  <c r="K228" i="1" s="1"/>
  <c r="F226" i="1"/>
  <c r="H226" i="1" s="1"/>
  <c r="E227" i="1" s="1"/>
  <c r="L228" i="1" l="1"/>
  <c r="N228" i="1" s="1"/>
  <c r="K229" i="1" s="1"/>
  <c r="F227" i="1"/>
  <c r="H227" i="1" s="1"/>
  <c r="E228" i="1" s="1"/>
  <c r="L229" i="1" l="1"/>
  <c r="N229" i="1" s="1"/>
  <c r="K230" i="1" s="1"/>
  <c r="F228" i="1"/>
  <c r="H228" i="1" s="1"/>
  <c r="E229" i="1" s="1"/>
  <c r="L230" i="1" l="1"/>
  <c r="N230" i="1" s="1"/>
  <c r="K231" i="1" s="1"/>
  <c r="F229" i="1"/>
  <c r="H229" i="1" s="1"/>
  <c r="E230" i="1" s="1"/>
  <c r="L231" i="1" l="1"/>
  <c r="N231" i="1" s="1"/>
  <c r="K232" i="1" s="1"/>
  <c r="F230" i="1"/>
  <c r="H230" i="1" s="1"/>
  <c r="E231" i="1" s="1"/>
  <c r="L232" i="1" l="1"/>
  <c r="N232" i="1" s="1"/>
  <c r="K233" i="1" s="1"/>
  <c r="F231" i="1"/>
  <c r="H231" i="1" s="1"/>
  <c r="E232" i="1" s="1"/>
  <c r="L233" i="1" l="1"/>
  <c r="N233" i="1" s="1"/>
  <c r="K234" i="1" s="1"/>
  <c r="F232" i="1"/>
  <c r="H232" i="1" s="1"/>
  <c r="E233" i="1" s="1"/>
  <c r="L234" i="1" l="1"/>
  <c r="N234" i="1" s="1"/>
  <c r="K235" i="1" s="1"/>
  <c r="F233" i="1"/>
  <c r="H233" i="1" s="1"/>
  <c r="E234" i="1" s="1"/>
  <c r="L235" i="1" l="1"/>
  <c r="N235" i="1" s="1"/>
  <c r="K236" i="1" s="1"/>
  <c r="F234" i="1"/>
  <c r="H234" i="1" s="1"/>
  <c r="E235" i="1" s="1"/>
  <c r="L236" i="1" l="1"/>
  <c r="N236" i="1" s="1"/>
  <c r="K237" i="1" s="1"/>
  <c r="F235" i="1"/>
  <c r="H235" i="1" s="1"/>
  <c r="E236" i="1" s="1"/>
  <c r="L237" i="1" l="1"/>
  <c r="N237" i="1" s="1"/>
  <c r="K238" i="1" s="1"/>
  <c r="F236" i="1"/>
  <c r="H236" i="1" s="1"/>
  <c r="E237" i="1" s="1"/>
  <c r="L238" i="1" l="1"/>
  <c r="N238" i="1" s="1"/>
  <c r="K239" i="1" s="1"/>
  <c r="F237" i="1"/>
  <c r="H237" i="1" s="1"/>
  <c r="E238" i="1" s="1"/>
  <c r="L239" i="1" l="1"/>
  <c r="N239" i="1" s="1"/>
  <c r="K240" i="1" s="1"/>
  <c r="F238" i="1"/>
  <c r="H238" i="1" s="1"/>
  <c r="E239" i="1" s="1"/>
  <c r="L240" i="1" l="1"/>
  <c r="N240" i="1" s="1"/>
  <c r="K241" i="1" s="1"/>
  <c r="F239" i="1"/>
  <c r="H239" i="1" s="1"/>
  <c r="E240" i="1" s="1"/>
  <c r="L241" i="1" l="1"/>
  <c r="N241" i="1" s="1"/>
  <c r="K242" i="1" s="1"/>
  <c r="L242" i="1" s="1"/>
  <c r="N242" i="1" s="1"/>
  <c r="F240" i="1"/>
  <c r="H240" i="1" s="1"/>
  <c r="E241" i="1" s="1"/>
  <c r="F241" i="1" l="1"/>
  <c r="H241" i="1" s="1"/>
  <c r="E242" i="1" s="1"/>
  <c r="F242" i="1" l="1"/>
  <c r="H242" i="1" s="1"/>
  <c r="E243" i="1" l="1"/>
  <c r="F243" i="1" s="1"/>
  <c r="H243" i="1" s="1"/>
  <c r="E244" i="1" s="1"/>
  <c r="R244" i="1" l="1"/>
  <c r="K243" i="1"/>
  <c r="F244" i="1"/>
  <c r="H244" i="1" s="1"/>
  <c r="E245" i="1" s="1"/>
  <c r="L243" i="1" l="1"/>
  <c r="M472" i="1"/>
  <c r="M475" i="1"/>
  <c r="M479" i="1"/>
  <c r="M437" i="1"/>
  <c r="M440" i="1"/>
  <c r="M444" i="1"/>
  <c r="M448" i="1"/>
  <c r="M452" i="1"/>
  <c r="M456" i="1"/>
  <c r="M460" i="1"/>
  <c r="M464" i="1"/>
  <c r="M468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243" i="1"/>
  <c r="M476" i="1"/>
  <c r="M480" i="1"/>
  <c r="M471" i="1"/>
  <c r="M441" i="1"/>
  <c r="M445" i="1"/>
  <c r="M449" i="1"/>
  <c r="M453" i="1"/>
  <c r="M457" i="1"/>
  <c r="M461" i="1"/>
  <c r="M465" i="1"/>
  <c r="M469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429" i="1"/>
  <c r="M433" i="1"/>
  <c r="M245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344" i="1"/>
  <c r="M348" i="1"/>
  <c r="M352" i="1"/>
  <c r="M356" i="1"/>
  <c r="M360" i="1"/>
  <c r="M474" i="1"/>
  <c r="M482" i="1"/>
  <c r="M439" i="1"/>
  <c r="M447" i="1"/>
  <c r="M455" i="1"/>
  <c r="M463" i="1"/>
  <c r="M371" i="1"/>
  <c r="M379" i="1"/>
  <c r="M387" i="1"/>
  <c r="M395" i="1"/>
  <c r="M403" i="1"/>
  <c r="M411" i="1"/>
  <c r="M419" i="1"/>
  <c r="M427" i="1"/>
  <c r="M435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477" i="1"/>
  <c r="M442" i="1"/>
  <c r="M450" i="1"/>
  <c r="M458" i="1"/>
  <c r="M466" i="1"/>
  <c r="M366" i="1"/>
  <c r="M374" i="1"/>
  <c r="M382" i="1"/>
  <c r="M390" i="1"/>
  <c r="M398" i="1"/>
  <c r="M406" i="1"/>
  <c r="M414" i="1"/>
  <c r="M422" i="1"/>
  <c r="M430" i="1"/>
  <c r="M363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481" i="1"/>
  <c r="M446" i="1"/>
  <c r="M462" i="1"/>
  <c r="M370" i="1"/>
  <c r="M386" i="1"/>
  <c r="M402" i="1"/>
  <c r="M418" i="1"/>
  <c r="M434" i="1"/>
  <c r="M253" i="1"/>
  <c r="M269" i="1"/>
  <c r="M285" i="1"/>
  <c r="M301" i="1"/>
  <c r="M317" i="1"/>
  <c r="M333" i="1"/>
  <c r="M349" i="1"/>
  <c r="M244" i="1"/>
  <c r="M473" i="1"/>
  <c r="M438" i="1"/>
  <c r="M454" i="1"/>
  <c r="M470" i="1"/>
  <c r="M378" i="1"/>
  <c r="M394" i="1"/>
  <c r="M410" i="1"/>
  <c r="M426" i="1"/>
  <c r="M261" i="1"/>
  <c r="M277" i="1"/>
  <c r="M293" i="1"/>
  <c r="M309" i="1"/>
  <c r="M325" i="1"/>
  <c r="M341" i="1"/>
  <c r="M443" i="1"/>
  <c r="M383" i="1"/>
  <c r="M415" i="1"/>
  <c r="M250" i="1"/>
  <c r="M282" i="1"/>
  <c r="M298" i="1"/>
  <c r="M314" i="1"/>
  <c r="M330" i="1"/>
  <c r="M346" i="1"/>
  <c r="M362" i="1"/>
  <c r="M451" i="1"/>
  <c r="M467" i="1"/>
  <c r="M375" i="1"/>
  <c r="M391" i="1"/>
  <c r="M407" i="1"/>
  <c r="M423" i="1"/>
  <c r="M258" i="1"/>
  <c r="M274" i="1"/>
  <c r="M290" i="1"/>
  <c r="M306" i="1"/>
  <c r="M322" i="1"/>
  <c r="M338" i="1"/>
  <c r="M354" i="1"/>
  <c r="M357" i="1"/>
  <c r="M478" i="1"/>
  <c r="M459" i="1"/>
  <c r="M367" i="1"/>
  <c r="M399" i="1"/>
  <c r="M431" i="1"/>
  <c r="M266" i="1"/>
  <c r="F245" i="1"/>
  <c r="H245" i="1" s="1"/>
  <c r="E246" i="1" s="1"/>
  <c r="N243" i="1" l="1"/>
  <c r="K244" i="1" s="1"/>
  <c r="L244" i="1" s="1"/>
  <c r="N244" i="1" s="1"/>
  <c r="K245" i="1" s="1"/>
  <c r="L245" i="1" s="1"/>
  <c r="F246" i="1"/>
  <c r="H246" i="1" s="1"/>
  <c r="E247" i="1" s="1"/>
  <c r="N245" i="1" l="1"/>
  <c r="K246" i="1" s="1"/>
  <c r="L246" i="1" s="1"/>
  <c r="N246" i="1" s="1"/>
  <c r="K247" i="1" s="1"/>
  <c r="L247" i="1" s="1"/>
  <c r="N247" i="1" s="1"/>
  <c r="K248" i="1" s="1"/>
  <c r="L248" i="1" s="1"/>
  <c r="N248" i="1" s="1"/>
  <c r="K249" i="1" s="1"/>
  <c r="L249" i="1" s="1"/>
  <c r="N249" i="1" s="1"/>
  <c r="K250" i="1" s="1"/>
  <c r="L250" i="1" s="1"/>
  <c r="N250" i="1" s="1"/>
  <c r="K251" i="1" s="1"/>
  <c r="L251" i="1" s="1"/>
  <c r="N251" i="1" s="1"/>
  <c r="K252" i="1" s="1"/>
  <c r="F247" i="1"/>
  <c r="H247" i="1" s="1"/>
  <c r="E248" i="1" s="1"/>
  <c r="L252" i="1" l="1"/>
  <c r="N252" i="1" s="1"/>
  <c r="K253" i="1" s="1"/>
  <c r="L253" i="1" s="1"/>
  <c r="N253" i="1" s="1"/>
  <c r="K254" i="1" s="1"/>
  <c r="L254" i="1" s="1"/>
  <c r="N254" i="1" s="1"/>
  <c r="K255" i="1" s="1"/>
  <c r="L255" i="1" s="1"/>
  <c r="N255" i="1" s="1"/>
  <c r="K256" i="1" s="1"/>
  <c r="L256" i="1" s="1"/>
  <c r="N256" i="1" s="1"/>
  <c r="K257" i="1" s="1"/>
  <c r="L257" i="1" s="1"/>
  <c r="N257" i="1" s="1"/>
  <c r="K258" i="1" s="1"/>
  <c r="L258" i="1" s="1"/>
  <c r="N258" i="1" s="1"/>
  <c r="K259" i="1" s="1"/>
  <c r="L259" i="1" s="1"/>
  <c r="N259" i="1" s="1"/>
  <c r="K260" i="1" s="1"/>
  <c r="L260" i="1" s="1"/>
  <c r="N260" i="1" s="1"/>
  <c r="K261" i="1" s="1"/>
  <c r="F248" i="1"/>
  <c r="H248" i="1" s="1"/>
  <c r="E249" i="1" s="1"/>
  <c r="L261" i="1" l="1"/>
  <c r="N261" i="1" s="1"/>
  <c r="K262" i="1" s="1"/>
  <c r="L262" i="1" s="1"/>
  <c r="N262" i="1" s="1"/>
  <c r="K263" i="1" s="1"/>
  <c r="L263" i="1" s="1"/>
  <c r="N263" i="1" s="1"/>
  <c r="K264" i="1" s="1"/>
  <c r="L264" i="1" s="1"/>
  <c r="N264" i="1" s="1"/>
  <c r="K265" i="1" s="1"/>
  <c r="L265" i="1" s="1"/>
  <c r="N265" i="1" s="1"/>
  <c r="K266" i="1" s="1"/>
  <c r="L266" i="1" s="1"/>
  <c r="N266" i="1" s="1"/>
  <c r="K267" i="1" s="1"/>
  <c r="L267" i="1" s="1"/>
  <c r="N267" i="1" s="1"/>
  <c r="K268" i="1" s="1"/>
  <c r="L268" i="1" s="1"/>
  <c r="N268" i="1" s="1"/>
  <c r="K269" i="1" s="1"/>
  <c r="L269" i="1" s="1"/>
  <c r="N269" i="1" s="1"/>
  <c r="K270" i="1" s="1"/>
  <c r="L270" i="1" s="1"/>
  <c r="N270" i="1" s="1"/>
  <c r="K271" i="1" s="1"/>
  <c r="L271" i="1" s="1"/>
  <c r="N271" i="1" s="1"/>
  <c r="K272" i="1" s="1"/>
  <c r="L272" i="1" s="1"/>
  <c r="N272" i="1" s="1"/>
  <c r="K273" i="1" s="1"/>
  <c r="L273" i="1" s="1"/>
  <c r="N273" i="1" s="1"/>
  <c r="K274" i="1" s="1"/>
  <c r="L274" i="1" s="1"/>
  <c r="N274" i="1" s="1"/>
  <c r="K275" i="1" s="1"/>
  <c r="L275" i="1" s="1"/>
  <c r="N275" i="1" s="1"/>
  <c r="K276" i="1" s="1"/>
  <c r="L276" i="1" s="1"/>
  <c r="N276" i="1" s="1"/>
  <c r="K277" i="1" s="1"/>
  <c r="L277" i="1" s="1"/>
  <c r="N277" i="1" s="1"/>
  <c r="K278" i="1" s="1"/>
  <c r="L278" i="1" s="1"/>
  <c r="N278" i="1" s="1"/>
  <c r="K279" i="1" s="1"/>
  <c r="L279" i="1" s="1"/>
  <c r="N279" i="1" s="1"/>
  <c r="K280" i="1" s="1"/>
  <c r="L280" i="1" s="1"/>
  <c r="N280" i="1" s="1"/>
  <c r="K281" i="1" s="1"/>
  <c r="L281" i="1" s="1"/>
  <c r="N281" i="1" s="1"/>
  <c r="K282" i="1" s="1"/>
  <c r="L282" i="1" s="1"/>
  <c r="N282" i="1" s="1"/>
  <c r="K283" i="1" s="1"/>
  <c r="L283" i="1" s="1"/>
  <c r="N283" i="1" s="1"/>
  <c r="K284" i="1" s="1"/>
  <c r="L284" i="1" s="1"/>
  <c r="N284" i="1" s="1"/>
  <c r="K285" i="1" s="1"/>
  <c r="L285" i="1" s="1"/>
  <c r="N285" i="1" s="1"/>
  <c r="K286" i="1" s="1"/>
  <c r="L286" i="1" s="1"/>
  <c r="N286" i="1" s="1"/>
  <c r="K287" i="1" s="1"/>
  <c r="L287" i="1" s="1"/>
  <c r="N287" i="1" s="1"/>
  <c r="K288" i="1" s="1"/>
  <c r="L288" i="1" s="1"/>
  <c r="N288" i="1" s="1"/>
  <c r="K289" i="1" s="1"/>
  <c r="L289" i="1" s="1"/>
  <c r="N289" i="1" s="1"/>
  <c r="K290" i="1" s="1"/>
  <c r="L290" i="1" s="1"/>
  <c r="N290" i="1" s="1"/>
  <c r="K291" i="1" s="1"/>
  <c r="L291" i="1" s="1"/>
  <c r="N291" i="1" s="1"/>
  <c r="K292" i="1" s="1"/>
  <c r="L292" i="1" s="1"/>
  <c r="N292" i="1" s="1"/>
  <c r="K293" i="1" s="1"/>
  <c r="L293" i="1" s="1"/>
  <c r="N293" i="1" s="1"/>
  <c r="K294" i="1" s="1"/>
  <c r="L294" i="1" s="1"/>
  <c r="N294" i="1" s="1"/>
  <c r="K295" i="1" s="1"/>
  <c r="L295" i="1" s="1"/>
  <c r="N295" i="1" s="1"/>
  <c r="K296" i="1" s="1"/>
  <c r="L296" i="1" s="1"/>
  <c r="N296" i="1" s="1"/>
  <c r="K297" i="1" s="1"/>
  <c r="L297" i="1" s="1"/>
  <c r="N297" i="1" s="1"/>
  <c r="K298" i="1" s="1"/>
  <c r="F249" i="1"/>
  <c r="H249" i="1" s="1"/>
  <c r="E250" i="1" s="1"/>
  <c r="L298" i="1" l="1"/>
  <c r="N298" i="1" s="1"/>
  <c r="K299" i="1" s="1"/>
  <c r="L299" i="1" s="1"/>
  <c r="N299" i="1" s="1"/>
  <c r="K300" i="1" s="1"/>
  <c r="L300" i="1" s="1"/>
  <c r="N300" i="1" s="1"/>
  <c r="K301" i="1" s="1"/>
  <c r="L301" i="1" s="1"/>
  <c r="N301" i="1" s="1"/>
  <c r="K302" i="1" s="1"/>
  <c r="F250" i="1"/>
  <c r="H250" i="1" s="1"/>
  <c r="E251" i="1" s="1"/>
  <c r="L302" i="1" l="1"/>
  <c r="N302" i="1" s="1"/>
  <c r="K303" i="1" s="1"/>
  <c r="L303" i="1" s="1"/>
  <c r="N303" i="1" s="1"/>
  <c r="K304" i="1" s="1"/>
  <c r="L304" i="1" s="1"/>
  <c r="N304" i="1" s="1"/>
  <c r="K305" i="1" s="1"/>
  <c r="L305" i="1" s="1"/>
  <c r="N305" i="1" s="1"/>
  <c r="K306" i="1" s="1"/>
  <c r="L306" i="1" s="1"/>
  <c r="N306" i="1" s="1"/>
  <c r="K307" i="1" s="1"/>
  <c r="L307" i="1" s="1"/>
  <c r="N307" i="1" s="1"/>
  <c r="K308" i="1" s="1"/>
  <c r="L308" i="1" s="1"/>
  <c r="N308" i="1" s="1"/>
  <c r="K309" i="1" s="1"/>
  <c r="L309" i="1" s="1"/>
  <c r="N309" i="1" s="1"/>
  <c r="K310" i="1" s="1"/>
  <c r="L310" i="1" s="1"/>
  <c r="N310" i="1" s="1"/>
  <c r="K311" i="1" s="1"/>
  <c r="L311" i="1" s="1"/>
  <c r="N311" i="1" s="1"/>
  <c r="K312" i="1" s="1"/>
  <c r="L312" i="1" s="1"/>
  <c r="N312" i="1" s="1"/>
  <c r="K313" i="1" s="1"/>
  <c r="L313" i="1" s="1"/>
  <c r="N313" i="1" s="1"/>
  <c r="K314" i="1" s="1"/>
  <c r="L314" i="1" s="1"/>
  <c r="N314" i="1" s="1"/>
  <c r="K315" i="1" s="1"/>
  <c r="L315" i="1" s="1"/>
  <c r="N315" i="1" s="1"/>
  <c r="K316" i="1" s="1"/>
  <c r="L316" i="1" s="1"/>
  <c r="N316" i="1" s="1"/>
  <c r="K317" i="1" s="1"/>
  <c r="L317" i="1" s="1"/>
  <c r="N317" i="1" s="1"/>
  <c r="K318" i="1" s="1"/>
  <c r="L318" i="1" s="1"/>
  <c r="N318" i="1" s="1"/>
  <c r="K319" i="1" s="1"/>
  <c r="L319" i="1" s="1"/>
  <c r="N319" i="1" s="1"/>
  <c r="K320" i="1" s="1"/>
  <c r="L320" i="1" s="1"/>
  <c r="N320" i="1" s="1"/>
  <c r="K321" i="1" s="1"/>
  <c r="F251" i="1"/>
  <c r="H251" i="1" s="1"/>
  <c r="E252" i="1" s="1"/>
  <c r="L321" i="1" l="1"/>
  <c r="N321" i="1" s="1"/>
  <c r="K322" i="1" s="1"/>
  <c r="L322" i="1" s="1"/>
  <c r="N322" i="1" s="1"/>
  <c r="K323" i="1" s="1"/>
  <c r="L323" i="1" s="1"/>
  <c r="N323" i="1" s="1"/>
  <c r="K324" i="1" s="1"/>
  <c r="L324" i="1" s="1"/>
  <c r="N324" i="1" s="1"/>
  <c r="K325" i="1" s="1"/>
  <c r="L325" i="1" s="1"/>
  <c r="N325" i="1" s="1"/>
  <c r="K326" i="1" s="1"/>
  <c r="L326" i="1" s="1"/>
  <c r="N326" i="1" s="1"/>
  <c r="K327" i="1" s="1"/>
  <c r="L327" i="1" s="1"/>
  <c r="N327" i="1" s="1"/>
  <c r="K328" i="1" s="1"/>
  <c r="L328" i="1" s="1"/>
  <c r="N328" i="1" s="1"/>
  <c r="K329" i="1" s="1"/>
  <c r="L329" i="1" s="1"/>
  <c r="N329" i="1" s="1"/>
  <c r="K330" i="1" s="1"/>
  <c r="L330" i="1" s="1"/>
  <c r="N330" i="1" s="1"/>
  <c r="K331" i="1" s="1"/>
  <c r="F252" i="1"/>
  <c r="H252" i="1" s="1"/>
  <c r="E253" i="1" s="1"/>
  <c r="L331" i="1" l="1"/>
  <c r="N331" i="1" s="1"/>
  <c r="K332" i="1" s="1"/>
  <c r="F253" i="1"/>
  <c r="H253" i="1" s="1"/>
  <c r="E254" i="1" s="1"/>
  <c r="L332" i="1" l="1"/>
  <c r="N332" i="1" s="1"/>
  <c r="K333" i="1" s="1"/>
  <c r="L333" i="1" s="1"/>
  <c r="N333" i="1" s="1"/>
  <c r="K334" i="1" s="1"/>
  <c r="L334" i="1" s="1"/>
  <c r="N334" i="1" s="1"/>
  <c r="K335" i="1" s="1"/>
  <c r="L335" i="1" s="1"/>
  <c r="N335" i="1" s="1"/>
  <c r="K336" i="1" s="1"/>
  <c r="L336" i="1" s="1"/>
  <c r="N336" i="1" s="1"/>
  <c r="K337" i="1" s="1"/>
  <c r="L337" i="1" s="1"/>
  <c r="N337" i="1" s="1"/>
  <c r="K338" i="1" s="1"/>
  <c r="L338" i="1" s="1"/>
  <c r="N338" i="1" s="1"/>
  <c r="K339" i="1" s="1"/>
  <c r="F254" i="1"/>
  <c r="H254" i="1" s="1"/>
  <c r="E255" i="1" s="1"/>
  <c r="L339" i="1" l="1"/>
  <c r="N339" i="1" s="1"/>
  <c r="K340" i="1" s="1"/>
  <c r="F255" i="1"/>
  <c r="H255" i="1" s="1"/>
  <c r="E256" i="1" s="1"/>
  <c r="L340" i="1" l="1"/>
  <c r="N340" i="1" s="1"/>
  <c r="K341" i="1" s="1"/>
  <c r="F256" i="1"/>
  <c r="H256" i="1" s="1"/>
  <c r="E257" i="1" s="1"/>
  <c r="L341" i="1" l="1"/>
  <c r="N341" i="1" s="1"/>
  <c r="K342" i="1" s="1"/>
  <c r="L342" i="1" s="1"/>
  <c r="N342" i="1" s="1"/>
  <c r="K343" i="1" s="1"/>
  <c r="L343" i="1" s="1"/>
  <c r="N343" i="1" s="1"/>
  <c r="K344" i="1" s="1"/>
  <c r="F257" i="1"/>
  <c r="H257" i="1" s="1"/>
  <c r="E258" i="1" s="1"/>
  <c r="L344" i="1" l="1"/>
  <c r="N344" i="1" s="1"/>
  <c r="K345" i="1" s="1"/>
  <c r="L345" i="1" s="1"/>
  <c r="N345" i="1" s="1"/>
  <c r="K346" i="1" s="1"/>
  <c r="F258" i="1"/>
  <c r="H258" i="1" s="1"/>
  <c r="E259" i="1" s="1"/>
  <c r="L346" i="1" l="1"/>
  <c r="N346" i="1" s="1"/>
  <c r="K347" i="1" s="1"/>
  <c r="L347" i="1" s="1"/>
  <c r="N347" i="1" s="1"/>
  <c r="K348" i="1" s="1"/>
  <c r="L348" i="1" s="1"/>
  <c r="N348" i="1" s="1"/>
  <c r="K349" i="1" s="1"/>
  <c r="L349" i="1" s="1"/>
  <c r="N349" i="1" s="1"/>
  <c r="K350" i="1" s="1"/>
  <c r="L350" i="1" s="1"/>
  <c r="N350" i="1" s="1"/>
  <c r="K351" i="1" s="1"/>
  <c r="L351" i="1" s="1"/>
  <c r="N351" i="1" s="1"/>
  <c r="K352" i="1" s="1"/>
  <c r="L352" i="1" s="1"/>
  <c r="N352" i="1" s="1"/>
  <c r="K353" i="1" s="1"/>
  <c r="L353" i="1" s="1"/>
  <c r="N353" i="1" s="1"/>
  <c r="K354" i="1" s="1"/>
  <c r="L354" i="1" s="1"/>
  <c r="N354" i="1" s="1"/>
  <c r="K355" i="1" s="1"/>
  <c r="L355" i="1" s="1"/>
  <c r="N355" i="1" s="1"/>
  <c r="K356" i="1" s="1"/>
  <c r="L356" i="1" s="1"/>
  <c r="N356" i="1" s="1"/>
  <c r="K357" i="1" s="1"/>
  <c r="L357" i="1" s="1"/>
  <c r="N357" i="1" s="1"/>
  <c r="K358" i="1" s="1"/>
  <c r="L358" i="1" s="1"/>
  <c r="N358" i="1" s="1"/>
  <c r="K359" i="1" s="1"/>
  <c r="F259" i="1"/>
  <c r="H259" i="1" s="1"/>
  <c r="E260" i="1" s="1"/>
  <c r="L359" i="1" l="1"/>
  <c r="N359" i="1" s="1"/>
  <c r="K360" i="1" s="1"/>
  <c r="L360" i="1" s="1"/>
  <c r="N360" i="1" s="1"/>
  <c r="K361" i="1" s="1"/>
  <c r="L361" i="1" s="1"/>
  <c r="N361" i="1" s="1"/>
  <c r="K362" i="1" s="1"/>
  <c r="L362" i="1" s="1"/>
  <c r="N362" i="1" s="1"/>
  <c r="K363" i="1" s="1"/>
  <c r="F260" i="1"/>
  <c r="H260" i="1" s="1"/>
  <c r="E261" i="1" s="1"/>
  <c r="L363" i="1" l="1"/>
  <c r="N363" i="1" s="1"/>
  <c r="K364" i="1" s="1"/>
  <c r="L364" i="1" s="1"/>
  <c r="N364" i="1" s="1"/>
  <c r="K365" i="1" s="1"/>
  <c r="L365" i="1" s="1"/>
  <c r="N365" i="1" s="1"/>
  <c r="K366" i="1" s="1"/>
  <c r="L366" i="1" s="1"/>
  <c r="N366" i="1" s="1"/>
  <c r="K367" i="1" s="1"/>
  <c r="L367" i="1" s="1"/>
  <c r="N367" i="1" s="1"/>
  <c r="K368" i="1" s="1"/>
  <c r="L368" i="1" s="1"/>
  <c r="N368" i="1" s="1"/>
  <c r="K369" i="1" s="1"/>
  <c r="L369" i="1" s="1"/>
  <c r="N369" i="1" s="1"/>
  <c r="K370" i="1" s="1"/>
  <c r="L370" i="1" s="1"/>
  <c r="N370" i="1" s="1"/>
  <c r="K371" i="1" s="1"/>
  <c r="L371" i="1" s="1"/>
  <c r="N371" i="1" s="1"/>
  <c r="K372" i="1" s="1"/>
  <c r="L372" i="1" s="1"/>
  <c r="N372" i="1" s="1"/>
  <c r="K373" i="1" s="1"/>
  <c r="L373" i="1" s="1"/>
  <c r="N373" i="1" s="1"/>
  <c r="K374" i="1" s="1"/>
  <c r="F261" i="1"/>
  <c r="H261" i="1" s="1"/>
  <c r="E262" i="1" s="1"/>
  <c r="L374" i="1" l="1"/>
  <c r="N374" i="1" s="1"/>
  <c r="K375" i="1" s="1"/>
  <c r="L375" i="1" s="1"/>
  <c r="N375" i="1" s="1"/>
  <c r="K376" i="1" s="1"/>
  <c r="L376" i="1" s="1"/>
  <c r="N376" i="1" s="1"/>
  <c r="K377" i="1" s="1"/>
  <c r="L377" i="1" s="1"/>
  <c r="N377" i="1" s="1"/>
  <c r="K378" i="1" s="1"/>
  <c r="L378" i="1" s="1"/>
  <c r="N378" i="1" s="1"/>
  <c r="K379" i="1" s="1"/>
  <c r="L379" i="1" s="1"/>
  <c r="N379" i="1" s="1"/>
  <c r="K380" i="1" s="1"/>
  <c r="L380" i="1" s="1"/>
  <c r="N380" i="1" s="1"/>
  <c r="K381" i="1" s="1"/>
  <c r="L381" i="1" s="1"/>
  <c r="N381" i="1" s="1"/>
  <c r="K382" i="1" s="1"/>
  <c r="L382" i="1" s="1"/>
  <c r="N382" i="1" s="1"/>
  <c r="K383" i="1" s="1"/>
  <c r="L383" i="1" s="1"/>
  <c r="N383" i="1" s="1"/>
  <c r="K384" i="1" s="1"/>
  <c r="L384" i="1" s="1"/>
  <c r="N384" i="1" s="1"/>
  <c r="K385" i="1" s="1"/>
  <c r="L385" i="1" s="1"/>
  <c r="N385" i="1" s="1"/>
  <c r="K386" i="1" s="1"/>
  <c r="L386" i="1" s="1"/>
  <c r="N386" i="1" s="1"/>
  <c r="K387" i="1" s="1"/>
  <c r="L387" i="1" s="1"/>
  <c r="N387" i="1" s="1"/>
  <c r="K388" i="1" s="1"/>
  <c r="L388" i="1" s="1"/>
  <c r="N388" i="1" s="1"/>
  <c r="K389" i="1" s="1"/>
  <c r="L389" i="1" s="1"/>
  <c r="N389" i="1" s="1"/>
  <c r="K390" i="1" s="1"/>
  <c r="L390" i="1" s="1"/>
  <c r="N390" i="1" s="1"/>
  <c r="K391" i="1" s="1"/>
  <c r="L391" i="1" s="1"/>
  <c r="N391" i="1" s="1"/>
  <c r="K392" i="1" s="1"/>
  <c r="L392" i="1" s="1"/>
  <c r="N392" i="1" s="1"/>
  <c r="K393" i="1" s="1"/>
  <c r="L393" i="1" s="1"/>
  <c r="N393" i="1" s="1"/>
  <c r="K394" i="1" s="1"/>
  <c r="L394" i="1" s="1"/>
  <c r="N394" i="1" s="1"/>
  <c r="K395" i="1" s="1"/>
  <c r="F262" i="1"/>
  <c r="H262" i="1" s="1"/>
  <c r="E263" i="1" s="1"/>
  <c r="L395" i="1" l="1"/>
  <c r="N395" i="1" s="1"/>
  <c r="K396" i="1" s="1"/>
  <c r="L396" i="1" s="1"/>
  <c r="N396" i="1" s="1"/>
  <c r="K397" i="1" s="1"/>
  <c r="F263" i="1"/>
  <c r="H263" i="1" s="1"/>
  <c r="E264" i="1" s="1"/>
  <c r="L397" i="1" l="1"/>
  <c r="N397" i="1" s="1"/>
  <c r="K398" i="1" s="1"/>
  <c r="L398" i="1" s="1"/>
  <c r="N398" i="1" s="1"/>
  <c r="K399" i="1" s="1"/>
  <c r="L399" i="1" s="1"/>
  <c r="N399" i="1" s="1"/>
  <c r="K400" i="1" s="1"/>
  <c r="L400" i="1" s="1"/>
  <c r="N400" i="1" s="1"/>
  <c r="K401" i="1" s="1"/>
  <c r="L401" i="1" s="1"/>
  <c r="N401" i="1" s="1"/>
  <c r="K402" i="1" s="1"/>
  <c r="L402" i="1" s="1"/>
  <c r="N402" i="1" s="1"/>
  <c r="K403" i="1" s="1"/>
  <c r="L403" i="1" s="1"/>
  <c r="N403" i="1" s="1"/>
  <c r="K404" i="1" s="1"/>
  <c r="L404" i="1" s="1"/>
  <c r="N404" i="1" s="1"/>
  <c r="K405" i="1" s="1"/>
  <c r="L405" i="1" s="1"/>
  <c r="N405" i="1" s="1"/>
  <c r="K406" i="1" s="1"/>
  <c r="F264" i="1"/>
  <c r="H264" i="1" s="1"/>
  <c r="E265" i="1" s="1"/>
  <c r="L406" i="1" l="1"/>
  <c r="N406" i="1" s="1"/>
  <c r="K407" i="1" s="1"/>
  <c r="L407" i="1" s="1"/>
  <c r="N407" i="1" s="1"/>
  <c r="K408" i="1" s="1"/>
  <c r="L408" i="1" s="1"/>
  <c r="N408" i="1" s="1"/>
  <c r="K409" i="1" s="1"/>
  <c r="L409" i="1" s="1"/>
  <c r="N409" i="1" s="1"/>
  <c r="K410" i="1" s="1"/>
  <c r="L410" i="1" s="1"/>
  <c r="N410" i="1" s="1"/>
  <c r="K411" i="1" s="1"/>
  <c r="L411" i="1" s="1"/>
  <c r="N411" i="1" s="1"/>
  <c r="K412" i="1" s="1"/>
  <c r="L412" i="1" s="1"/>
  <c r="N412" i="1" s="1"/>
  <c r="K413" i="1" s="1"/>
  <c r="L413" i="1" s="1"/>
  <c r="N413" i="1" s="1"/>
  <c r="K414" i="1" s="1"/>
  <c r="F265" i="1"/>
  <c r="H265" i="1" s="1"/>
  <c r="E266" i="1" s="1"/>
  <c r="L414" i="1" l="1"/>
  <c r="N414" i="1" s="1"/>
  <c r="K415" i="1" s="1"/>
  <c r="L415" i="1" s="1"/>
  <c r="N415" i="1" s="1"/>
  <c r="K416" i="1" s="1"/>
  <c r="L416" i="1" s="1"/>
  <c r="N416" i="1" s="1"/>
  <c r="K417" i="1" s="1"/>
  <c r="L417" i="1" s="1"/>
  <c r="N417" i="1" s="1"/>
  <c r="K418" i="1" s="1"/>
  <c r="F266" i="1"/>
  <c r="H266" i="1" s="1"/>
  <c r="E267" i="1" s="1"/>
  <c r="L418" i="1" l="1"/>
  <c r="N418" i="1" s="1"/>
  <c r="K419" i="1" s="1"/>
  <c r="F267" i="1"/>
  <c r="H267" i="1" s="1"/>
  <c r="E268" i="1" s="1"/>
  <c r="L419" i="1" l="1"/>
  <c r="N419" i="1" s="1"/>
  <c r="K420" i="1" s="1"/>
  <c r="L420" i="1" s="1"/>
  <c r="N420" i="1" s="1"/>
  <c r="K421" i="1" s="1"/>
  <c r="L421" i="1" s="1"/>
  <c r="N421" i="1" s="1"/>
  <c r="K422" i="1" s="1"/>
  <c r="L422" i="1" s="1"/>
  <c r="N422" i="1" s="1"/>
  <c r="K423" i="1" s="1"/>
  <c r="L423" i="1" s="1"/>
  <c r="N423" i="1" s="1"/>
  <c r="K424" i="1" s="1"/>
  <c r="L424" i="1" s="1"/>
  <c r="N424" i="1" s="1"/>
  <c r="K425" i="1" s="1"/>
  <c r="L425" i="1" s="1"/>
  <c r="N425" i="1" s="1"/>
  <c r="K426" i="1" s="1"/>
  <c r="L426" i="1" s="1"/>
  <c r="N426" i="1" s="1"/>
  <c r="K427" i="1" s="1"/>
  <c r="L427" i="1" s="1"/>
  <c r="N427" i="1" s="1"/>
  <c r="K428" i="1" s="1"/>
  <c r="L428" i="1" s="1"/>
  <c r="N428" i="1" s="1"/>
  <c r="K429" i="1" s="1"/>
  <c r="L429" i="1" s="1"/>
  <c r="N429" i="1" s="1"/>
  <c r="K430" i="1" s="1"/>
  <c r="F268" i="1"/>
  <c r="H268" i="1" s="1"/>
  <c r="E269" i="1" s="1"/>
  <c r="L430" i="1" l="1"/>
  <c r="N430" i="1" s="1"/>
  <c r="K431" i="1" s="1"/>
  <c r="L431" i="1" s="1"/>
  <c r="N431" i="1" s="1"/>
  <c r="K432" i="1" s="1"/>
  <c r="L432" i="1" s="1"/>
  <c r="N432" i="1" s="1"/>
  <c r="K433" i="1" s="1"/>
  <c r="F269" i="1"/>
  <c r="H269" i="1" s="1"/>
  <c r="E270" i="1" s="1"/>
  <c r="L433" i="1" l="1"/>
  <c r="N433" i="1" s="1"/>
  <c r="K434" i="1" s="1"/>
  <c r="L434" i="1" s="1"/>
  <c r="N434" i="1" s="1"/>
  <c r="K435" i="1" s="1"/>
  <c r="L435" i="1" s="1"/>
  <c r="N435" i="1" s="1"/>
  <c r="K436" i="1" s="1"/>
  <c r="L436" i="1" s="1"/>
  <c r="N436" i="1" s="1"/>
  <c r="K437" i="1" s="1"/>
  <c r="F270" i="1"/>
  <c r="H270" i="1" s="1"/>
  <c r="E271" i="1" s="1"/>
  <c r="L437" i="1" l="1"/>
  <c r="N437" i="1" s="1"/>
  <c r="K438" i="1" s="1"/>
  <c r="L438" i="1" s="1"/>
  <c r="N438" i="1" s="1"/>
  <c r="K439" i="1" s="1"/>
  <c r="L439" i="1" s="1"/>
  <c r="N439" i="1" s="1"/>
  <c r="K440" i="1" s="1"/>
  <c r="L440" i="1" s="1"/>
  <c r="N440" i="1" s="1"/>
  <c r="K441" i="1" s="1"/>
  <c r="L441" i="1" s="1"/>
  <c r="N441" i="1" s="1"/>
  <c r="K442" i="1" s="1"/>
  <c r="F271" i="1"/>
  <c r="H271" i="1" s="1"/>
  <c r="E272" i="1" s="1"/>
  <c r="L442" i="1" l="1"/>
  <c r="N442" i="1" s="1"/>
  <c r="K443" i="1" s="1"/>
  <c r="L443" i="1" s="1"/>
  <c r="N443" i="1" s="1"/>
  <c r="K444" i="1" s="1"/>
  <c r="L444" i="1" s="1"/>
  <c r="N444" i="1" s="1"/>
  <c r="K445" i="1" s="1"/>
  <c r="L445" i="1" s="1"/>
  <c r="N445" i="1" s="1"/>
  <c r="K446" i="1" s="1"/>
  <c r="L446" i="1" s="1"/>
  <c r="N446" i="1" s="1"/>
  <c r="K447" i="1" s="1"/>
  <c r="L447" i="1" s="1"/>
  <c r="N447" i="1" s="1"/>
  <c r="K448" i="1" s="1"/>
  <c r="L448" i="1" s="1"/>
  <c r="N448" i="1" s="1"/>
  <c r="K449" i="1" s="1"/>
  <c r="L449" i="1" s="1"/>
  <c r="N449" i="1" s="1"/>
  <c r="K450" i="1" s="1"/>
  <c r="L450" i="1" s="1"/>
  <c r="N450" i="1" s="1"/>
  <c r="K451" i="1" s="1"/>
  <c r="L451" i="1" s="1"/>
  <c r="N451" i="1" s="1"/>
  <c r="K452" i="1" s="1"/>
  <c r="F272" i="1"/>
  <c r="H272" i="1" s="1"/>
  <c r="E273" i="1" s="1"/>
  <c r="L452" i="1" l="1"/>
  <c r="N452" i="1" s="1"/>
  <c r="K453" i="1" s="1"/>
  <c r="L453" i="1" s="1"/>
  <c r="N453" i="1" s="1"/>
  <c r="K454" i="1" s="1"/>
  <c r="L454" i="1" s="1"/>
  <c r="N454" i="1" s="1"/>
  <c r="K455" i="1" s="1"/>
  <c r="L455" i="1" s="1"/>
  <c r="N455" i="1" s="1"/>
  <c r="K456" i="1" s="1"/>
  <c r="L456" i="1" s="1"/>
  <c r="N456" i="1" s="1"/>
  <c r="K457" i="1" s="1"/>
  <c r="L457" i="1" s="1"/>
  <c r="N457" i="1" s="1"/>
  <c r="K458" i="1" s="1"/>
  <c r="L458" i="1" s="1"/>
  <c r="N458" i="1" s="1"/>
  <c r="K459" i="1" s="1"/>
  <c r="L459" i="1" s="1"/>
  <c r="N459" i="1" s="1"/>
  <c r="K460" i="1" s="1"/>
  <c r="L460" i="1" s="1"/>
  <c r="N460" i="1" s="1"/>
  <c r="K461" i="1" s="1"/>
  <c r="L461" i="1" s="1"/>
  <c r="N461" i="1" s="1"/>
  <c r="K462" i="1" s="1"/>
  <c r="F273" i="1"/>
  <c r="H273" i="1" s="1"/>
  <c r="E274" i="1" s="1"/>
  <c r="L462" i="1" l="1"/>
  <c r="N462" i="1" s="1"/>
  <c r="K463" i="1" s="1"/>
  <c r="L463" i="1" s="1"/>
  <c r="N463" i="1" s="1"/>
  <c r="K464" i="1" s="1"/>
  <c r="L464" i="1" s="1"/>
  <c r="N464" i="1" s="1"/>
  <c r="K465" i="1" s="1"/>
  <c r="L465" i="1" s="1"/>
  <c r="N465" i="1" s="1"/>
  <c r="K466" i="1" s="1"/>
  <c r="L466" i="1" s="1"/>
  <c r="N466" i="1" s="1"/>
  <c r="K467" i="1" s="1"/>
  <c r="L467" i="1" s="1"/>
  <c r="N467" i="1" s="1"/>
  <c r="K468" i="1" s="1"/>
  <c r="F274" i="1"/>
  <c r="H274" i="1" s="1"/>
  <c r="E275" i="1" s="1"/>
  <c r="L468" i="1" l="1"/>
  <c r="N468" i="1" s="1"/>
  <c r="K469" i="1" s="1"/>
  <c r="L469" i="1" s="1"/>
  <c r="N469" i="1" s="1"/>
  <c r="K470" i="1" s="1"/>
  <c r="L470" i="1" s="1"/>
  <c r="N470" i="1" s="1"/>
  <c r="K471" i="1" s="1"/>
  <c r="F275" i="1"/>
  <c r="H275" i="1" s="1"/>
  <c r="E276" i="1" s="1"/>
  <c r="L471" i="1" l="1"/>
  <c r="N471" i="1" s="1"/>
  <c r="K472" i="1" s="1"/>
  <c r="F276" i="1"/>
  <c r="H276" i="1" s="1"/>
  <c r="E277" i="1" s="1"/>
  <c r="L472" i="1" l="1"/>
  <c r="N472" i="1" s="1"/>
  <c r="K473" i="1" s="1"/>
  <c r="L473" i="1" s="1"/>
  <c r="N473" i="1" s="1"/>
  <c r="K474" i="1" s="1"/>
  <c r="L474" i="1" s="1"/>
  <c r="N474" i="1" s="1"/>
  <c r="K475" i="1" s="1"/>
  <c r="L475" i="1" s="1"/>
  <c r="N475" i="1" s="1"/>
  <c r="K476" i="1" s="1"/>
  <c r="L476" i="1" s="1"/>
  <c r="N476" i="1" s="1"/>
  <c r="K477" i="1" s="1"/>
  <c r="L477" i="1" s="1"/>
  <c r="N477" i="1" s="1"/>
  <c r="K478" i="1" s="1"/>
  <c r="L478" i="1" s="1"/>
  <c r="N478" i="1" s="1"/>
  <c r="K479" i="1" s="1"/>
  <c r="F277" i="1"/>
  <c r="H277" i="1" s="1"/>
  <c r="E278" i="1" s="1"/>
  <c r="L479" i="1" l="1"/>
  <c r="N479" i="1" s="1"/>
  <c r="K480" i="1" s="1"/>
  <c r="L480" i="1" s="1"/>
  <c r="N480" i="1" s="1"/>
  <c r="K481" i="1" s="1"/>
  <c r="L481" i="1" s="1"/>
  <c r="N481" i="1" s="1"/>
  <c r="K482" i="1" s="1"/>
  <c r="L482" i="1" s="1"/>
  <c r="N482" i="1" s="1"/>
  <c r="F278" i="1"/>
  <c r="H278" i="1" s="1"/>
  <c r="E279" i="1" s="1"/>
  <c r="F279" i="1" l="1"/>
  <c r="H279" i="1" s="1"/>
  <c r="E280" i="1" s="1"/>
  <c r="F280" i="1" l="1"/>
  <c r="H280" i="1" s="1"/>
  <c r="E281" i="1" s="1"/>
  <c r="F281" i="1" l="1"/>
  <c r="H281" i="1" s="1"/>
  <c r="E282" i="1" s="1"/>
  <c r="F282" i="1" l="1"/>
  <c r="H282" i="1" s="1"/>
  <c r="E283" i="1" s="1"/>
  <c r="F283" i="1" l="1"/>
  <c r="H283" i="1" s="1"/>
  <c r="E284" i="1" s="1"/>
  <c r="F284" i="1" l="1"/>
  <c r="H284" i="1" s="1"/>
  <c r="E285" i="1" s="1"/>
  <c r="F285" i="1" l="1"/>
  <c r="H285" i="1" s="1"/>
  <c r="E286" i="1" s="1"/>
  <c r="F286" i="1" l="1"/>
  <c r="H286" i="1" s="1"/>
  <c r="E287" i="1" s="1"/>
  <c r="F287" i="1" l="1"/>
  <c r="H287" i="1" s="1"/>
  <c r="E288" i="1" s="1"/>
  <c r="F288" i="1" l="1"/>
  <c r="H288" i="1" s="1"/>
  <c r="E289" i="1" s="1"/>
  <c r="F289" i="1" l="1"/>
  <c r="H289" i="1" s="1"/>
  <c r="E290" i="1" s="1"/>
  <c r="F290" i="1" l="1"/>
  <c r="H290" i="1" s="1"/>
  <c r="E291" i="1" s="1"/>
  <c r="F291" i="1" l="1"/>
  <c r="H291" i="1" s="1"/>
  <c r="E292" i="1" s="1"/>
  <c r="F292" i="1" l="1"/>
  <c r="H292" i="1" s="1"/>
  <c r="E293" i="1" s="1"/>
  <c r="F293" i="1" l="1"/>
  <c r="H293" i="1" s="1"/>
  <c r="E294" i="1" s="1"/>
  <c r="F294" i="1" l="1"/>
  <c r="H294" i="1" s="1"/>
  <c r="E295" i="1" s="1"/>
  <c r="F295" i="1" l="1"/>
  <c r="H295" i="1" s="1"/>
  <c r="E296" i="1" s="1"/>
  <c r="F296" i="1" l="1"/>
  <c r="H296" i="1" s="1"/>
  <c r="E297" i="1" s="1"/>
  <c r="F297" i="1" l="1"/>
  <c r="H297" i="1" s="1"/>
  <c r="E298" i="1" s="1"/>
  <c r="F298" i="1" l="1"/>
  <c r="H298" i="1" s="1"/>
  <c r="E299" i="1" s="1"/>
  <c r="F299" i="1" l="1"/>
  <c r="H299" i="1" s="1"/>
  <c r="E300" i="1" s="1"/>
  <c r="F300" i="1" l="1"/>
  <c r="H300" i="1" s="1"/>
  <c r="E301" i="1" s="1"/>
  <c r="F301" i="1" l="1"/>
  <c r="H301" i="1" s="1"/>
  <c r="E302" i="1" s="1"/>
  <c r="F302" i="1" l="1"/>
  <c r="H302" i="1" s="1"/>
  <c r="E303" i="1" s="1"/>
  <c r="F303" i="1" l="1"/>
  <c r="H303" i="1" s="1"/>
  <c r="E304" i="1" s="1"/>
  <c r="F304" i="1" l="1"/>
  <c r="H304" i="1" s="1"/>
  <c r="E305" i="1" s="1"/>
  <c r="F305" i="1" l="1"/>
  <c r="H305" i="1" s="1"/>
  <c r="E306" i="1" s="1"/>
  <c r="F306" i="1" l="1"/>
  <c r="H306" i="1" s="1"/>
  <c r="E307" i="1" s="1"/>
  <c r="F307" i="1" l="1"/>
  <c r="H307" i="1" s="1"/>
  <c r="E308" i="1" s="1"/>
  <c r="F308" i="1" l="1"/>
  <c r="H308" i="1" s="1"/>
  <c r="E309" i="1" s="1"/>
  <c r="F309" i="1" l="1"/>
  <c r="H309" i="1" s="1"/>
  <c r="E310" i="1" s="1"/>
  <c r="F310" i="1" l="1"/>
  <c r="H310" i="1" s="1"/>
  <c r="E311" i="1" s="1"/>
  <c r="F311" i="1" l="1"/>
  <c r="H311" i="1" s="1"/>
  <c r="E312" i="1" s="1"/>
  <c r="F312" i="1" l="1"/>
  <c r="H312" i="1" s="1"/>
  <c r="E313" i="1" s="1"/>
  <c r="F313" i="1" l="1"/>
  <c r="H313" i="1" s="1"/>
  <c r="E314" i="1" s="1"/>
  <c r="F314" i="1" l="1"/>
  <c r="H314" i="1" s="1"/>
  <c r="E315" i="1" s="1"/>
  <c r="F315" i="1" l="1"/>
  <c r="H315" i="1" s="1"/>
  <c r="E316" i="1" s="1"/>
  <c r="F316" i="1" l="1"/>
  <c r="H316" i="1" s="1"/>
  <c r="E317" i="1" s="1"/>
  <c r="F317" i="1" l="1"/>
  <c r="H317" i="1" s="1"/>
  <c r="E318" i="1" s="1"/>
  <c r="F318" i="1" l="1"/>
  <c r="H318" i="1" s="1"/>
  <c r="E319" i="1" s="1"/>
  <c r="F319" i="1" l="1"/>
  <c r="H319" i="1" s="1"/>
  <c r="E320" i="1" s="1"/>
  <c r="F320" i="1" l="1"/>
  <c r="H320" i="1" s="1"/>
  <c r="E321" i="1" s="1"/>
  <c r="F321" i="1" l="1"/>
  <c r="H321" i="1" s="1"/>
  <c r="E322" i="1" s="1"/>
  <c r="F322" i="1" l="1"/>
  <c r="H322" i="1" s="1"/>
  <c r="E323" i="1" s="1"/>
  <c r="F323" i="1" l="1"/>
  <c r="H323" i="1" s="1"/>
  <c r="E324" i="1" s="1"/>
  <c r="F324" i="1" l="1"/>
  <c r="H324" i="1" s="1"/>
  <c r="E325" i="1" s="1"/>
  <c r="F325" i="1" l="1"/>
  <c r="H325" i="1" s="1"/>
  <c r="E326" i="1" s="1"/>
  <c r="F326" i="1" l="1"/>
  <c r="H326" i="1" s="1"/>
  <c r="E327" i="1" s="1"/>
  <c r="F327" i="1" l="1"/>
  <c r="H327" i="1" s="1"/>
  <c r="E328" i="1" s="1"/>
  <c r="F328" i="1" l="1"/>
  <c r="H328" i="1" s="1"/>
  <c r="E329" i="1" s="1"/>
  <c r="F329" i="1" l="1"/>
  <c r="H329" i="1" s="1"/>
  <c r="E330" i="1" s="1"/>
  <c r="F330" i="1" l="1"/>
  <c r="H330" i="1" s="1"/>
  <c r="E331" i="1" s="1"/>
  <c r="F331" i="1" l="1"/>
  <c r="H331" i="1" s="1"/>
  <c r="E332" i="1" s="1"/>
  <c r="F332" i="1" l="1"/>
  <c r="H332" i="1" s="1"/>
  <c r="E333" i="1" s="1"/>
  <c r="F333" i="1" l="1"/>
  <c r="H333" i="1" s="1"/>
  <c r="E334" i="1" s="1"/>
  <c r="F334" i="1" l="1"/>
  <c r="H334" i="1" s="1"/>
  <c r="E335" i="1" s="1"/>
  <c r="F335" i="1" l="1"/>
  <c r="H335" i="1" s="1"/>
  <c r="E336" i="1" s="1"/>
  <c r="F336" i="1" l="1"/>
  <c r="H336" i="1" s="1"/>
  <c r="E337" i="1" s="1"/>
  <c r="F337" i="1" l="1"/>
  <c r="H337" i="1" s="1"/>
  <c r="E338" i="1" s="1"/>
  <c r="F338" i="1" l="1"/>
  <c r="H338" i="1" s="1"/>
  <c r="E339" i="1" s="1"/>
  <c r="F339" i="1" l="1"/>
  <c r="H339" i="1" s="1"/>
  <c r="E340" i="1" s="1"/>
  <c r="F340" i="1" l="1"/>
  <c r="H340" i="1" s="1"/>
  <c r="E341" i="1" s="1"/>
  <c r="F341" i="1" l="1"/>
  <c r="H341" i="1" s="1"/>
  <c r="E342" i="1" s="1"/>
  <c r="F342" i="1" l="1"/>
  <c r="H342" i="1" s="1"/>
  <c r="E343" i="1" s="1"/>
  <c r="F343" i="1" l="1"/>
  <c r="H343" i="1" s="1"/>
  <c r="E344" i="1" s="1"/>
  <c r="F344" i="1" l="1"/>
  <c r="H344" i="1" s="1"/>
  <c r="E345" i="1" s="1"/>
  <c r="F345" i="1" l="1"/>
  <c r="H345" i="1" s="1"/>
  <c r="E346" i="1" s="1"/>
  <c r="F346" i="1" l="1"/>
  <c r="H346" i="1" s="1"/>
  <c r="E347" i="1" s="1"/>
  <c r="F347" i="1" l="1"/>
  <c r="H347" i="1" s="1"/>
  <c r="E348" i="1" s="1"/>
  <c r="F348" i="1" l="1"/>
  <c r="H348" i="1" s="1"/>
  <c r="E349" i="1" s="1"/>
  <c r="F349" i="1" l="1"/>
  <c r="H349" i="1" s="1"/>
  <c r="E350" i="1" s="1"/>
  <c r="F350" i="1" l="1"/>
  <c r="H350" i="1" s="1"/>
  <c r="E351" i="1" s="1"/>
  <c r="F351" i="1" l="1"/>
  <c r="H351" i="1" s="1"/>
  <c r="E352" i="1" s="1"/>
  <c r="F352" i="1" l="1"/>
  <c r="H352" i="1" s="1"/>
  <c r="E353" i="1" s="1"/>
  <c r="F353" i="1" l="1"/>
  <c r="H353" i="1" s="1"/>
  <c r="E354" i="1" s="1"/>
  <c r="F354" i="1" l="1"/>
  <c r="H354" i="1" s="1"/>
  <c r="E355" i="1" s="1"/>
  <c r="F355" i="1" l="1"/>
  <c r="H355" i="1" s="1"/>
  <c r="E356" i="1" s="1"/>
  <c r="F356" i="1" l="1"/>
  <c r="H356" i="1" s="1"/>
  <c r="E357" i="1" s="1"/>
  <c r="F357" i="1" l="1"/>
  <c r="H357" i="1" s="1"/>
  <c r="E358" i="1" s="1"/>
  <c r="F358" i="1" l="1"/>
  <c r="H358" i="1" s="1"/>
  <c r="E359" i="1" s="1"/>
  <c r="F359" i="1" l="1"/>
  <c r="H359" i="1" s="1"/>
  <c r="E360" i="1" s="1"/>
  <c r="F360" i="1" l="1"/>
  <c r="H360" i="1" s="1"/>
  <c r="E361" i="1" s="1"/>
  <c r="F361" i="1" l="1"/>
  <c r="H361" i="1" s="1"/>
  <c r="E362" i="1" s="1"/>
  <c r="F362" i="1" l="1"/>
  <c r="H362" i="1" s="1"/>
</calcChain>
</file>

<file path=xl/sharedStrings.xml><?xml version="1.0" encoding="utf-8"?>
<sst xmlns="http://schemas.openxmlformats.org/spreadsheetml/2006/main" count="34" uniqueCount="14">
  <si>
    <t>時点</t>
    <rPh sb="0" eb="2">
      <t>ジテn</t>
    </rPh>
    <phoneticPr fontId="2"/>
  </si>
  <si>
    <t>前月の残高</t>
    <rPh sb="0" eb="2">
      <t>ゼn</t>
    </rPh>
    <rPh sb="3" eb="5">
      <t>ザンダカ</t>
    </rPh>
    <phoneticPr fontId="2"/>
  </si>
  <si>
    <t>支払額</t>
    <rPh sb="0" eb="3">
      <t>シハライガク</t>
    </rPh>
    <phoneticPr fontId="2"/>
  </si>
  <si>
    <t>今月の残高</t>
    <rPh sb="0" eb="2">
      <t>コンゲテゥ</t>
    </rPh>
    <rPh sb="3" eb="5">
      <t>ザンダカ</t>
    </rPh>
    <phoneticPr fontId="2"/>
  </si>
  <si>
    <t>利息</t>
    <rPh sb="0" eb="2">
      <t>リソク</t>
    </rPh>
    <phoneticPr fontId="2"/>
  </si>
  <si>
    <t>利息(名称利率)</t>
    <rPh sb="0" eb="2">
      <t>リソク</t>
    </rPh>
    <rPh sb="3" eb="7">
      <t>メイショウ</t>
    </rPh>
    <phoneticPr fontId="2"/>
  </si>
  <si>
    <t>毎期の支払額</t>
    <rPh sb="0" eb="2">
      <t>マイキ</t>
    </rPh>
    <rPh sb="3" eb="6">
      <t>シハライ</t>
    </rPh>
    <phoneticPr fontId="2"/>
  </si>
  <si>
    <t>割引率</t>
    <rPh sb="0" eb="3">
      <t>ワリビキ</t>
    </rPh>
    <phoneticPr fontId="2"/>
  </si>
  <si>
    <t>利率</t>
    <rPh sb="0" eb="2">
      <t>リリテゥ</t>
    </rPh>
    <phoneticPr fontId="2"/>
  </si>
  <si>
    <t>経過月数</t>
    <rPh sb="0" eb="2">
      <t xml:space="preserve">ケイカ </t>
    </rPh>
    <rPh sb="2" eb="4">
      <t xml:space="preserve">ゲツスウ </t>
    </rPh>
    <phoneticPr fontId="2"/>
  </si>
  <si>
    <t>支払額の現価</t>
    <rPh sb="0" eb="3">
      <t>シハライ</t>
    </rPh>
    <rPh sb="4" eb="5">
      <t>ゲンザイ</t>
    </rPh>
    <rPh sb="5" eb="6">
      <t>カティ</t>
    </rPh>
    <phoneticPr fontId="2"/>
  </si>
  <si>
    <t>先月から追加された利息</t>
    <rPh sb="0" eb="2">
      <t>センゲテゥ</t>
    </rPh>
    <rPh sb="4" eb="6">
      <t>ツイカ</t>
    </rPh>
    <rPh sb="9" eb="11">
      <t>リソク</t>
    </rPh>
    <phoneticPr fontId="2"/>
  </si>
  <si>
    <t>経過年数</t>
    <rPh sb="0" eb="2">
      <t xml:space="preserve">ケイカ </t>
    </rPh>
    <rPh sb="2" eb="3">
      <t>ネn</t>
    </rPh>
    <rPh sb="3" eb="4">
      <t xml:space="preserve">ゲツスウ </t>
    </rPh>
    <phoneticPr fontId="2"/>
  </si>
  <si>
    <t>支払額</t>
    <rPh sb="0" eb="3">
      <t>シハライグ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</si>
</sst>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#,##0.000;[Red]\-#,##0.000"/>
    <numFmt numFmtId="184" formatCode="#,##0.00_ ;[Red]\-#,##0.00\ 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0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  <xf numFmtId="40" fontId="0" fillId="0" borderId="0" xfId="0" applyNumberFormat="1">
      <alignment vertical="center"/>
    </xf>
    <xf numFmtId="180" fontId="0" fillId="0" borderId="0" xfId="0" applyNumberFormat="1">
      <alignment vertical="center"/>
    </xf>
    <xf numFmtId="40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47C4-33CA-3F48-BBBD-22D7B2C2FCF6}">
  <dimension ref="A1:S484"/>
  <sheetViews>
    <sheetView workbookViewId="0">
      <pane ySplit="1" topLeftCell="A2" activePane="bottomLeft" state="frozen"/>
      <selection pane="bottomLeft" sqref="A1:XFD1"/>
    </sheetView>
  </sheetViews>
  <sheetFormatPr baseColWidth="10" defaultRowHeight="20"/>
  <cols>
    <col min="1" max="1" width="10.7109375" style="6"/>
    <col min="4" max="4" width="6.5703125" customWidth="1"/>
    <col min="5" max="5" width="10.7109375" style="1"/>
    <col min="6" max="6" width="19.85546875" customWidth="1"/>
    <col min="7" max="7" width="10.7109375" style="1"/>
    <col min="8" max="8" width="10.5703125" customWidth="1"/>
    <col min="9" max="9" width="11.7109375" style="4" customWidth="1"/>
    <col min="10" max="10" width="11.140625" customWidth="1"/>
    <col min="11" max="11" width="13.7109375" customWidth="1"/>
    <col min="12" max="12" width="19.5703125" customWidth="1"/>
    <col min="13" max="14" width="11" bestFit="1" customWidth="1"/>
    <col min="15" max="15" width="13.140625" style="4" customWidth="1"/>
  </cols>
  <sheetData>
    <row r="1" spans="1:19">
      <c r="A1" s="6" t="s">
        <v>0</v>
      </c>
      <c r="B1" t="s">
        <v>9</v>
      </c>
      <c r="C1" t="s">
        <v>7</v>
      </c>
      <c r="E1" s="1" t="s">
        <v>1</v>
      </c>
      <c r="F1" t="s">
        <v>11</v>
      </c>
      <c r="G1" s="1" t="s">
        <v>2</v>
      </c>
      <c r="H1" t="s">
        <v>3</v>
      </c>
      <c r="I1" s="2" t="s">
        <v>10</v>
      </c>
      <c r="K1" s="1" t="s">
        <v>1</v>
      </c>
      <c r="L1" t="s">
        <v>11</v>
      </c>
      <c r="M1" s="1" t="s">
        <v>2</v>
      </c>
      <c r="N1" t="s">
        <v>3</v>
      </c>
      <c r="O1" s="2" t="s">
        <v>10</v>
      </c>
    </row>
    <row r="2" spans="1:19">
      <c r="A2" s="6">
        <v>36892</v>
      </c>
      <c r="B2">
        <v>0</v>
      </c>
      <c r="C2">
        <f>(1/(1+$S$4/12))^B2</f>
        <v>1</v>
      </c>
      <c r="H2">
        <v>200000</v>
      </c>
      <c r="I2" s="4">
        <f>C2*G2</f>
        <v>0</v>
      </c>
      <c r="N2">
        <v>200000</v>
      </c>
      <c r="O2" s="4">
        <f>C2*M2</f>
        <v>0</v>
      </c>
    </row>
    <row r="3" spans="1:19">
      <c r="A3" s="6">
        <v>36923</v>
      </c>
      <c r="B3">
        <v>1</v>
      </c>
      <c r="C3">
        <f>(1/(1+$S$4/12))^B3</f>
        <v>0.99585062240663902</v>
      </c>
      <c r="E3" s="1">
        <f>ROUND(H2,2)</f>
        <v>200000</v>
      </c>
      <c r="F3">
        <f>ROUND(E3*$Q$7/12,2)</f>
        <v>2000</v>
      </c>
      <c r="G3" s="1">
        <f>$R$7</f>
        <v>2057.23</v>
      </c>
      <c r="H3" s="3">
        <f>ROUND(E3-(G3-F3),2)</f>
        <v>199942.77</v>
      </c>
      <c r="I3" s="4">
        <f>C3*G3</f>
        <v>2048.6937759336101</v>
      </c>
      <c r="K3" s="1">
        <f>ROUND(N2,2)</f>
        <v>200000</v>
      </c>
      <c r="L3">
        <f>ROUND(K3*$Q$7/12,2)</f>
        <v>2000</v>
      </c>
      <c r="M3" s="1">
        <f>$R$7</f>
        <v>2057.23</v>
      </c>
      <c r="N3" s="3">
        <f>ROUND(K3-(M3-L3),2)</f>
        <v>199942.77</v>
      </c>
      <c r="O3" s="4">
        <f>C3*M3</f>
        <v>2048.6937759336101</v>
      </c>
      <c r="S3" t="s">
        <v>8</v>
      </c>
    </row>
    <row r="4" spans="1:19">
      <c r="A4" s="6">
        <v>36951</v>
      </c>
      <c r="B4">
        <v>2</v>
      </c>
      <c r="C4">
        <f>(1/(1+$S$4/12))^B4</f>
        <v>0.99171846214769033</v>
      </c>
      <c r="E4" s="1">
        <f>ROUND(H3,2)</f>
        <v>199942.77</v>
      </c>
      <c r="F4">
        <f>ROUND(E4*$Q$7/12,2)</f>
        <v>1999.43</v>
      </c>
      <c r="G4" s="1">
        <f>$R$7</f>
        <v>2057.23</v>
      </c>
      <c r="H4" s="3">
        <f>ROUND(E4-(G4-F4),2)</f>
        <v>199884.97</v>
      </c>
      <c r="I4" s="4">
        <f>C4*G4</f>
        <v>2040.1929718840929</v>
      </c>
      <c r="K4" s="1">
        <f>ROUND(N3,2)</f>
        <v>199942.77</v>
      </c>
      <c r="L4">
        <f>ROUND(K4*$Q$7/12,2)</f>
        <v>1999.43</v>
      </c>
      <c r="M4" s="1">
        <f>$R$7</f>
        <v>2057.23</v>
      </c>
      <c r="N4" s="3">
        <f>ROUND(K4-(M4-L4),2)</f>
        <v>199884.97</v>
      </c>
      <c r="O4" s="4">
        <f>C4*M4</f>
        <v>2040.1929718840929</v>
      </c>
      <c r="S4">
        <v>0.05</v>
      </c>
    </row>
    <row r="5" spans="1:19">
      <c r="A5" s="6">
        <v>36982</v>
      </c>
      <c r="B5">
        <v>3</v>
      </c>
      <c r="C5">
        <f>(1/(1+$S$4/12))^B5</f>
        <v>0.98760344778193232</v>
      </c>
      <c r="E5" s="1">
        <f t="shared" ref="E5:E68" si="0">ROUND(H4,2)</f>
        <v>199884.97</v>
      </c>
      <c r="F5">
        <f>ROUND(E5*$Q$7/12,2)</f>
        <v>1998.85</v>
      </c>
      <c r="G5" s="1">
        <f>$R$7</f>
        <v>2057.23</v>
      </c>
      <c r="H5" s="3">
        <f t="shared" ref="H5:H68" si="1">ROUND(E5-(G5-F5),2)</f>
        <v>199826.59</v>
      </c>
      <c r="I5" s="4">
        <f t="shared" ref="I5:I68" si="2">C5*G5</f>
        <v>2031.7274408804246</v>
      </c>
      <c r="K5" s="1">
        <f t="shared" ref="K5:K68" si="3">ROUND(N4,2)</f>
        <v>199884.97</v>
      </c>
      <c r="L5">
        <f t="shared" ref="L5:L68" si="4">ROUND(K5*$Q$7/12,2)</f>
        <v>1998.85</v>
      </c>
      <c r="M5" s="1">
        <f>$R$7</f>
        <v>2057.23</v>
      </c>
      <c r="N5" s="3">
        <f t="shared" ref="N5:N68" si="5">ROUND(K5-(M5-L5),2)</f>
        <v>199826.59</v>
      </c>
      <c r="O5" s="4">
        <f>C5*M5</f>
        <v>2031.7274408804246</v>
      </c>
    </row>
    <row r="6" spans="1:19">
      <c r="A6" s="6">
        <v>37012</v>
      </c>
      <c r="B6">
        <v>4</v>
      </c>
      <c r="C6">
        <f>(1/(1+$S$4/12))^B6</f>
        <v>0.98350550816457993</v>
      </c>
      <c r="E6" s="1">
        <f t="shared" si="0"/>
        <v>199826.59</v>
      </c>
      <c r="F6">
        <f>ROUND(E6*$Q$7/12,2)</f>
        <v>1998.27</v>
      </c>
      <c r="G6" s="1">
        <f>$R$7</f>
        <v>2057.23</v>
      </c>
      <c r="H6" s="3">
        <f t="shared" si="1"/>
        <v>199767.63</v>
      </c>
      <c r="I6" s="4">
        <f t="shared" si="2"/>
        <v>2023.2970365614187</v>
      </c>
      <c r="K6" s="1">
        <f t="shared" si="3"/>
        <v>199826.59</v>
      </c>
      <c r="L6">
        <f t="shared" si="4"/>
        <v>1998.27</v>
      </c>
      <c r="M6" s="1">
        <f>$R$7</f>
        <v>2057.23</v>
      </c>
      <c r="N6" s="3">
        <f t="shared" si="5"/>
        <v>199767.63</v>
      </c>
      <c r="O6" s="4">
        <f>C6*M6</f>
        <v>2023.2970365614187</v>
      </c>
      <c r="Q6" t="s">
        <v>5</v>
      </c>
      <c r="R6" t="s">
        <v>6</v>
      </c>
    </row>
    <row r="7" spans="1:19">
      <c r="A7" s="6">
        <v>37043</v>
      </c>
      <c r="B7">
        <v>5</v>
      </c>
      <c r="C7">
        <f>(1/(1+$S$4/12))^B7</f>
        <v>0.97942457244605474</v>
      </c>
      <c r="E7" s="1">
        <f t="shared" si="0"/>
        <v>199767.63</v>
      </c>
      <c r="F7">
        <f>ROUND(E7*$Q$7/12,2)</f>
        <v>1997.68</v>
      </c>
      <c r="G7" s="1">
        <f>$R$7</f>
        <v>2057.23</v>
      </c>
      <c r="H7" s="3">
        <f t="shared" si="1"/>
        <v>199708.08</v>
      </c>
      <c r="I7" s="4">
        <f t="shared" si="2"/>
        <v>2014.9016131731971</v>
      </c>
      <c r="K7" s="1">
        <f t="shared" si="3"/>
        <v>199767.63</v>
      </c>
      <c r="L7">
        <f t="shared" si="4"/>
        <v>1997.68</v>
      </c>
      <c r="M7" s="1">
        <f>$R$7</f>
        <v>2057.23</v>
      </c>
      <c r="N7" s="3">
        <f t="shared" si="5"/>
        <v>199708.08</v>
      </c>
      <c r="O7" s="4">
        <f>C7*M7</f>
        <v>2014.9016131731971</v>
      </c>
      <c r="Q7">
        <v>0.12</v>
      </c>
      <c r="R7">
        <f>ROUND(H2/(12/Q7*(1-(1/(1+Q7/12))^360)),2)</f>
        <v>2057.23</v>
      </c>
    </row>
    <row r="8" spans="1:19">
      <c r="A8" s="6">
        <v>37073</v>
      </c>
      <c r="B8">
        <v>6</v>
      </c>
      <c r="C8">
        <f>(1/(1+$S$4/12))^B8</f>
        <v>0.97536057007075994</v>
      </c>
      <c r="E8" s="1">
        <f t="shared" si="0"/>
        <v>199708.08</v>
      </c>
      <c r="F8">
        <f>ROUND(E8*$Q$7/12,2)</f>
        <v>1997.08</v>
      </c>
      <c r="G8" s="1">
        <f>$R$7</f>
        <v>2057.23</v>
      </c>
      <c r="H8" s="3">
        <f t="shared" si="1"/>
        <v>199647.93</v>
      </c>
      <c r="I8" s="4">
        <f t="shared" si="2"/>
        <v>2006.5410255666695</v>
      </c>
      <c r="K8" s="1">
        <f t="shared" si="3"/>
        <v>199708.08</v>
      </c>
      <c r="L8">
        <f t="shared" si="4"/>
        <v>1997.08</v>
      </c>
      <c r="M8" s="1">
        <f>$R$7</f>
        <v>2057.23</v>
      </c>
      <c r="N8" s="3">
        <f t="shared" si="5"/>
        <v>199647.93</v>
      </c>
      <c r="O8" s="4">
        <f>C8*M8</f>
        <v>2006.5410255666695</v>
      </c>
    </row>
    <row r="9" spans="1:19">
      <c r="A9" s="6">
        <v>37104</v>
      </c>
      <c r="B9">
        <v>7</v>
      </c>
      <c r="C9">
        <f>(1/(1+$S$4/12))^B9</f>
        <v>0.97131343077586052</v>
      </c>
      <c r="E9" s="1">
        <f t="shared" si="0"/>
        <v>199647.93</v>
      </c>
      <c r="F9">
        <f>ROUND(E9*$Q$7/12,2)</f>
        <v>1996.48</v>
      </c>
      <c r="G9" s="1">
        <f>$R$7</f>
        <v>2057.23</v>
      </c>
      <c r="H9" s="3">
        <f t="shared" si="1"/>
        <v>199587.18</v>
      </c>
      <c r="I9" s="4">
        <f t="shared" si="2"/>
        <v>1998.2151291950236</v>
      </c>
      <c r="K9" s="1">
        <f t="shared" si="3"/>
        <v>199647.93</v>
      </c>
      <c r="L9">
        <f t="shared" si="4"/>
        <v>1996.48</v>
      </c>
      <c r="M9" s="1">
        <f>$R$7</f>
        <v>2057.23</v>
      </c>
      <c r="N9" s="3">
        <f t="shared" si="5"/>
        <v>199587.18</v>
      </c>
      <c r="O9" s="4">
        <f>C9*M9</f>
        <v>1998.2151291950236</v>
      </c>
    </row>
    <row r="10" spans="1:19">
      <c r="A10" s="6">
        <v>37135</v>
      </c>
      <c r="B10">
        <v>8</v>
      </c>
      <c r="C10">
        <f>(1/(1+$S$4/12))^B10</f>
        <v>0.96728308459006862</v>
      </c>
      <c r="E10" s="1">
        <f t="shared" si="0"/>
        <v>199587.18</v>
      </c>
      <c r="F10">
        <f>ROUND(E10*$Q$7/12,2)</f>
        <v>1995.87</v>
      </c>
      <c r="G10" s="1">
        <f>$R$7</f>
        <v>2057.23</v>
      </c>
      <c r="H10" s="3">
        <f t="shared" si="1"/>
        <v>199525.82</v>
      </c>
      <c r="I10" s="4">
        <f t="shared" si="2"/>
        <v>1989.923780111227</v>
      </c>
      <c r="K10" s="1">
        <f t="shared" si="3"/>
        <v>199587.18</v>
      </c>
      <c r="L10">
        <f t="shared" si="4"/>
        <v>1995.87</v>
      </c>
      <c r="M10" s="1">
        <f>$R$7</f>
        <v>2057.23</v>
      </c>
      <c r="N10" s="3">
        <f t="shared" si="5"/>
        <v>199525.82</v>
      </c>
      <c r="O10" s="4">
        <f>C10*M10</f>
        <v>1989.923780111227</v>
      </c>
    </row>
    <row r="11" spans="1:19">
      <c r="A11" s="6">
        <v>37165</v>
      </c>
      <c r="B11">
        <v>9</v>
      </c>
      <c r="C11">
        <f>(1/(1+$S$4/12))^B11</f>
        <v>0.96326946183243345</v>
      </c>
      <c r="E11" s="1">
        <f t="shared" si="0"/>
        <v>199525.82</v>
      </c>
      <c r="F11">
        <f>ROUND(E11*$Q$7/12,2)</f>
        <v>1995.26</v>
      </c>
      <c r="G11" s="1">
        <f>$R$7</f>
        <v>2057.23</v>
      </c>
      <c r="H11" s="3">
        <f t="shared" si="1"/>
        <v>199463.85</v>
      </c>
      <c r="I11" s="4">
        <f t="shared" si="2"/>
        <v>1981.6668349655372</v>
      </c>
      <c r="K11" s="1">
        <f t="shared" si="3"/>
        <v>199525.82</v>
      </c>
      <c r="L11">
        <f t="shared" si="4"/>
        <v>1995.26</v>
      </c>
      <c r="M11" s="1">
        <f>$R$7</f>
        <v>2057.23</v>
      </c>
      <c r="N11" s="3">
        <f t="shared" si="5"/>
        <v>199463.85</v>
      </c>
      <c r="O11" s="4">
        <f>C11*M11</f>
        <v>1981.6668349655372</v>
      </c>
    </row>
    <row r="12" spans="1:19">
      <c r="A12" s="6">
        <v>37196</v>
      </c>
      <c r="B12">
        <v>10</v>
      </c>
      <c r="C12">
        <f>(1/(1+$S$4/12))^B12</f>
        <v>0.95927249311113716</v>
      </c>
      <c r="E12" s="1">
        <f t="shared" si="0"/>
        <v>199463.85</v>
      </c>
      <c r="F12">
        <f>ROUND(E12*$Q$7/12,2)</f>
        <v>1994.64</v>
      </c>
      <c r="G12" s="1">
        <f>$R$7</f>
        <v>2057.23</v>
      </c>
      <c r="H12" s="3">
        <f t="shared" si="1"/>
        <v>199401.26</v>
      </c>
      <c r="I12" s="4">
        <f t="shared" si="2"/>
        <v>1973.4441510030247</v>
      </c>
      <c r="K12" s="1">
        <f t="shared" si="3"/>
        <v>199463.85</v>
      </c>
      <c r="L12">
        <f t="shared" si="4"/>
        <v>1994.64</v>
      </c>
      <c r="M12" s="1">
        <f>$R$7</f>
        <v>2057.23</v>
      </c>
      <c r="N12" s="3">
        <f t="shared" si="5"/>
        <v>199401.26</v>
      </c>
      <c r="O12" s="4">
        <f>C12*M12</f>
        <v>1973.4441510030247</v>
      </c>
    </row>
    <row r="13" spans="1:19">
      <c r="A13" s="6">
        <v>37226</v>
      </c>
      <c r="B13">
        <v>11</v>
      </c>
      <c r="C13">
        <f>(1/(1+$S$4/12))^B13</f>
        <v>0.95529210932229425</v>
      </c>
      <c r="E13" s="1">
        <f t="shared" si="0"/>
        <v>199401.26</v>
      </c>
      <c r="F13">
        <f>ROUND(E13*$Q$7/12,2)</f>
        <v>1994.01</v>
      </c>
      <c r="G13" s="1">
        <f>$R$7</f>
        <v>2057.23</v>
      </c>
      <c r="H13" s="3">
        <f t="shared" si="1"/>
        <v>199338.04</v>
      </c>
      <c r="I13" s="4">
        <f t="shared" si="2"/>
        <v>1965.2555860611035</v>
      </c>
      <c r="K13" s="1">
        <f t="shared" si="3"/>
        <v>199401.26</v>
      </c>
      <c r="L13">
        <f t="shared" si="4"/>
        <v>1994.01</v>
      </c>
      <c r="M13" s="1">
        <f>$R$7</f>
        <v>2057.23</v>
      </c>
      <c r="N13" s="3">
        <f t="shared" si="5"/>
        <v>199338.04</v>
      </c>
      <c r="O13" s="4">
        <f>C13*M13</f>
        <v>1965.2555860611035</v>
      </c>
    </row>
    <row r="14" spans="1:19">
      <c r="A14" s="6">
        <v>37257</v>
      </c>
      <c r="B14">
        <v>12</v>
      </c>
      <c r="C14">
        <f>(1/(1+$S$4/12))^B14</f>
        <v>0.95132824164875784</v>
      </c>
      <c r="E14" s="1">
        <f t="shared" si="0"/>
        <v>199338.04</v>
      </c>
      <c r="F14">
        <f>ROUND(E14*$Q$7/12,2)</f>
        <v>1993.38</v>
      </c>
      <c r="G14" s="1">
        <f>$R$7</f>
        <v>2057.23</v>
      </c>
      <c r="H14" s="3">
        <f t="shared" si="1"/>
        <v>199274.19</v>
      </c>
      <c r="I14" s="4">
        <f t="shared" si="2"/>
        <v>1957.1009985670742</v>
      </c>
      <c r="K14" s="1">
        <f t="shared" si="3"/>
        <v>199338.04</v>
      </c>
      <c r="L14">
        <f t="shared" si="4"/>
        <v>1993.38</v>
      </c>
      <c r="M14" s="1">
        <f>$R$7</f>
        <v>2057.23</v>
      </c>
      <c r="N14" s="3">
        <f t="shared" si="5"/>
        <v>199274.19</v>
      </c>
      <c r="O14" s="4">
        <f>C14*M14</f>
        <v>1957.1009985670742</v>
      </c>
    </row>
    <row r="15" spans="1:19">
      <c r="A15" s="6">
        <v>37288</v>
      </c>
      <c r="B15">
        <v>13</v>
      </c>
      <c r="C15">
        <f>(1/(1+$S$4/12))^B15</f>
        <v>0.947380821558929</v>
      </c>
      <c r="E15" s="1">
        <f t="shared" si="0"/>
        <v>199274.19</v>
      </c>
      <c r="F15">
        <f>ROUND(E15*$Q$7/12,2)</f>
        <v>1992.74</v>
      </c>
      <c r="G15" s="1">
        <f>$R$7</f>
        <v>2057.23</v>
      </c>
      <c r="H15" s="3">
        <f t="shared" si="1"/>
        <v>199209.7</v>
      </c>
      <c r="I15" s="4">
        <f t="shared" si="2"/>
        <v>1948.9802475356755</v>
      </c>
      <c r="K15" s="1">
        <f t="shared" si="3"/>
        <v>199274.19</v>
      </c>
      <c r="L15">
        <f t="shared" si="4"/>
        <v>1992.74</v>
      </c>
      <c r="M15" s="1">
        <f>$R$7</f>
        <v>2057.23</v>
      </c>
      <c r="N15" s="3">
        <f t="shared" si="5"/>
        <v>199209.7</v>
      </c>
      <c r="O15" s="4">
        <f>C15*M15</f>
        <v>1948.9802475356755</v>
      </c>
    </row>
    <row r="16" spans="1:19">
      <c r="A16" s="6">
        <v>37316</v>
      </c>
      <c r="B16">
        <v>14</v>
      </c>
      <c r="C16">
        <f>(1/(1+$S$4/12))^B16</f>
        <v>0.9434497808055724</v>
      </c>
      <c r="E16" s="1">
        <f t="shared" si="0"/>
        <v>199209.7</v>
      </c>
      <c r="F16">
        <f>ROUND(E16*$Q$7/12,2)</f>
        <v>1992.1</v>
      </c>
      <c r="G16" s="1">
        <f>$R$7</f>
        <v>2057.23</v>
      </c>
      <c r="H16" s="3">
        <f t="shared" si="1"/>
        <v>199144.57</v>
      </c>
      <c r="I16" s="4">
        <f t="shared" si="2"/>
        <v>1940.8931925666477</v>
      </c>
      <c r="K16" s="1">
        <f t="shared" si="3"/>
        <v>199209.7</v>
      </c>
      <c r="L16">
        <f t="shared" si="4"/>
        <v>1992.1</v>
      </c>
      <c r="M16" s="1">
        <f>$R$7</f>
        <v>2057.23</v>
      </c>
      <c r="N16" s="3">
        <f t="shared" si="5"/>
        <v>199144.57</v>
      </c>
      <c r="O16" s="4">
        <f>C16*M16</f>
        <v>1940.8931925666477</v>
      </c>
    </row>
    <row r="17" spans="1:15">
      <c r="A17" s="6">
        <v>37347</v>
      </c>
      <c r="B17">
        <v>15</v>
      </c>
      <c r="C17">
        <f>(1/(1+$S$4/12))^B17</f>
        <v>0.93953505142463645</v>
      </c>
      <c r="E17" s="1">
        <f t="shared" si="0"/>
        <v>199144.57</v>
      </c>
      <c r="F17">
        <f>ROUND(E17*$Q$7/12,2)</f>
        <v>1991.45</v>
      </c>
      <c r="G17" s="1">
        <f>$R$7</f>
        <v>2057.23</v>
      </c>
      <c r="H17" s="3">
        <f t="shared" si="1"/>
        <v>199078.79</v>
      </c>
      <c r="I17" s="4">
        <f t="shared" si="2"/>
        <v>1932.8396938423048</v>
      </c>
      <c r="K17" s="1">
        <f t="shared" si="3"/>
        <v>199144.57</v>
      </c>
      <c r="L17">
        <f t="shared" si="4"/>
        <v>1991.45</v>
      </c>
      <c r="M17" s="1">
        <f>$R$7</f>
        <v>2057.23</v>
      </c>
      <c r="N17" s="3">
        <f t="shared" si="5"/>
        <v>199078.79</v>
      </c>
      <c r="O17" s="4">
        <f>C17*M17</f>
        <v>1932.8396938423048</v>
      </c>
    </row>
    <row r="18" spans="1:15">
      <c r="A18" s="6">
        <v>37377</v>
      </c>
      <c r="B18">
        <v>16</v>
      </c>
      <c r="C18">
        <f>(1/(1+$S$4/12))^B18</f>
        <v>0.93563656573407783</v>
      </c>
      <c r="E18" s="1">
        <f t="shared" si="0"/>
        <v>199078.79</v>
      </c>
      <c r="F18">
        <f>ROUND(E18*$Q$7/12,2)</f>
        <v>1990.79</v>
      </c>
      <c r="G18" s="1">
        <f>$R$7</f>
        <v>2057.23</v>
      </c>
      <c r="H18" s="3">
        <f t="shared" si="1"/>
        <v>199012.35</v>
      </c>
      <c r="I18" s="4">
        <f t="shared" si="2"/>
        <v>1924.8196121251169</v>
      </c>
      <c r="K18" s="1">
        <f t="shared" si="3"/>
        <v>199078.79</v>
      </c>
      <c r="L18">
        <f t="shared" si="4"/>
        <v>1990.79</v>
      </c>
      <c r="M18" s="1">
        <f>$R$7</f>
        <v>2057.23</v>
      </c>
      <c r="N18" s="3">
        <f t="shared" si="5"/>
        <v>199012.35</v>
      </c>
      <c r="O18" s="4">
        <f>C18*M18</f>
        <v>1924.8196121251169</v>
      </c>
    </row>
    <row r="19" spans="1:15">
      <c r="A19" s="6">
        <v>37408</v>
      </c>
      <c r="B19">
        <v>17</v>
      </c>
      <c r="C19">
        <f>(1/(1+$S$4/12))^B19</f>
        <v>0.9317542563326916</v>
      </c>
      <c r="E19" s="1">
        <f t="shared" si="0"/>
        <v>199012.35</v>
      </c>
      <c r="F19">
        <f>ROUND(E19*$Q$7/12,2)</f>
        <v>1990.12</v>
      </c>
      <c r="G19" s="1">
        <f>$R$7</f>
        <v>2057.23</v>
      </c>
      <c r="H19" s="3">
        <f t="shared" si="1"/>
        <v>198945.24</v>
      </c>
      <c r="I19" s="4">
        <f t="shared" si="2"/>
        <v>1916.8328087553032</v>
      </c>
      <c r="K19" s="1">
        <f t="shared" si="3"/>
        <v>199012.35</v>
      </c>
      <c r="L19">
        <f t="shared" si="4"/>
        <v>1990.12</v>
      </c>
      <c r="M19" s="1">
        <f>$R$7</f>
        <v>2057.23</v>
      </c>
      <c r="N19" s="3">
        <f t="shared" si="5"/>
        <v>198945.24</v>
      </c>
      <c r="O19" s="4">
        <f>C19*M19</f>
        <v>1916.8328087553032</v>
      </c>
    </row>
    <row r="20" spans="1:15">
      <c r="A20" s="6">
        <v>37438</v>
      </c>
      <c r="B20">
        <v>18</v>
      </c>
      <c r="C20">
        <f>(1/(1+$S$4/12))^B20</f>
        <v>0.92788805609894609</v>
      </c>
      <c r="E20" s="1">
        <f t="shared" si="0"/>
        <v>198945.24</v>
      </c>
      <c r="F20">
        <f>ROUND(E20*$Q$7/12,2)</f>
        <v>1989.45</v>
      </c>
      <c r="G20" s="1">
        <f>$R$7</f>
        <v>2057.23</v>
      </c>
      <c r="H20" s="3">
        <f t="shared" si="1"/>
        <v>198877.46</v>
      </c>
      <c r="I20" s="4">
        <f t="shared" si="2"/>
        <v>1908.8791456484348</v>
      </c>
      <c r="K20" s="1">
        <f t="shared" si="3"/>
        <v>198945.24</v>
      </c>
      <c r="L20">
        <f t="shared" si="4"/>
        <v>1989.45</v>
      </c>
      <c r="M20" s="1">
        <f>$R$7</f>
        <v>2057.23</v>
      </c>
      <c r="N20" s="3">
        <f t="shared" si="5"/>
        <v>198877.46</v>
      </c>
      <c r="O20" s="4">
        <f>C20*M20</f>
        <v>1908.8791456484348</v>
      </c>
    </row>
    <row r="21" spans="1:15">
      <c r="A21" s="6">
        <v>37469</v>
      </c>
      <c r="B21">
        <v>19</v>
      </c>
      <c r="C21">
        <f>(1/(1+$S$4/12))^B21</f>
        <v>0.92403789818982185</v>
      </c>
      <c r="E21" s="1">
        <f t="shared" si="0"/>
        <v>198877.46</v>
      </c>
      <c r="F21">
        <f>ROUND(E21*$Q$7/12,2)</f>
        <v>1988.77</v>
      </c>
      <c r="G21" s="1">
        <f>$R$7</f>
        <v>2057.23</v>
      </c>
      <c r="H21" s="3">
        <f t="shared" si="1"/>
        <v>198809</v>
      </c>
      <c r="I21" s="4">
        <f t="shared" si="2"/>
        <v>1900.9584852930473</v>
      </c>
      <c r="K21" s="1">
        <f t="shared" si="3"/>
        <v>198877.46</v>
      </c>
      <c r="L21">
        <f t="shared" si="4"/>
        <v>1988.77</v>
      </c>
      <c r="M21" s="1">
        <f>$R$7</f>
        <v>2057.23</v>
      </c>
      <c r="N21" s="3">
        <f t="shared" si="5"/>
        <v>198809</v>
      </c>
      <c r="O21" s="4">
        <f>C21*M21</f>
        <v>1900.9584852930473</v>
      </c>
    </row>
    <row r="22" spans="1:15">
      <c r="A22" s="6">
        <v>37500</v>
      </c>
      <c r="B22">
        <v>20</v>
      </c>
      <c r="C22">
        <f>(1/(1+$S$4/12))^B22</f>
        <v>0.92020371603965656</v>
      </c>
      <c r="E22" s="1">
        <f t="shared" si="0"/>
        <v>198809</v>
      </c>
      <c r="F22">
        <f>ROUND(E22*$Q$7/12,2)</f>
        <v>1988.09</v>
      </c>
      <c r="G22" s="1">
        <f>$R$7</f>
        <v>2057.23</v>
      </c>
      <c r="H22" s="3">
        <f t="shared" si="1"/>
        <v>198739.86</v>
      </c>
      <c r="I22" s="4">
        <f t="shared" si="2"/>
        <v>1893.0706907482627</v>
      </c>
      <c r="K22" s="1">
        <f t="shared" si="3"/>
        <v>198809</v>
      </c>
      <c r="L22">
        <f t="shared" si="4"/>
        <v>1988.09</v>
      </c>
      <c r="M22" s="1">
        <f>$R$7</f>
        <v>2057.23</v>
      </c>
      <c r="N22" s="3">
        <f t="shared" si="5"/>
        <v>198739.86</v>
      </c>
      <c r="O22" s="4">
        <f>C22*M22</f>
        <v>1893.0706907482627</v>
      </c>
    </row>
    <row r="23" spans="1:15">
      <c r="A23" s="6">
        <v>37530</v>
      </c>
      <c r="B23">
        <v>21</v>
      </c>
      <c r="C23">
        <f>(1/(1+$S$4/12))^B23</f>
        <v>0.91638544335899419</v>
      </c>
      <c r="E23" s="1">
        <f t="shared" si="0"/>
        <v>198739.86</v>
      </c>
      <c r="F23">
        <f>ROUND(E23*$Q$7/12,2)</f>
        <v>1987.4</v>
      </c>
      <c r="G23" s="1">
        <f>$R$7</f>
        <v>2057.23</v>
      </c>
      <c r="H23" s="3">
        <f t="shared" si="1"/>
        <v>198670.03</v>
      </c>
      <c r="I23" s="4">
        <f t="shared" si="2"/>
        <v>1885.2156256414237</v>
      </c>
      <c r="K23" s="1">
        <f t="shared" si="3"/>
        <v>198739.86</v>
      </c>
      <c r="L23">
        <f t="shared" si="4"/>
        <v>1987.4</v>
      </c>
      <c r="M23" s="1">
        <f>$R$7</f>
        <v>2057.23</v>
      </c>
      <c r="N23" s="3">
        <f t="shared" si="5"/>
        <v>198670.03</v>
      </c>
      <c r="O23" s="4">
        <f>C23*M23</f>
        <v>1885.2156256414237</v>
      </c>
    </row>
    <row r="24" spans="1:15">
      <c r="A24" s="6">
        <v>37561</v>
      </c>
      <c r="B24">
        <v>22</v>
      </c>
      <c r="C24">
        <f>(1/(1+$S$4/12))^B24</f>
        <v>0.91258301413343823</v>
      </c>
      <c r="E24" s="1">
        <f t="shared" si="0"/>
        <v>198670.03</v>
      </c>
      <c r="F24">
        <f>ROUND(E24*$Q$7/12,2)</f>
        <v>1986.7</v>
      </c>
      <c r="G24" s="1">
        <f>$R$7</f>
        <v>2057.23</v>
      </c>
      <c r="H24" s="3">
        <f t="shared" si="1"/>
        <v>198599.5</v>
      </c>
      <c r="I24" s="4">
        <f t="shared" si="2"/>
        <v>1877.3931541657332</v>
      </c>
      <c r="K24" s="1">
        <f t="shared" si="3"/>
        <v>198670.03</v>
      </c>
      <c r="L24">
        <f t="shared" si="4"/>
        <v>1986.7</v>
      </c>
      <c r="M24" s="1">
        <f>$R$7</f>
        <v>2057.23</v>
      </c>
      <c r="N24" s="3">
        <f t="shared" si="5"/>
        <v>198599.5</v>
      </c>
      <c r="O24" s="4">
        <f>C24*M24</f>
        <v>1877.3931541657332</v>
      </c>
    </row>
    <row r="25" spans="1:15">
      <c r="A25" s="6">
        <v>37591</v>
      </c>
      <c r="B25">
        <v>23</v>
      </c>
      <c r="C25">
        <f>(1/(1+$S$4/12))^B25</f>
        <v>0.90879636262251107</v>
      </c>
      <c r="E25" s="1">
        <f t="shared" si="0"/>
        <v>198599.5</v>
      </c>
      <c r="F25">
        <f>ROUND(E25*$Q$7/12,2)</f>
        <v>1986</v>
      </c>
      <c r="G25" s="1">
        <f>$R$7</f>
        <v>2057.23</v>
      </c>
      <c r="H25" s="3">
        <f t="shared" si="1"/>
        <v>198528.27</v>
      </c>
      <c r="I25" s="4">
        <f t="shared" si="2"/>
        <v>1869.6031410779085</v>
      </c>
      <c r="K25" s="1">
        <f t="shared" si="3"/>
        <v>198599.5</v>
      </c>
      <c r="L25">
        <f t="shared" si="4"/>
        <v>1986</v>
      </c>
      <c r="M25" s="1">
        <f>$R$7</f>
        <v>2057.23</v>
      </c>
      <c r="N25" s="3">
        <f t="shared" si="5"/>
        <v>198528.27</v>
      </c>
      <c r="O25" s="4">
        <f>C25*M25</f>
        <v>1869.6031410779085</v>
      </c>
    </row>
    <row r="26" spans="1:15">
      <c r="A26" s="6">
        <v>37622</v>
      </c>
      <c r="B26">
        <v>24</v>
      </c>
      <c r="C26">
        <f>(1/(1+$S$4/12))^B26</f>
        <v>0.90502542335851732</v>
      </c>
      <c r="E26" s="1">
        <f t="shared" si="0"/>
        <v>198528.27</v>
      </c>
      <c r="F26">
        <f>ROUND(E26*$Q$7/12,2)</f>
        <v>1985.28</v>
      </c>
      <c r="G26" s="1">
        <f>$R$7</f>
        <v>2057.23</v>
      </c>
      <c r="H26" s="3">
        <f t="shared" si="1"/>
        <v>198456.32000000001</v>
      </c>
      <c r="I26" s="4">
        <f t="shared" si="2"/>
        <v>1861.8454516958427</v>
      </c>
      <c r="K26" s="1">
        <f t="shared" si="3"/>
        <v>198528.27</v>
      </c>
      <c r="L26">
        <f t="shared" si="4"/>
        <v>1985.28</v>
      </c>
      <c r="M26" s="1">
        <f>$R$7</f>
        <v>2057.23</v>
      </c>
      <c r="N26" s="3">
        <f t="shared" si="5"/>
        <v>198456.32000000001</v>
      </c>
      <c r="O26" s="4">
        <f>C26*M26</f>
        <v>1861.8454516958427</v>
      </c>
    </row>
    <row r="27" spans="1:15">
      <c r="A27" s="6">
        <v>37653</v>
      </c>
      <c r="B27">
        <v>25</v>
      </c>
      <c r="C27">
        <f>(1/(1+$S$4/12))^B27</f>
        <v>0.90127013114541144</v>
      </c>
      <c r="E27" s="1">
        <f t="shared" si="0"/>
        <v>198456.32000000001</v>
      </c>
      <c r="F27">
        <f>ROUND(E27*$Q$7/12,2)</f>
        <v>1984.56</v>
      </c>
      <c r="G27" s="1">
        <f>$R$7</f>
        <v>2057.23</v>
      </c>
      <c r="H27" s="3">
        <f t="shared" si="1"/>
        <v>198383.65</v>
      </c>
      <c r="I27" s="4">
        <f t="shared" si="2"/>
        <v>1854.1199518962749</v>
      </c>
      <c r="K27" s="1">
        <f t="shared" si="3"/>
        <v>198456.32000000001</v>
      </c>
      <c r="L27">
        <f t="shared" si="4"/>
        <v>1984.56</v>
      </c>
      <c r="M27" s="1">
        <f>$R$7</f>
        <v>2057.23</v>
      </c>
      <c r="N27" s="3">
        <f t="shared" si="5"/>
        <v>198383.65</v>
      </c>
      <c r="O27" s="4">
        <f>C27*M27</f>
        <v>1854.1199518962749</v>
      </c>
    </row>
    <row r="28" spans="1:15">
      <c r="A28" s="6">
        <v>37681</v>
      </c>
      <c r="B28">
        <v>26</v>
      </c>
      <c r="C28">
        <f>(1/(1+$S$4/12))^B28</f>
        <v>0.89753042105767122</v>
      </c>
      <c r="E28" s="1">
        <f t="shared" si="0"/>
        <v>198383.65</v>
      </c>
      <c r="F28">
        <f>ROUND(E28*$Q$7/12,2)</f>
        <v>1983.84</v>
      </c>
      <c r="G28" s="1">
        <f>$R$7</f>
        <v>2057.23</v>
      </c>
      <c r="H28" s="3">
        <f t="shared" si="1"/>
        <v>198310.26</v>
      </c>
      <c r="I28" s="4">
        <f t="shared" si="2"/>
        <v>1846.4265081124729</v>
      </c>
      <c r="K28" s="1">
        <f t="shared" si="3"/>
        <v>198383.65</v>
      </c>
      <c r="L28">
        <f t="shared" si="4"/>
        <v>1983.84</v>
      </c>
      <c r="M28" s="1">
        <f>$R$7</f>
        <v>2057.23</v>
      </c>
      <c r="N28" s="3">
        <f t="shared" si="5"/>
        <v>198310.26</v>
      </c>
      <c r="O28" s="4">
        <f>C28*M28</f>
        <v>1846.4265081124729</v>
      </c>
    </row>
    <row r="29" spans="1:15">
      <c r="A29" s="6">
        <v>37712</v>
      </c>
      <c r="B29">
        <v>27</v>
      </c>
      <c r="C29">
        <f>(1/(1+$S$4/12))^B29</f>
        <v>0.89380622843917468</v>
      </c>
      <c r="E29" s="1">
        <f t="shared" si="0"/>
        <v>198310.26</v>
      </c>
      <c r="F29">
        <f>ROUND(E29*$Q$7/12,2)</f>
        <v>1983.1</v>
      </c>
      <c r="G29" s="1">
        <f>$R$7</f>
        <v>2057.23</v>
      </c>
      <c r="H29" s="3">
        <f t="shared" si="1"/>
        <v>198236.13</v>
      </c>
      <c r="I29" s="4">
        <f t="shared" si="2"/>
        <v>1838.7649873319233</v>
      </c>
      <c r="K29" s="1">
        <f t="shared" si="3"/>
        <v>198310.26</v>
      </c>
      <c r="L29">
        <f t="shared" si="4"/>
        <v>1983.1</v>
      </c>
      <c r="M29" s="1">
        <f>$R$7</f>
        <v>2057.23</v>
      </c>
      <c r="N29" s="3">
        <f t="shared" si="5"/>
        <v>198236.13</v>
      </c>
      <c r="O29" s="4">
        <f>C29*M29</f>
        <v>1838.7649873319233</v>
      </c>
    </row>
    <row r="30" spans="1:15">
      <c r="A30" s="6">
        <v>37742</v>
      </c>
      <c r="B30">
        <v>28</v>
      </c>
      <c r="C30">
        <f>(1/(1+$S$4/12))^B30</f>
        <v>0.89009748890208273</v>
      </c>
      <c r="E30" s="1">
        <f t="shared" si="0"/>
        <v>198236.13</v>
      </c>
      <c r="F30">
        <f>ROUND(E30*$Q$7/12,2)</f>
        <v>1982.36</v>
      </c>
      <c r="G30" s="1">
        <f>$R$7</f>
        <v>2057.23</v>
      </c>
      <c r="H30" s="3">
        <f t="shared" si="1"/>
        <v>198161.26</v>
      </c>
      <c r="I30" s="4">
        <f t="shared" si="2"/>
        <v>1831.1352570940317</v>
      </c>
      <c r="K30" s="1">
        <f t="shared" si="3"/>
        <v>198236.13</v>
      </c>
      <c r="L30">
        <f t="shared" si="4"/>
        <v>1982.36</v>
      </c>
      <c r="M30" s="1">
        <f>$R$7</f>
        <v>2057.23</v>
      </c>
      <c r="N30" s="3">
        <f t="shared" si="5"/>
        <v>198161.26</v>
      </c>
      <c r="O30" s="4">
        <f>C30*M30</f>
        <v>1831.1352570940317</v>
      </c>
    </row>
    <row r="31" spans="1:15">
      <c r="A31" s="6">
        <v>37773</v>
      </c>
      <c r="B31">
        <v>29</v>
      </c>
      <c r="C31">
        <f>(1/(1+$S$4/12))^B31</f>
        <v>0.88640413832572551</v>
      </c>
      <c r="E31" s="1">
        <f t="shared" si="0"/>
        <v>198161.26</v>
      </c>
      <c r="F31">
        <f>ROUND(E31*$Q$7/12,2)</f>
        <v>1981.61</v>
      </c>
      <c r="G31" s="1">
        <f>$R$7</f>
        <v>2057.23</v>
      </c>
      <c r="H31" s="3">
        <f t="shared" si="1"/>
        <v>198085.64</v>
      </c>
      <c r="I31" s="4">
        <f t="shared" si="2"/>
        <v>1823.5371854878324</v>
      </c>
      <c r="K31" s="1">
        <f t="shared" si="3"/>
        <v>198161.26</v>
      </c>
      <c r="L31">
        <f t="shared" si="4"/>
        <v>1981.61</v>
      </c>
      <c r="M31" s="1">
        <f>$R$7</f>
        <v>2057.23</v>
      </c>
      <c r="N31" s="3">
        <f t="shared" si="5"/>
        <v>198085.64</v>
      </c>
      <c r="O31" s="4">
        <f>C31*M31</f>
        <v>1823.5371854878324</v>
      </c>
    </row>
    <row r="32" spans="1:15">
      <c r="A32" s="6">
        <v>37803</v>
      </c>
      <c r="B32">
        <v>30</v>
      </c>
      <c r="C32">
        <f>(1/(1+$S$4/12))^B32</f>
        <v>0.88272611285549429</v>
      </c>
      <c r="E32" s="1">
        <f t="shared" si="0"/>
        <v>198085.64</v>
      </c>
      <c r="F32">
        <f>ROUND(E32*$Q$7/12,2)</f>
        <v>1980.86</v>
      </c>
      <c r="G32" s="1">
        <f>$R$7</f>
        <v>2057.23</v>
      </c>
      <c r="H32" s="3">
        <f t="shared" si="1"/>
        <v>198009.27</v>
      </c>
      <c r="I32" s="4">
        <f t="shared" si="2"/>
        <v>1815.9706411497086</v>
      </c>
      <c r="K32" s="1">
        <f t="shared" si="3"/>
        <v>198085.64</v>
      </c>
      <c r="L32">
        <f t="shared" si="4"/>
        <v>1980.86</v>
      </c>
      <c r="M32" s="1">
        <f>$R$7</f>
        <v>2057.23</v>
      </c>
      <c r="N32" s="3">
        <f t="shared" si="5"/>
        <v>198009.27</v>
      </c>
      <c r="O32" s="4">
        <f>C32*M32</f>
        <v>1815.9706411497086</v>
      </c>
    </row>
    <row r="33" spans="1:15">
      <c r="A33" s="6">
        <v>37834</v>
      </c>
      <c r="B33">
        <v>31</v>
      </c>
      <c r="C33">
        <f>(1/(1+$S$4/12))^B33</f>
        <v>0.8790633489017371</v>
      </c>
      <c r="E33" s="1">
        <f t="shared" si="0"/>
        <v>198009.27</v>
      </c>
      <c r="F33">
        <f>ROUND(E33*$Q$7/12,2)</f>
        <v>1980.09</v>
      </c>
      <c r="G33" s="1">
        <f>$R$7</f>
        <v>2057.23</v>
      </c>
      <c r="H33" s="3">
        <f t="shared" si="1"/>
        <v>197932.13</v>
      </c>
      <c r="I33" s="4">
        <f t="shared" si="2"/>
        <v>1808.4354932611207</v>
      </c>
      <c r="K33" s="1">
        <f t="shared" si="3"/>
        <v>198009.27</v>
      </c>
      <c r="L33">
        <f t="shared" si="4"/>
        <v>1980.09</v>
      </c>
      <c r="M33" s="1">
        <f>$R$7</f>
        <v>2057.23</v>
      </c>
      <c r="N33" s="3">
        <f t="shared" si="5"/>
        <v>197932.13</v>
      </c>
      <c r="O33" s="4">
        <f>C33*M33</f>
        <v>1808.4354932611207</v>
      </c>
    </row>
    <row r="34" spans="1:15">
      <c r="A34" s="6">
        <v>37865</v>
      </c>
      <c r="B34">
        <v>32</v>
      </c>
      <c r="C34">
        <f>(1/(1+$S$4/12))^B34</f>
        <v>0.87541578313865931</v>
      </c>
      <c r="E34" s="1">
        <f t="shared" si="0"/>
        <v>197932.13</v>
      </c>
      <c r="F34">
        <f>ROUND(E34*$Q$7/12,2)</f>
        <v>1979.32</v>
      </c>
      <c r="G34" s="1">
        <f>$R$7</f>
        <v>2057.23</v>
      </c>
      <c r="H34" s="3">
        <f t="shared" si="1"/>
        <v>197854.22</v>
      </c>
      <c r="I34" s="4">
        <f t="shared" si="2"/>
        <v>1800.9316115463441</v>
      </c>
      <c r="K34" s="1">
        <f t="shared" si="3"/>
        <v>197932.13</v>
      </c>
      <c r="L34">
        <f t="shared" si="4"/>
        <v>1979.32</v>
      </c>
      <c r="M34" s="1">
        <f>$R$7</f>
        <v>2057.23</v>
      </c>
      <c r="N34" s="3">
        <f t="shared" si="5"/>
        <v>197854.22</v>
      </c>
      <c r="O34" s="4">
        <f>C34*M34</f>
        <v>1800.9316115463441</v>
      </c>
    </row>
    <row r="35" spans="1:15">
      <c r="A35" s="6">
        <v>37895</v>
      </c>
      <c r="B35">
        <v>33</v>
      </c>
      <c r="C35">
        <f>(1/(1+$S$4/12))^B35</f>
        <v>0.87178335250322925</v>
      </c>
      <c r="E35" s="1">
        <f t="shared" si="0"/>
        <v>197854.22</v>
      </c>
      <c r="F35">
        <f>ROUND(E35*$Q$7/12,2)</f>
        <v>1978.54</v>
      </c>
      <c r="G35" s="1">
        <f>$R$7</f>
        <v>2057.23</v>
      </c>
      <c r="H35" s="3">
        <f t="shared" si="1"/>
        <v>197775.53</v>
      </c>
      <c r="I35" s="4">
        <f t="shared" si="2"/>
        <v>1793.4588662702183</v>
      </c>
      <c r="K35" s="1">
        <f t="shared" si="3"/>
        <v>197854.22</v>
      </c>
      <c r="L35">
        <f t="shared" si="4"/>
        <v>1978.54</v>
      </c>
      <c r="M35" s="1">
        <f>$R$7</f>
        <v>2057.23</v>
      </c>
      <c r="N35" s="3">
        <f t="shared" si="5"/>
        <v>197775.53</v>
      </c>
      <c r="O35" s="4">
        <f>C35*M35</f>
        <v>1793.4588662702183</v>
      </c>
    </row>
    <row r="36" spans="1:15">
      <c r="A36" s="6">
        <v>37926</v>
      </c>
      <c r="B36">
        <v>34</v>
      </c>
      <c r="C36">
        <f>(1/(1+$S$4/12))^B36</f>
        <v>0.86816599419408713</v>
      </c>
      <c r="E36" s="1">
        <f t="shared" si="0"/>
        <v>197775.53</v>
      </c>
      <c r="F36">
        <f>ROUND(E36*$Q$7/12,2)</f>
        <v>1977.76</v>
      </c>
      <c r="G36" s="1">
        <f>$R$7</f>
        <v>2057.23</v>
      </c>
      <c r="H36" s="3">
        <f t="shared" si="1"/>
        <v>197696.06</v>
      </c>
      <c r="I36" s="4">
        <f t="shared" si="2"/>
        <v>1786.017128235902</v>
      </c>
      <c r="K36" s="1">
        <f t="shared" si="3"/>
        <v>197775.53</v>
      </c>
      <c r="L36">
        <f t="shared" si="4"/>
        <v>1977.76</v>
      </c>
      <c r="M36" s="1">
        <f>$R$7</f>
        <v>2057.23</v>
      </c>
      <c r="N36" s="3">
        <f t="shared" si="5"/>
        <v>197696.06</v>
      </c>
      <c r="O36" s="4">
        <f>C36*M36</f>
        <v>1786.017128235902</v>
      </c>
    </row>
    <row r="37" spans="1:15">
      <c r="A37" s="6">
        <v>37956</v>
      </c>
      <c r="B37">
        <v>35</v>
      </c>
      <c r="C37">
        <f>(1/(1+$S$4/12))^B37</f>
        <v>0.86456364567046029</v>
      </c>
      <c r="E37" s="1">
        <f t="shared" si="0"/>
        <v>197696.06</v>
      </c>
      <c r="F37">
        <f>ROUND(E37*$Q$7/12,2)</f>
        <v>1976.96</v>
      </c>
      <c r="G37" s="1">
        <f>$R$7</f>
        <v>2057.23</v>
      </c>
      <c r="H37" s="3">
        <f t="shared" si="1"/>
        <v>197615.79</v>
      </c>
      <c r="I37" s="4">
        <f t="shared" si="2"/>
        <v>1778.6062687826411</v>
      </c>
      <c r="K37" s="1">
        <f t="shared" si="3"/>
        <v>197696.06</v>
      </c>
      <c r="L37">
        <f t="shared" si="4"/>
        <v>1976.96</v>
      </c>
      <c r="M37" s="1">
        <f>$R$7</f>
        <v>2057.23</v>
      </c>
      <c r="N37" s="3">
        <f t="shared" si="5"/>
        <v>197615.79</v>
      </c>
      <c r="O37" s="4">
        <f>C37*M37</f>
        <v>1778.6062687826411</v>
      </c>
    </row>
    <row r="38" spans="1:15">
      <c r="A38" s="6">
        <v>37987</v>
      </c>
      <c r="B38">
        <v>36</v>
      </c>
      <c r="C38">
        <f>(1/(1+$S$4/12))^B38</f>
        <v>0.8609762446510808</v>
      </c>
      <c r="E38" s="1">
        <f t="shared" si="0"/>
        <v>197615.79</v>
      </c>
      <c r="F38">
        <f>ROUND(E38*$Q$7/12,2)</f>
        <v>1976.16</v>
      </c>
      <c r="G38" s="1">
        <f>$R$7</f>
        <v>2057.23</v>
      </c>
      <c r="H38" s="3">
        <f t="shared" si="1"/>
        <v>197534.72</v>
      </c>
      <c r="I38" s="4">
        <f t="shared" si="2"/>
        <v>1771.2261597835429</v>
      </c>
      <c r="K38" s="1">
        <f t="shared" si="3"/>
        <v>197615.79</v>
      </c>
      <c r="L38">
        <f t="shared" si="4"/>
        <v>1976.16</v>
      </c>
      <c r="M38" s="1">
        <f>$R$7</f>
        <v>2057.23</v>
      </c>
      <c r="N38" s="3">
        <f t="shared" si="5"/>
        <v>197534.72</v>
      </c>
      <c r="O38" s="4">
        <f>C38*M38</f>
        <v>1771.2261597835429</v>
      </c>
    </row>
    <row r="39" spans="1:15">
      <c r="A39" s="6">
        <v>38018</v>
      </c>
      <c r="B39">
        <v>37</v>
      </c>
      <c r="C39">
        <f>(1/(1+$S$4/12))^B39</f>
        <v>0.85740372911310958</v>
      </c>
      <c r="E39" s="1">
        <f t="shared" si="0"/>
        <v>197534.72</v>
      </c>
      <c r="F39">
        <f>ROUND(E39*$Q$7/12,2)</f>
        <v>1975.35</v>
      </c>
      <c r="G39" s="1">
        <f>$R$7</f>
        <v>2057.23</v>
      </c>
      <c r="H39" s="3">
        <f t="shared" si="1"/>
        <v>197452.84</v>
      </c>
      <c r="I39" s="4">
        <f t="shared" si="2"/>
        <v>1763.8766736433624</v>
      </c>
      <c r="K39" s="1">
        <f t="shared" si="3"/>
        <v>197534.72</v>
      </c>
      <c r="L39">
        <f t="shared" si="4"/>
        <v>1975.35</v>
      </c>
      <c r="M39" s="1">
        <f>$R$7</f>
        <v>2057.23</v>
      </c>
      <c r="N39" s="3">
        <f t="shared" si="5"/>
        <v>197452.84</v>
      </c>
      <c r="O39" s="4">
        <f>C39*M39</f>
        <v>1763.8766736433624</v>
      </c>
    </row>
    <row r="40" spans="1:15">
      <c r="A40" s="6">
        <v>38047</v>
      </c>
      <c r="B40">
        <v>38</v>
      </c>
      <c r="C40">
        <f>(1/(1+$S$4/12))^B40</f>
        <v>0.85384603729106345</v>
      </c>
      <c r="E40" s="1">
        <f t="shared" si="0"/>
        <v>197452.84</v>
      </c>
      <c r="F40">
        <f>ROUND(E40*$Q$7/12,2)</f>
        <v>1974.53</v>
      </c>
      <c r="G40" s="1">
        <f>$R$7</f>
        <v>2057.23</v>
      </c>
      <c r="H40" s="3">
        <f t="shared" si="1"/>
        <v>197370.14</v>
      </c>
      <c r="I40" s="4">
        <f t="shared" si="2"/>
        <v>1756.5576832962945</v>
      </c>
      <c r="K40" s="1">
        <f t="shared" si="3"/>
        <v>197452.84</v>
      </c>
      <c r="L40">
        <f t="shared" si="4"/>
        <v>1974.53</v>
      </c>
      <c r="M40" s="1">
        <f>$R$7</f>
        <v>2057.23</v>
      </c>
      <c r="N40" s="3">
        <f t="shared" si="5"/>
        <v>197370.14</v>
      </c>
      <c r="O40" s="4">
        <f>C40*M40</f>
        <v>1756.5576832962945</v>
      </c>
    </row>
    <row r="41" spans="1:15">
      <c r="A41" s="6">
        <v>38078</v>
      </c>
      <c r="B41">
        <v>39</v>
      </c>
      <c r="C41">
        <f>(1/(1+$S$4/12))^B41</f>
        <v>0.8503031076757479</v>
      </c>
      <c r="E41" s="1">
        <f t="shared" si="0"/>
        <v>197370.14</v>
      </c>
      <c r="F41">
        <f>ROUND(E41*$Q$7/12,2)</f>
        <v>1973.7</v>
      </c>
      <c r="G41" s="1">
        <f>$R$7</f>
        <v>2057.23</v>
      </c>
      <c r="H41" s="3">
        <f t="shared" si="1"/>
        <v>197286.61</v>
      </c>
      <c r="I41" s="4">
        <f t="shared" si="2"/>
        <v>1749.269062203779</v>
      </c>
      <c r="K41" s="1">
        <f t="shared" si="3"/>
        <v>197370.14</v>
      </c>
      <c r="L41">
        <f t="shared" si="4"/>
        <v>1973.7</v>
      </c>
      <c r="M41" s="1">
        <f>$R$7</f>
        <v>2057.23</v>
      </c>
      <c r="N41" s="3">
        <f t="shared" si="5"/>
        <v>197286.61</v>
      </c>
      <c r="O41" s="4">
        <f>C41*M41</f>
        <v>1749.269062203779</v>
      </c>
    </row>
    <row r="42" spans="1:15">
      <c r="A42" s="6">
        <v>38108</v>
      </c>
      <c r="B42">
        <v>40</v>
      </c>
      <c r="C42">
        <f>(1/(1+$S$4/12))^B42</f>
        <v>0.84677487901319293</v>
      </c>
      <c r="E42" s="1">
        <f t="shared" si="0"/>
        <v>197286.61</v>
      </c>
      <c r="F42">
        <f>ROUND(E42*$Q$7/12,2)</f>
        <v>1972.87</v>
      </c>
      <c r="G42" s="1">
        <f>$R$7</f>
        <v>2057.23</v>
      </c>
      <c r="H42" s="3">
        <f t="shared" si="1"/>
        <v>197202.25</v>
      </c>
      <c r="I42" s="4">
        <f t="shared" si="2"/>
        <v>1742.0106843523108</v>
      </c>
      <c r="K42" s="1">
        <f t="shared" si="3"/>
        <v>197286.61</v>
      </c>
      <c r="L42">
        <f t="shared" si="4"/>
        <v>1972.87</v>
      </c>
      <c r="M42" s="1">
        <f>$R$7</f>
        <v>2057.23</v>
      </c>
      <c r="N42" s="3">
        <f t="shared" si="5"/>
        <v>197202.25</v>
      </c>
      <c r="O42" s="4">
        <f>C42*M42</f>
        <v>1742.0106843523108</v>
      </c>
    </row>
    <row r="43" spans="1:15">
      <c r="A43" s="6">
        <v>38139</v>
      </c>
      <c r="B43">
        <v>41</v>
      </c>
      <c r="C43">
        <f>(1/(1+$S$4/12))^B43</f>
        <v>0.84326129030359465</v>
      </c>
      <c r="E43" s="1">
        <f t="shared" si="0"/>
        <v>197202.25</v>
      </c>
      <c r="F43">
        <f>ROUND(E43*$Q$7/12,2)</f>
        <v>1972.02</v>
      </c>
      <c r="G43" s="1">
        <f>$R$7</f>
        <v>2057.23</v>
      </c>
      <c r="H43" s="3">
        <f t="shared" si="1"/>
        <v>197117.04</v>
      </c>
      <c r="I43" s="4">
        <f t="shared" si="2"/>
        <v>1734.782424251264</v>
      </c>
      <c r="K43" s="1">
        <f t="shared" si="3"/>
        <v>197202.25</v>
      </c>
      <c r="L43">
        <f t="shared" si="4"/>
        <v>1972.02</v>
      </c>
      <c r="M43" s="1">
        <f>$R$7</f>
        <v>2057.23</v>
      </c>
      <c r="N43" s="3">
        <f t="shared" si="5"/>
        <v>197117.04</v>
      </c>
      <c r="O43" s="4">
        <f>C43*M43</f>
        <v>1734.782424251264</v>
      </c>
    </row>
    <row r="44" spans="1:15">
      <c r="A44" s="6">
        <v>38169</v>
      </c>
      <c r="B44">
        <v>42</v>
      </c>
      <c r="C44">
        <f>(1/(1+$S$4/12))^B44</f>
        <v>0.83976228080026027</v>
      </c>
      <c r="E44" s="1">
        <f t="shared" si="0"/>
        <v>197117.04</v>
      </c>
      <c r="F44">
        <f>ROUND(E44*$Q$7/12,2)</f>
        <v>1971.17</v>
      </c>
      <c r="G44" s="1">
        <f>$R$7</f>
        <v>2057.23</v>
      </c>
      <c r="H44" s="3">
        <f t="shared" si="1"/>
        <v>197030.98</v>
      </c>
      <c r="I44" s="4">
        <f t="shared" si="2"/>
        <v>1727.5841569307195</v>
      </c>
      <c r="K44" s="1">
        <f t="shared" si="3"/>
        <v>197117.04</v>
      </c>
      <c r="L44">
        <f t="shared" si="4"/>
        <v>1971.17</v>
      </c>
      <c r="M44" s="1">
        <f>$R$7</f>
        <v>2057.23</v>
      </c>
      <c r="N44" s="3">
        <f t="shared" si="5"/>
        <v>197030.98</v>
      </c>
      <c r="O44" s="4">
        <f>C44*M44</f>
        <v>1727.5841569307195</v>
      </c>
    </row>
    <row r="45" spans="1:15">
      <c r="A45" s="6">
        <v>38200</v>
      </c>
      <c r="B45">
        <v>43</v>
      </c>
      <c r="C45">
        <f>(1/(1+$S$4/12))^B45</f>
        <v>0.83627779000855795</v>
      </c>
      <c r="E45" s="1">
        <f t="shared" si="0"/>
        <v>197030.98</v>
      </c>
      <c r="F45">
        <f>ROUND(E45*$Q$7/12,2)</f>
        <v>1970.31</v>
      </c>
      <c r="G45" s="1">
        <f>$R$7</f>
        <v>2057.23</v>
      </c>
      <c r="H45" s="3">
        <f t="shared" si="1"/>
        <v>196944.06</v>
      </c>
      <c r="I45" s="4">
        <f t="shared" si="2"/>
        <v>1720.4157579393056</v>
      </c>
      <c r="K45" s="1">
        <f t="shared" si="3"/>
        <v>197030.98</v>
      </c>
      <c r="L45">
        <f t="shared" si="4"/>
        <v>1970.31</v>
      </c>
      <c r="M45" s="1">
        <f>$R$7</f>
        <v>2057.23</v>
      </c>
      <c r="N45" s="3">
        <f t="shared" si="5"/>
        <v>196944.06</v>
      </c>
      <c r="O45" s="4">
        <f>C45*M45</f>
        <v>1720.4157579393056</v>
      </c>
    </row>
    <row r="46" spans="1:15">
      <c r="A46" s="6">
        <v>38231</v>
      </c>
      <c r="B46">
        <v>44</v>
      </c>
      <c r="C46">
        <f>(1/(1+$S$4/12))^B46</f>
        <v>0.83280775768487103</v>
      </c>
      <c r="E46" s="1">
        <f t="shared" si="0"/>
        <v>196944.06</v>
      </c>
      <c r="F46">
        <f>ROUND(E46*$Q$7/12,2)</f>
        <v>1969.44</v>
      </c>
      <c r="G46" s="1">
        <f>$R$7</f>
        <v>2057.23</v>
      </c>
      <c r="H46" s="3">
        <f t="shared" si="1"/>
        <v>196856.27</v>
      </c>
      <c r="I46" s="4">
        <f t="shared" si="2"/>
        <v>1713.2771033420472</v>
      </c>
      <c r="K46" s="1">
        <f t="shared" si="3"/>
        <v>196944.06</v>
      </c>
      <c r="L46">
        <f t="shared" si="4"/>
        <v>1969.44</v>
      </c>
      <c r="M46" s="1">
        <f>$R$7</f>
        <v>2057.23</v>
      </c>
      <c r="N46" s="3">
        <f t="shared" si="5"/>
        <v>196856.27</v>
      </c>
      <c r="O46" s="4">
        <f>C46*M46</f>
        <v>1713.2771033420472</v>
      </c>
    </row>
    <row r="47" spans="1:15">
      <c r="A47" s="6">
        <v>38261</v>
      </c>
      <c r="B47">
        <v>45</v>
      </c>
      <c r="C47">
        <f>(1/(1+$S$4/12))^B47</f>
        <v>0.82935212383555623</v>
      </c>
      <c r="E47" s="1">
        <f t="shared" si="0"/>
        <v>196856.27</v>
      </c>
      <c r="F47">
        <f>ROUND(E47*$Q$7/12,2)</f>
        <v>1968.56</v>
      </c>
      <c r="G47" s="1">
        <f>$R$7</f>
        <v>2057.23</v>
      </c>
      <c r="H47" s="3">
        <f t="shared" si="1"/>
        <v>196767.6</v>
      </c>
      <c r="I47" s="4">
        <f t="shared" si="2"/>
        <v>1706.1680697182214</v>
      </c>
      <c r="K47" s="1">
        <f t="shared" si="3"/>
        <v>196856.27</v>
      </c>
      <c r="L47">
        <f t="shared" si="4"/>
        <v>1968.56</v>
      </c>
      <c r="M47" s="1">
        <f>$R$7</f>
        <v>2057.23</v>
      </c>
      <c r="N47" s="3">
        <f t="shared" si="5"/>
        <v>196767.6</v>
      </c>
      <c r="O47" s="4">
        <f>C47*M47</f>
        <v>1706.1680697182214</v>
      </c>
    </row>
    <row r="48" spans="1:15">
      <c r="A48" s="6">
        <v>38292</v>
      </c>
      <c r="B48">
        <v>46</v>
      </c>
      <c r="C48">
        <f>(1/(1+$S$4/12))^B48</f>
        <v>0.8259108287159066</v>
      </c>
      <c r="E48" s="1">
        <f t="shared" si="0"/>
        <v>196767.6</v>
      </c>
      <c r="F48">
        <f>ROUND(E48*$Q$7/12,2)</f>
        <v>1967.68</v>
      </c>
      <c r="G48" s="1">
        <f>$R$7</f>
        <v>2057.23</v>
      </c>
      <c r="H48" s="3">
        <f t="shared" si="1"/>
        <v>196678.05</v>
      </c>
      <c r="I48" s="4">
        <f t="shared" si="2"/>
        <v>1699.0885341592245</v>
      </c>
      <c r="K48" s="1">
        <f t="shared" si="3"/>
        <v>196767.6</v>
      </c>
      <c r="L48">
        <f t="shared" si="4"/>
        <v>1967.68</v>
      </c>
      <c r="M48" s="1">
        <f>$R$7</f>
        <v>2057.23</v>
      </c>
      <c r="N48" s="3">
        <f t="shared" si="5"/>
        <v>196678.05</v>
      </c>
      <c r="O48" s="4">
        <f>C48*M48</f>
        <v>1699.0885341592245</v>
      </c>
    </row>
    <row r="49" spans="1:15">
      <c r="A49" s="6">
        <v>38322</v>
      </c>
      <c r="B49">
        <v>47</v>
      </c>
      <c r="C49">
        <f>(1/(1+$S$4/12))^B49</f>
        <v>0.82248381282911864</v>
      </c>
      <c r="E49" s="1">
        <f t="shared" si="0"/>
        <v>196678.05</v>
      </c>
      <c r="F49">
        <f>ROUND(E49*$Q$7/12,2)</f>
        <v>1966.78</v>
      </c>
      <c r="G49" s="1">
        <f>$R$7</f>
        <v>2057.23</v>
      </c>
      <c r="H49" s="3">
        <f t="shared" si="1"/>
        <v>196587.6</v>
      </c>
      <c r="I49" s="4">
        <f t="shared" si="2"/>
        <v>1692.0383742664478</v>
      </c>
      <c r="K49" s="1">
        <f t="shared" si="3"/>
        <v>196678.05</v>
      </c>
      <c r="L49">
        <f t="shared" si="4"/>
        <v>1966.78</v>
      </c>
      <c r="M49" s="1">
        <f>$R$7</f>
        <v>2057.23</v>
      </c>
      <c r="N49" s="3">
        <f t="shared" si="5"/>
        <v>196587.6</v>
      </c>
      <c r="O49" s="4">
        <f>C49*M49</f>
        <v>1692.0383742664478</v>
      </c>
    </row>
    <row r="50" spans="1:15">
      <c r="A50" s="6">
        <v>38353</v>
      </c>
      <c r="B50">
        <v>48</v>
      </c>
      <c r="C50">
        <f>(1/(1+$S$4/12))^B50</f>
        <v>0.81907101692526341</v>
      </c>
      <c r="E50" s="1">
        <f t="shared" si="0"/>
        <v>196587.6</v>
      </c>
      <c r="F50">
        <f>ROUND(E50*$Q$7/12,2)</f>
        <v>1965.88</v>
      </c>
      <c r="G50" s="1">
        <f>$R$7</f>
        <v>2057.23</v>
      </c>
      <c r="H50" s="3">
        <f t="shared" si="1"/>
        <v>196496.25</v>
      </c>
      <c r="I50" s="4">
        <f t="shared" si="2"/>
        <v>1685.0174681491596</v>
      </c>
      <c r="K50" s="1">
        <f t="shared" si="3"/>
        <v>196587.6</v>
      </c>
      <c r="L50">
        <f t="shared" si="4"/>
        <v>1965.88</v>
      </c>
      <c r="M50" s="1">
        <f>$R$7</f>
        <v>2057.23</v>
      </c>
      <c r="N50" s="3">
        <f t="shared" si="5"/>
        <v>196496.25</v>
      </c>
      <c r="O50" s="4">
        <f>C50*M50</f>
        <v>1685.0174681491596</v>
      </c>
    </row>
    <row r="51" spans="1:15">
      <c r="A51" s="6">
        <v>38384</v>
      </c>
      <c r="B51">
        <v>49</v>
      </c>
      <c r="C51">
        <f>(1/(1+$S$4/12))^B51</f>
        <v>0.81567238200026237</v>
      </c>
      <c r="E51" s="1">
        <f t="shared" si="0"/>
        <v>196496.25</v>
      </c>
      <c r="F51">
        <f>ROUND(E51*$Q$7/12,2)</f>
        <v>1964.96</v>
      </c>
      <c r="G51" s="1">
        <f>$R$7</f>
        <v>2057.23</v>
      </c>
      <c r="H51" s="3">
        <f t="shared" si="1"/>
        <v>196403.98</v>
      </c>
      <c r="I51" s="4">
        <f t="shared" si="2"/>
        <v>1678.0256944223997</v>
      </c>
      <c r="K51" s="1">
        <f t="shared" si="3"/>
        <v>196496.25</v>
      </c>
      <c r="L51">
        <f t="shared" si="4"/>
        <v>1964.96</v>
      </c>
      <c r="M51" s="1">
        <f>$R$7</f>
        <v>2057.23</v>
      </c>
      <c r="N51" s="3">
        <f t="shared" si="5"/>
        <v>196403.98</v>
      </c>
      <c r="O51" s="4">
        <f>C51*M51</f>
        <v>1678.0256944223997</v>
      </c>
    </row>
    <row r="52" spans="1:15">
      <c r="A52" s="6">
        <v>38412</v>
      </c>
      <c r="B52">
        <v>50</v>
      </c>
      <c r="C52">
        <f>(1/(1+$S$4/12))^B52</f>
        <v>0.81228784929486708</v>
      </c>
      <c r="E52" s="1">
        <f t="shared" si="0"/>
        <v>196403.98</v>
      </c>
      <c r="F52">
        <f>ROUND(E52*$Q$7/12,2)</f>
        <v>1964.04</v>
      </c>
      <c r="G52" s="1">
        <f>$R$7</f>
        <v>2057.23</v>
      </c>
      <c r="H52" s="3">
        <f t="shared" si="1"/>
        <v>196310.79</v>
      </c>
      <c r="I52" s="4">
        <f t="shared" si="2"/>
        <v>1671.0629322048794</v>
      </c>
      <c r="K52" s="1">
        <f t="shared" si="3"/>
        <v>196403.98</v>
      </c>
      <c r="L52">
        <f t="shared" si="4"/>
        <v>1964.04</v>
      </c>
      <c r="M52" s="1">
        <f>$R$7</f>
        <v>2057.23</v>
      </c>
      <c r="N52" s="3">
        <f t="shared" si="5"/>
        <v>196310.79</v>
      </c>
      <c r="O52" s="4">
        <f>C52*M52</f>
        <v>1671.0629322048794</v>
      </c>
    </row>
    <row r="53" spans="1:15">
      <c r="A53" s="6">
        <v>38443</v>
      </c>
      <c r="B53">
        <v>51</v>
      </c>
      <c r="C53">
        <f>(1/(1+$S$4/12))^B53</f>
        <v>0.80891736029364358</v>
      </c>
      <c r="E53" s="1">
        <f t="shared" si="0"/>
        <v>196310.79</v>
      </c>
      <c r="F53">
        <f>ROUND(E53*$Q$7/12,2)</f>
        <v>1963.11</v>
      </c>
      <c r="G53" s="1">
        <f>$R$7</f>
        <v>2057.23</v>
      </c>
      <c r="H53" s="3">
        <f t="shared" si="1"/>
        <v>196216.67</v>
      </c>
      <c r="I53" s="4">
        <f t="shared" si="2"/>
        <v>1664.1290611168924</v>
      </c>
      <c r="K53" s="1">
        <f t="shared" si="3"/>
        <v>196310.79</v>
      </c>
      <c r="L53">
        <f t="shared" si="4"/>
        <v>1963.11</v>
      </c>
      <c r="M53" s="1">
        <f>$R$7</f>
        <v>2057.23</v>
      </c>
      <c r="N53" s="3">
        <f t="shared" si="5"/>
        <v>196216.67</v>
      </c>
      <c r="O53" s="4">
        <f>C53*M53</f>
        <v>1664.1290611168924</v>
      </c>
    </row>
    <row r="54" spans="1:15">
      <c r="A54" s="6">
        <v>38473</v>
      </c>
      <c r="B54">
        <v>52</v>
      </c>
      <c r="C54">
        <f>(1/(1+$S$4/12))^B54</f>
        <v>0.80556085672396038</v>
      </c>
      <c r="E54" s="1">
        <f t="shared" si="0"/>
        <v>196216.67</v>
      </c>
      <c r="F54">
        <f>ROUND(E54*$Q$7/12,2)</f>
        <v>1962.17</v>
      </c>
      <c r="G54" s="1">
        <f>$R$7</f>
        <v>2057.23</v>
      </c>
      <c r="H54" s="3">
        <f t="shared" si="1"/>
        <v>196121.61</v>
      </c>
      <c r="I54" s="4">
        <f t="shared" si="2"/>
        <v>1657.223961278233</v>
      </c>
      <c r="K54" s="1">
        <f t="shared" si="3"/>
        <v>196216.67</v>
      </c>
      <c r="L54">
        <f t="shared" si="4"/>
        <v>1962.17</v>
      </c>
      <c r="M54" s="1">
        <f>$R$7</f>
        <v>2057.23</v>
      </c>
      <c r="N54" s="3">
        <f t="shared" si="5"/>
        <v>196121.61</v>
      </c>
      <c r="O54" s="4">
        <f>C54*M54</f>
        <v>1657.223961278233</v>
      </c>
    </row>
    <row r="55" spans="1:15">
      <c r="A55" s="6">
        <v>38504</v>
      </c>
      <c r="B55">
        <v>53</v>
      </c>
      <c r="C55">
        <f>(1/(1+$S$4/12))^B55</f>
        <v>0.80221828055498146</v>
      </c>
      <c r="E55" s="1">
        <f t="shared" si="0"/>
        <v>196121.61</v>
      </c>
      <c r="F55">
        <f>ROUND(E55*$Q$7/12,2)</f>
        <v>1961.22</v>
      </c>
      <c r="G55" s="1">
        <f>$R$7</f>
        <v>2057.23</v>
      </c>
      <c r="H55" s="3">
        <f t="shared" si="1"/>
        <v>196025.60000000001</v>
      </c>
      <c r="I55" s="4">
        <f t="shared" si="2"/>
        <v>1650.3475133061245</v>
      </c>
      <c r="K55" s="1">
        <f t="shared" si="3"/>
        <v>196121.61</v>
      </c>
      <c r="L55">
        <f t="shared" si="4"/>
        <v>1961.22</v>
      </c>
      <c r="M55" s="1">
        <f>$R$7</f>
        <v>2057.23</v>
      </c>
      <c r="N55" s="3">
        <f t="shared" si="5"/>
        <v>196025.60000000001</v>
      </c>
      <c r="O55" s="4">
        <f>C55*M55</f>
        <v>1650.3475133061245</v>
      </c>
    </row>
    <row r="56" spans="1:15">
      <c r="A56" s="6">
        <v>38534</v>
      </c>
      <c r="B56">
        <v>54</v>
      </c>
      <c r="C56">
        <f>(1/(1+$S$4/12))^B56</f>
        <v>0.79888957399666205</v>
      </c>
      <c r="E56" s="1">
        <f t="shared" si="0"/>
        <v>196025.60000000001</v>
      </c>
      <c r="F56">
        <f>ROUND(E56*$Q$7/12,2)</f>
        <v>1960.26</v>
      </c>
      <c r="G56" s="1">
        <f>$R$7</f>
        <v>2057.23</v>
      </c>
      <c r="H56" s="3">
        <f t="shared" si="1"/>
        <v>195928.63</v>
      </c>
      <c r="I56" s="4">
        <f t="shared" si="2"/>
        <v>1643.499598313153</v>
      </c>
      <c r="K56" s="1">
        <f t="shared" si="3"/>
        <v>196025.60000000001</v>
      </c>
      <c r="L56">
        <f t="shared" si="4"/>
        <v>1960.26</v>
      </c>
      <c r="M56" s="1">
        <f>$R$7</f>
        <v>2057.23</v>
      </c>
      <c r="N56" s="3">
        <f t="shared" si="5"/>
        <v>195928.63</v>
      </c>
      <c r="O56" s="4">
        <f>C56*M56</f>
        <v>1643.499598313153</v>
      </c>
    </row>
    <row r="57" spans="1:15">
      <c r="A57" s="6">
        <v>38565</v>
      </c>
      <c r="B57">
        <v>55</v>
      </c>
      <c r="C57">
        <f>(1/(1+$S$4/12))^B57</f>
        <v>0.79557467949875049</v>
      </c>
      <c r="E57" s="1">
        <f t="shared" si="0"/>
        <v>195928.63</v>
      </c>
      <c r="F57">
        <f>ROUND(E57*$Q$7/12,2)</f>
        <v>1959.29</v>
      </c>
      <c r="G57" s="1">
        <f>$R$7</f>
        <v>2057.23</v>
      </c>
      <c r="H57" s="3">
        <f t="shared" si="1"/>
        <v>195830.69</v>
      </c>
      <c r="I57" s="4">
        <f t="shared" si="2"/>
        <v>1636.6800979052146</v>
      </c>
      <c r="K57" s="1">
        <f t="shared" si="3"/>
        <v>195928.63</v>
      </c>
      <c r="L57">
        <f t="shared" si="4"/>
        <v>1959.29</v>
      </c>
      <c r="M57" s="1">
        <f>$R$7</f>
        <v>2057.23</v>
      </c>
      <c r="N57" s="3">
        <f t="shared" si="5"/>
        <v>195830.69</v>
      </c>
      <c r="O57" s="4">
        <f>C57*M57</f>
        <v>1636.6800979052146</v>
      </c>
    </row>
    <row r="58" spans="1:15">
      <c r="A58" s="6">
        <v>38596</v>
      </c>
      <c r="B58">
        <v>56</v>
      </c>
      <c r="C58">
        <f>(1/(1+$S$4/12))^B58</f>
        <v>0.79227353974979309</v>
      </c>
      <c r="E58" s="1">
        <f t="shared" si="0"/>
        <v>195830.69</v>
      </c>
      <c r="F58">
        <f>ROUND(E58*$Q$7/12,2)</f>
        <v>1958.31</v>
      </c>
      <c r="G58" s="1">
        <f>$R$7</f>
        <v>2057.23</v>
      </c>
      <c r="H58" s="3">
        <f t="shared" si="1"/>
        <v>195731.77</v>
      </c>
      <c r="I58" s="4">
        <f t="shared" si="2"/>
        <v>1629.8888941794669</v>
      </c>
      <c r="K58" s="1">
        <f t="shared" si="3"/>
        <v>195830.69</v>
      </c>
      <c r="L58">
        <f t="shared" si="4"/>
        <v>1958.31</v>
      </c>
      <c r="M58" s="1">
        <f>$R$7</f>
        <v>2057.23</v>
      </c>
      <c r="N58" s="3">
        <f t="shared" si="5"/>
        <v>195731.77</v>
      </c>
      <c r="O58" s="4">
        <f>C58*M58</f>
        <v>1629.8888941794669</v>
      </c>
    </row>
    <row r="59" spans="1:15">
      <c r="A59" s="6">
        <v>38626</v>
      </c>
      <c r="B59">
        <v>57</v>
      </c>
      <c r="C59">
        <f>(1/(1+$S$4/12))^B59</f>
        <v>0.78898609767614258</v>
      </c>
      <c r="E59" s="1">
        <f t="shared" si="0"/>
        <v>195731.77</v>
      </c>
      <c r="F59">
        <f>ROUND(E59*$Q$7/12,2)</f>
        <v>1957.32</v>
      </c>
      <c r="G59" s="1">
        <f>$R$7</f>
        <v>2057.23</v>
      </c>
      <c r="H59" s="3">
        <f t="shared" si="1"/>
        <v>195631.86</v>
      </c>
      <c r="I59" s="4">
        <f t="shared" si="2"/>
        <v>1623.1258697222909</v>
      </c>
      <c r="K59" s="1">
        <f t="shared" si="3"/>
        <v>195731.77</v>
      </c>
      <c r="L59">
        <f t="shared" si="4"/>
        <v>1957.32</v>
      </c>
      <c r="M59" s="1">
        <f>$R$7</f>
        <v>2057.23</v>
      </c>
      <c r="N59" s="3">
        <f t="shared" si="5"/>
        <v>195631.86</v>
      </c>
      <c r="O59" s="4">
        <f>C59*M59</f>
        <v>1623.1258697222909</v>
      </c>
    </row>
    <row r="60" spans="1:15">
      <c r="A60" s="6">
        <v>38657</v>
      </c>
      <c r="B60">
        <v>58</v>
      </c>
      <c r="C60">
        <f>(1/(1+$S$4/12))^B60</f>
        <v>0.78571229644097185</v>
      </c>
      <c r="E60" s="1">
        <f t="shared" si="0"/>
        <v>195631.86</v>
      </c>
      <c r="F60">
        <f>ROUND(E60*$Q$7/12,2)</f>
        <v>1956.32</v>
      </c>
      <c r="G60" s="1">
        <f>$R$7</f>
        <v>2057.23</v>
      </c>
      <c r="H60" s="3">
        <f t="shared" si="1"/>
        <v>195530.95</v>
      </c>
      <c r="I60" s="4">
        <f t="shared" si="2"/>
        <v>1616.3909076072605</v>
      </c>
      <c r="K60" s="1">
        <f t="shared" si="3"/>
        <v>195631.86</v>
      </c>
      <c r="L60">
        <f t="shared" si="4"/>
        <v>1956.32</v>
      </c>
      <c r="M60" s="1">
        <f>$R$7</f>
        <v>2057.23</v>
      </c>
      <c r="N60" s="3">
        <f t="shared" si="5"/>
        <v>195530.95</v>
      </c>
      <c r="O60" s="4">
        <f>C60*M60</f>
        <v>1616.3909076072605</v>
      </c>
    </row>
    <row r="61" spans="1:15">
      <c r="A61" s="6">
        <v>38687</v>
      </c>
      <c r="B61">
        <v>59</v>
      </c>
      <c r="C61">
        <f>(1/(1+$S$4/12))^B61</f>
        <v>0.78245207944329154</v>
      </c>
      <c r="E61" s="1">
        <f t="shared" si="0"/>
        <v>195530.95</v>
      </c>
      <c r="F61">
        <f>ROUND(E61*$Q$7/12,2)</f>
        <v>1955.31</v>
      </c>
      <c r="G61" s="1">
        <f>$R$7</f>
        <v>2057.23</v>
      </c>
      <c r="H61" s="3">
        <f t="shared" si="1"/>
        <v>195429.03</v>
      </c>
      <c r="I61" s="4">
        <f t="shared" si="2"/>
        <v>1609.6838913931226</v>
      </c>
      <c r="K61" s="1">
        <f t="shared" si="3"/>
        <v>195530.95</v>
      </c>
      <c r="L61">
        <f t="shared" si="4"/>
        <v>1955.31</v>
      </c>
      <c r="M61" s="1">
        <f>$R$7</f>
        <v>2057.23</v>
      </c>
      <c r="N61" s="3">
        <f t="shared" si="5"/>
        <v>195429.03</v>
      </c>
      <c r="O61" s="4">
        <f>C61*M61</f>
        <v>1609.6838913931226</v>
      </c>
    </row>
    <row r="62" spans="1:15">
      <c r="A62" s="6">
        <v>38718</v>
      </c>
      <c r="B62">
        <v>60</v>
      </c>
      <c r="C62">
        <f>(1/(1+$S$4/12))^B62</f>
        <v>0.77920539031697089</v>
      </c>
      <c r="E62" s="1">
        <f t="shared" si="0"/>
        <v>195429.03</v>
      </c>
      <c r="F62">
        <f>ROUND(E62*$Q$7/12,2)</f>
        <v>1954.29</v>
      </c>
      <c r="G62" s="1">
        <f>$R$7</f>
        <v>2057.23</v>
      </c>
      <c r="H62" s="3">
        <f t="shared" si="1"/>
        <v>195326.09</v>
      </c>
      <c r="I62" s="4">
        <f t="shared" si="2"/>
        <v>1603.0047051217821</v>
      </c>
      <c r="K62" s="1">
        <f t="shared" si="3"/>
        <v>195429.03</v>
      </c>
      <c r="L62">
        <f t="shared" si="4"/>
        <v>1954.29</v>
      </c>
      <c r="M62" s="1">
        <f>$R$7</f>
        <v>2057.23</v>
      </c>
      <c r="N62" s="3">
        <f t="shared" si="5"/>
        <v>195326.09</v>
      </c>
      <c r="O62" s="4">
        <f>C62*M62</f>
        <v>1603.0047051217821</v>
      </c>
    </row>
    <row r="63" spans="1:15">
      <c r="A63" s="6">
        <v>38749</v>
      </c>
      <c r="B63">
        <v>61</v>
      </c>
      <c r="C63">
        <f>(1/(1+$S$4/12))^B63</f>
        <v>0.7759721729297635</v>
      </c>
      <c r="E63" s="1">
        <f t="shared" si="0"/>
        <v>195326.09</v>
      </c>
      <c r="F63">
        <f>ROUND(E63*$Q$7/12,2)</f>
        <v>1953.26</v>
      </c>
      <c r="G63" s="1">
        <f>$R$7</f>
        <v>2057.23</v>
      </c>
      <c r="H63" s="3">
        <f t="shared" si="1"/>
        <v>195222.12</v>
      </c>
      <c r="I63" s="4">
        <f t="shared" si="2"/>
        <v>1596.3532333162973</v>
      </c>
      <c r="K63" s="1">
        <f t="shared" si="3"/>
        <v>195326.09</v>
      </c>
      <c r="L63">
        <f t="shared" si="4"/>
        <v>1953.26</v>
      </c>
      <c r="M63" s="1">
        <f>$R$7</f>
        <v>2057.23</v>
      </c>
      <c r="N63" s="3">
        <f t="shared" si="5"/>
        <v>195222.12</v>
      </c>
      <c r="O63" s="4">
        <f>C63*M63</f>
        <v>1596.3532333162973</v>
      </c>
    </row>
    <row r="64" spans="1:15">
      <c r="A64" s="6">
        <v>38777</v>
      </c>
      <c r="B64">
        <v>62</v>
      </c>
      <c r="C64">
        <f>(1/(1+$S$4/12))^B64</f>
        <v>0.7727523713823371</v>
      </c>
      <c r="E64" s="1">
        <f t="shared" si="0"/>
        <v>195222.12</v>
      </c>
      <c r="F64">
        <f>ROUND(E64*$Q$7/12,2)</f>
        <v>1952.22</v>
      </c>
      <c r="G64" s="1">
        <f>$R$7</f>
        <v>2057.23</v>
      </c>
      <c r="H64" s="3">
        <f t="shared" si="1"/>
        <v>195117.11</v>
      </c>
      <c r="I64" s="4">
        <f t="shared" si="2"/>
        <v>1589.7293609788853</v>
      </c>
      <c r="K64" s="1">
        <f t="shared" si="3"/>
        <v>195222.12</v>
      </c>
      <c r="L64">
        <f t="shared" si="4"/>
        <v>1952.22</v>
      </c>
      <c r="M64" s="1">
        <f>$R$7</f>
        <v>2057.23</v>
      </c>
      <c r="N64" s="3">
        <f t="shared" si="5"/>
        <v>195117.11</v>
      </c>
      <c r="O64" s="4">
        <f>C64*M64</f>
        <v>1589.7293609788853</v>
      </c>
    </row>
    <row r="65" spans="1:15">
      <c r="A65" s="6">
        <v>38808</v>
      </c>
      <c r="B65">
        <v>63</v>
      </c>
      <c r="C65">
        <f>(1/(1+$S$4/12))^B65</f>
        <v>0.76954593000730664</v>
      </c>
      <c r="E65" s="1">
        <f t="shared" si="0"/>
        <v>195117.11</v>
      </c>
      <c r="F65">
        <f>ROUND(E65*$Q$7/12,2)</f>
        <v>1951.17</v>
      </c>
      <c r="G65" s="1">
        <f>$R$7</f>
        <v>2057.23</v>
      </c>
      <c r="H65" s="3">
        <f t="shared" si="1"/>
        <v>195011.05</v>
      </c>
      <c r="I65" s="4">
        <f t="shared" si="2"/>
        <v>1583.1329735889315</v>
      </c>
      <c r="K65" s="1">
        <f t="shared" si="3"/>
        <v>195117.11</v>
      </c>
      <c r="L65">
        <f t="shared" si="4"/>
        <v>1951.17</v>
      </c>
      <c r="M65" s="1">
        <f>$R$7</f>
        <v>2057.23</v>
      </c>
      <c r="N65" s="3">
        <f t="shared" si="5"/>
        <v>195011.05</v>
      </c>
      <c r="O65" s="4">
        <f>C65*M65</f>
        <v>1583.1329735889315</v>
      </c>
    </row>
    <row r="66" spans="1:15">
      <c r="A66" s="6">
        <v>38838</v>
      </c>
      <c r="B66">
        <v>64</v>
      </c>
      <c r="C66">
        <f>(1/(1+$S$4/12))^B66</f>
        <v>0.76635279336827222</v>
      </c>
      <c r="E66" s="1">
        <f t="shared" si="0"/>
        <v>195011.05</v>
      </c>
      <c r="F66">
        <f>ROUND(E66*$Q$7/12,2)</f>
        <v>1950.11</v>
      </c>
      <c r="G66" s="1">
        <f>$R$7</f>
        <v>2057.23</v>
      </c>
      <c r="H66" s="3">
        <f t="shared" si="1"/>
        <v>194903.93</v>
      </c>
      <c r="I66" s="4">
        <f t="shared" si="2"/>
        <v>1576.5639571010106</v>
      </c>
      <c r="K66" s="1">
        <f t="shared" si="3"/>
        <v>195011.05</v>
      </c>
      <c r="L66">
        <f t="shared" si="4"/>
        <v>1950.11</v>
      </c>
      <c r="M66" s="1">
        <f>$R$7</f>
        <v>2057.23</v>
      </c>
      <c r="N66" s="3">
        <f t="shared" si="5"/>
        <v>194903.93</v>
      </c>
      <c r="O66" s="4">
        <f>C66*M66</f>
        <v>1576.5639571010106</v>
      </c>
    </row>
    <row r="67" spans="1:15">
      <c r="A67" s="6">
        <v>38869</v>
      </c>
      <c r="B67">
        <v>65</v>
      </c>
      <c r="C67">
        <f>(1/(1+$S$4/12))^B67</f>
        <v>0.76317290625886036</v>
      </c>
      <c r="E67" s="1">
        <f t="shared" si="0"/>
        <v>194903.93</v>
      </c>
      <c r="F67">
        <f>ROUND(E67*$Q$7/12,2)</f>
        <v>1949.04</v>
      </c>
      <c r="G67" s="1">
        <f>$R$7</f>
        <v>2057.23</v>
      </c>
      <c r="H67" s="3">
        <f t="shared" si="1"/>
        <v>194795.74</v>
      </c>
      <c r="I67" s="4">
        <f t="shared" si="2"/>
        <v>1570.0221979429152</v>
      </c>
      <c r="K67" s="1">
        <f t="shared" si="3"/>
        <v>194903.93</v>
      </c>
      <c r="L67">
        <f t="shared" si="4"/>
        <v>1949.04</v>
      </c>
      <c r="M67" s="1">
        <f>$R$7</f>
        <v>2057.23</v>
      </c>
      <c r="N67" s="3">
        <f t="shared" si="5"/>
        <v>194795.74</v>
      </c>
      <c r="O67" s="4">
        <f t="shared" ref="O67:O130" si="6">C67*M67</f>
        <v>1570.0221979429152</v>
      </c>
    </row>
    <row r="68" spans="1:15">
      <c r="A68" s="6">
        <v>38899</v>
      </c>
      <c r="B68">
        <v>66</v>
      </c>
      <c r="C68">
        <f>(1/(1+$S$4/12))^B68</f>
        <v>0.76000621370176957</v>
      </c>
      <c r="E68" s="1">
        <f t="shared" si="0"/>
        <v>194795.74</v>
      </c>
      <c r="F68">
        <f>ROUND(E68*$Q$7/12,2)</f>
        <v>1947.96</v>
      </c>
      <c r="G68" s="1">
        <f>$R$7</f>
        <v>2057.23</v>
      </c>
      <c r="H68" s="3">
        <f t="shared" si="1"/>
        <v>194686.47</v>
      </c>
      <c r="I68" s="4">
        <f t="shared" si="2"/>
        <v>1563.5075830136914</v>
      </c>
      <c r="K68" s="1">
        <f t="shared" si="3"/>
        <v>194795.74</v>
      </c>
      <c r="L68">
        <f t="shared" si="4"/>
        <v>1947.96</v>
      </c>
      <c r="M68" s="1">
        <f>$R$7</f>
        <v>2057.23</v>
      </c>
      <c r="N68" s="3">
        <f t="shared" si="5"/>
        <v>194686.47</v>
      </c>
      <c r="O68" s="4">
        <f t="shared" si="6"/>
        <v>1563.5075830136914</v>
      </c>
    </row>
    <row r="69" spans="1:15">
      <c r="A69" s="6">
        <v>38930</v>
      </c>
      <c r="B69">
        <v>67</v>
      </c>
      <c r="C69">
        <f>(1/(1+$S$4/12))^B69</f>
        <v>0.75685266094782044</v>
      </c>
      <c r="E69" s="1">
        <f t="shared" ref="E69:E132" si="7">ROUND(H68,2)</f>
        <v>194686.47</v>
      </c>
      <c r="F69">
        <f>ROUND(E69*$Q$7/12,2)</f>
        <v>1946.86</v>
      </c>
      <c r="G69" s="1">
        <f>$R$7</f>
        <v>2057.23</v>
      </c>
      <c r="H69" s="3">
        <f t="shared" ref="H69:H132" si="8">ROUND(E69-(G69-F69),2)</f>
        <v>194576.1</v>
      </c>
      <c r="I69" s="4">
        <f t="shared" ref="I69:I132" si="9">C69*G69</f>
        <v>1557.0199996816846</v>
      </c>
      <c r="K69" s="1">
        <f t="shared" ref="K69:K132" si="10">ROUND(N68,2)</f>
        <v>194686.47</v>
      </c>
      <c r="L69">
        <f t="shared" ref="L69:L132" si="11">ROUND(K69*$Q$7/12,2)</f>
        <v>1946.86</v>
      </c>
      <c r="M69" s="1">
        <f>$R$7</f>
        <v>2057.23</v>
      </c>
      <c r="N69" s="3">
        <f t="shared" ref="N69:N132" si="12">ROUND(K69-(M69-L69),2)</f>
        <v>194576.1</v>
      </c>
      <c r="O69" s="4">
        <f t="shared" si="6"/>
        <v>1557.0199996816846</v>
      </c>
    </row>
    <row r="70" spans="1:15">
      <c r="A70" s="6">
        <v>38961</v>
      </c>
      <c r="B70">
        <v>68</v>
      </c>
      <c r="C70">
        <f>(1/(1+$S$4/12))^B70</f>
        <v>0.75371219347500784</v>
      </c>
      <c r="E70" s="1">
        <f t="shared" si="7"/>
        <v>194576.1</v>
      </c>
      <c r="F70">
        <f>ROUND(E70*$Q$7/12,2)</f>
        <v>1945.76</v>
      </c>
      <c r="G70" s="1">
        <f>$R$7</f>
        <v>2057.23</v>
      </c>
      <c r="H70" s="3">
        <f t="shared" si="8"/>
        <v>194464.63</v>
      </c>
      <c r="I70" s="4">
        <f t="shared" si="9"/>
        <v>1550.5593357825903</v>
      </c>
      <c r="K70" s="1">
        <f t="shared" si="10"/>
        <v>194576.1</v>
      </c>
      <c r="L70">
        <f t="shared" si="11"/>
        <v>1945.76</v>
      </c>
      <c r="M70" s="1">
        <f>$R$7</f>
        <v>2057.23</v>
      </c>
      <c r="N70" s="3">
        <f t="shared" si="12"/>
        <v>194464.63</v>
      </c>
      <c r="O70" s="4">
        <f t="shared" si="6"/>
        <v>1550.5593357825903</v>
      </c>
    </row>
    <row r="71" spans="1:15">
      <c r="A71" s="6">
        <v>38991</v>
      </c>
      <c r="B71">
        <v>69</v>
      </c>
      <c r="C71">
        <f>(1/(1+$S$4/12))^B71</f>
        <v>0.75058475698755978</v>
      </c>
      <c r="E71" s="1">
        <f t="shared" si="7"/>
        <v>194464.63</v>
      </c>
      <c r="F71">
        <f>ROUND(E71*$Q$7/12,2)</f>
        <v>1944.65</v>
      </c>
      <c r="G71" s="1">
        <f>$R$7</f>
        <v>2057.23</v>
      </c>
      <c r="H71" s="3">
        <f t="shared" si="8"/>
        <v>194352.05</v>
      </c>
      <c r="I71" s="4">
        <f t="shared" si="9"/>
        <v>1544.1254796175176</v>
      </c>
      <c r="K71" s="1">
        <f t="shared" si="10"/>
        <v>194464.63</v>
      </c>
      <c r="L71">
        <f t="shared" si="11"/>
        <v>1944.65</v>
      </c>
      <c r="M71" s="1">
        <f>$R$7</f>
        <v>2057.23</v>
      </c>
      <c r="N71" s="3">
        <f t="shared" si="12"/>
        <v>194352.05</v>
      </c>
      <c r="O71" s="4">
        <f t="shared" si="6"/>
        <v>1544.1254796175176</v>
      </c>
    </row>
    <row r="72" spans="1:15">
      <c r="A72" s="6">
        <v>39022</v>
      </c>
      <c r="B72">
        <v>70</v>
      </c>
      <c r="C72">
        <f>(1/(1+$S$4/12))^B72</f>
        <v>0.74747029741499726</v>
      </c>
      <c r="E72" s="1">
        <f t="shared" si="7"/>
        <v>194352.05</v>
      </c>
      <c r="F72">
        <f>ROUND(E72*$Q$7/12,2)</f>
        <v>1943.52</v>
      </c>
      <c r="G72" s="1">
        <f>$R$7</f>
        <v>2057.23</v>
      </c>
      <c r="H72" s="3">
        <f t="shared" si="8"/>
        <v>194238.34</v>
      </c>
      <c r="I72" s="4">
        <f t="shared" si="9"/>
        <v>1537.7183199510548</v>
      </c>
      <c r="K72" s="1">
        <f t="shared" si="10"/>
        <v>194352.05</v>
      </c>
      <c r="L72">
        <f t="shared" si="11"/>
        <v>1943.52</v>
      </c>
      <c r="M72" s="1">
        <f>$R$7</f>
        <v>2057.23</v>
      </c>
      <c r="N72" s="3">
        <f t="shared" si="12"/>
        <v>194238.34</v>
      </c>
      <c r="O72" s="4">
        <f t="shared" si="6"/>
        <v>1537.7183199510548</v>
      </c>
    </row>
    <row r="73" spans="1:15">
      <c r="A73" s="6">
        <v>39052</v>
      </c>
      <c r="B73">
        <v>71</v>
      </c>
      <c r="C73">
        <f>(1/(1+$S$4/12))^B73</f>
        <v>0.74436876091120063</v>
      </c>
      <c r="E73" s="1">
        <f t="shared" si="7"/>
        <v>194238.34</v>
      </c>
      <c r="F73">
        <f>ROUND(E73*$Q$7/12,2)</f>
        <v>1942.38</v>
      </c>
      <c r="G73" s="1">
        <f>$R$7</f>
        <v>2057.23</v>
      </c>
      <c r="H73" s="3">
        <f t="shared" si="8"/>
        <v>194123.49</v>
      </c>
      <c r="I73" s="4">
        <f t="shared" si="9"/>
        <v>1531.3377460093493</v>
      </c>
      <c r="K73" s="1">
        <f t="shared" si="10"/>
        <v>194238.34</v>
      </c>
      <c r="L73">
        <f t="shared" si="11"/>
        <v>1942.38</v>
      </c>
      <c r="M73" s="1">
        <f>$R$7</f>
        <v>2057.23</v>
      </c>
      <c r="N73" s="3">
        <f t="shared" si="12"/>
        <v>194123.49</v>
      </c>
      <c r="O73" s="4">
        <f t="shared" si="6"/>
        <v>1531.3377460093493</v>
      </c>
    </row>
    <row r="74" spans="1:15">
      <c r="A74" s="6">
        <v>39083</v>
      </c>
      <c r="B74">
        <v>72</v>
      </c>
      <c r="C74">
        <f>(1/(1+$S$4/12))^B74</f>
        <v>0.74128009385347782</v>
      </c>
      <c r="E74" s="1">
        <f t="shared" si="7"/>
        <v>194123.49</v>
      </c>
      <c r="F74">
        <f>ROUND(E74*$Q$7/12,2)</f>
        <v>1941.23</v>
      </c>
      <c r="G74" s="1">
        <f>$R$7</f>
        <v>2057.23</v>
      </c>
      <c r="H74" s="3">
        <f t="shared" si="8"/>
        <v>194007.49</v>
      </c>
      <c r="I74" s="4">
        <f t="shared" si="9"/>
        <v>1524.9836474781903</v>
      </c>
      <c r="K74" s="1">
        <f t="shared" si="10"/>
        <v>194123.49</v>
      </c>
      <c r="L74">
        <f t="shared" si="11"/>
        <v>1941.23</v>
      </c>
      <c r="M74" s="1">
        <f>$R$7</f>
        <v>2057.23</v>
      </c>
      <c r="N74" s="3">
        <f t="shared" si="12"/>
        <v>194007.49</v>
      </c>
      <c r="O74" s="4">
        <f t="shared" si="6"/>
        <v>1524.9836474781903</v>
      </c>
    </row>
    <row r="75" spans="1:15">
      <c r="A75" s="6">
        <v>39114</v>
      </c>
      <c r="B75">
        <v>73</v>
      </c>
      <c r="C75">
        <f>(1/(1+$S$4/12))^B75</f>
        <v>0.73820424284163766</v>
      </c>
      <c r="E75" s="1">
        <f t="shared" si="7"/>
        <v>194007.49</v>
      </c>
      <c r="F75">
        <f>ROUND(E75*$Q$7/12,2)</f>
        <v>1940.07</v>
      </c>
      <c r="G75" s="1">
        <f>$R$7</f>
        <v>2057.23</v>
      </c>
      <c r="H75" s="3">
        <f t="shared" si="8"/>
        <v>193890.33</v>
      </c>
      <c r="I75" s="4">
        <f t="shared" si="9"/>
        <v>1518.6559145011022</v>
      </c>
      <c r="K75" s="1">
        <f t="shared" si="10"/>
        <v>194007.49</v>
      </c>
      <c r="L75">
        <f t="shared" si="11"/>
        <v>1940.07</v>
      </c>
      <c r="M75" s="1">
        <f>$R$7</f>
        <v>2057.23</v>
      </c>
      <c r="N75" s="3">
        <f t="shared" si="12"/>
        <v>193890.33</v>
      </c>
      <c r="O75" s="4">
        <f t="shared" si="6"/>
        <v>1518.6559145011022</v>
      </c>
    </row>
    <row r="76" spans="1:15">
      <c r="A76" s="6">
        <v>39142</v>
      </c>
      <c r="B76">
        <v>74</v>
      </c>
      <c r="C76">
        <f>(1/(1+$S$4/12))^B76</f>
        <v>0.73514115469706665</v>
      </c>
      <c r="E76" s="1">
        <f t="shared" si="7"/>
        <v>193890.33</v>
      </c>
      <c r="F76">
        <f>ROUND(E76*$Q$7/12,2)</f>
        <v>1938.9</v>
      </c>
      <c r="G76" s="1">
        <f>$R$7</f>
        <v>2057.23</v>
      </c>
      <c r="H76" s="3">
        <f t="shared" si="8"/>
        <v>193772</v>
      </c>
      <c r="I76" s="4">
        <f t="shared" si="9"/>
        <v>1512.3544376774464</v>
      </c>
      <c r="K76" s="1">
        <f t="shared" si="10"/>
        <v>193890.33</v>
      </c>
      <c r="L76">
        <f t="shared" si="11"/>
        <v>1938.9</v>
      </c>
      <c r="M76" s="1">
        <f>$R$7</f>
        <v>2057.23</v>
      </c>
      <c r="N76" s="3">
        <f t="shared" si="12"/>
        <v>193772</v>
      </c>
      <c r="O76" s="4">
        <f t="shared" si="6"/>
        <v>1512.3544376774464</v>
      </c>
    </row>
    <row r="77" spans="1:15">
      <c r="A77" s="6">
        <v>39173</v>
      </c>
      <c r="B77">
        <v>75</v>
      </c>
      <c r="C77">
        <f>(1/(1+$S$4/12))^B77</f>
        <v>0.73209077646180909</v>
      </c>
      <c r="E77" s="1">
        <f t="shared" si="7"/>
        <v>193772</v>
      </c>
      <c r="F77">
        <f>ROUND(E77*$Q$7/12,2)</f>
        <v>1937.72</v>
      </c>
      <c r="G77" s="1">
        <f>$R$7</f>
        <v>2057.23</v>
      </c>
      <c r="H77" s="3">
        <f t="shared" si="8"/>
        <v>193652.49</v>
      </c>
      <c r="I77" s="4">
        <f t="shared" si="9"/>
        <v>1506.0791080605275</v>
      </c>
      <c r="K77" s="1">
        <f t="shared" si="10"/>
        <v>193772</v>
      </c>
      <c r="L77">
        <f t="shared" si="11"/>
        <v>1937.72</v>
      </c>
      <c r="M77" s="1">
        <f>$R$7</f>
        <v>2057.23</v>
      </c>
      <c r="N77" s="3">
        <f t="shared" si="12"/>
        <v>193652.49</v>
      </c>
      <c r="O77" s="4">
        <f t="shared" si="6"/>
        <v>1506.0791080605275</v>
      </c>
    </row>
    <row r="78" spans="1:15">
      <c r="A78" s="6">
        <v>39203</v>
      </c>
      <c r="B78">
        <v>76</v>
      </c>
      <c r="C78">
        <f>(1/(1+$S$4/12))^B78</f>
        <v>0.72905305539765231</v>
      </c>
      <c r="E78" s="1">
        <f t="shared" si="7"/>
        <v>193652.49</v>
      </c>
      <c r="F78">
        <f>ROUND(E78*$Q$7/12,2)</f>
        <v>1936.52</v>
      </c>
      <c r="G78" s="1">
        <f>$R$7</f>
        <v>2057.23</v>
      </c>
      <c r="H78" s="3">
        <f t="shared" si="8"/>
        <v>193531.78</v>
      </c>
      <c r="I78" s="4">
        <f t="shared" si="9"/>
        <v>1499.8298171557124</v>
      </c>
      <c r="K78" s="1">
        <f t="shared" si="10"/>
        <v>193652.49</v>
      </c>
      <c r="L78">
        <f t="shared" si="11"/>
        <v>1936.52</v>
      </c>
      <c r="M78" s="1">
        <f>$R$7</f>
        <v>2057.23</v>
      </c>
      <c r="N78" s="3">
        <f t="shared" si="12"/>
        <v>193531.78</v>
      </c>
      <c r="O78" s="4">
        <f t="shared" si="6"/>
        <v>1499.8298171557124</v>
      </c>
    </row>
    <row r="79" spans="1:15">
      <c r="A79" s="6">
        <v>39234</v>
      </c>
      <c r="B79">
        <v>77</v>
      </c>
      <c r="C79">
        <f>(1/(1+$S$4/12))^B79</f>
        <v>0.72602793898521389</v>
      </c>
      <c r="E79" s="1">
        <f t="shared" si="7"/>
        <v>193531.78</v>
      </c>
      <c r="F79">
        <f>ROUND(E79*$Q$7/12,2)</f>
        <v>1935.32</v>
      </c>
      <c r="G79" s="1">
        <f>$R$7</f>
        <v>2057.23</v>
      </c>
      <c r="H79" s="3">
        <f t="shared" si="8"/>
        <v>193409.87</v>
      </c>
      <c r="I79" s="4">
        <f t="shared" si="9"/>
        <v>1493.6064569185517</v>
      </c>
      <c r="K79" s="1">
        <f t="shared" si="10"/>
        <v>193531.78</v>
      </c>
      <c r="L79">
        <f t="shared" si="11"/>
        <v>1935.32</v>
      </c>
      <c r="M79" s="1">
        <f>$R$7</f>
        <v>2057.23</v>
      </c>
      <c r="N79" s="3">
        <f t="shared" si="12"/>
        <v>193409.87</v>
      </c>
      <c r="O79" s="4">
        <f t="shared" si="6"/>
        <v>1493.6064569185517</v>
      </c>
    </row>
    <row r="80" spans="1:15">
      <c r="A80" s="6">
        <v>39264</v>
      </c>
      <c r="B80">
        <v>78</v>
      </c>
      <c r="C80">
        <f>(1/(1+$S$4/12))^B80</f>
        <v>0.72301537492303458</v>
      </c>
      <c r="E80" s="1">
        <f t="shared" si="7"/>
        <v>193409.87</v>
      </c>
      <c r="F80">
        <f>ROUND(E80*$Q$7/12,2)</f>
        <v>1934.1</v>
      </c>
      <c r="G80" s="1">
        <f>$R$7</f>
        <v>2057.23</v>
      </c>
      <c r="H80" s="3">
        <f t="shared" si="8"/>
        <v>193286.74</v>
      </c>
      <c r="I80" s="4">
        <f t="shared" si="9"/>
        <v>1487.4089197529145</v>
      </c>
      <c r="K80" s="1">
        <f t="shared" si="10"/>
        <v>193409.87</v>
      </c>
      <c r="L80">
        <f t="shared" si="11"/>
        <v>1934.1</v>
      </c>
      <c r="M80" s="1">
        <f>$R$7</f>
        <v>2057.23</v>
      </c>
      <c r="N80" s="3">
        <f t="shared" si="12"/>
        <v>193286.74</v>
      </c>
      <c r="O80" s="4">
        <f t="shared" si="6"/>
        <v>1487.4089197529145</v>
      </c>
    </row>
    <row r="81" spans="1:15">
      <c r="A81" s="6">
        <v>39295</v>
      </c>
      <c r="B81">
        <v>79</v>
      </c>
      <c r="C81">
        <f>(1/(1+$S$4/12))^B81</f>
        <v>0.72001531112667339</v>
      </c>
      <c r="E81" s="1">
        <f t="shared" si="7"/>
        <v>193286.74</v>
      </c>
      <c r="F81">
        <f>ROUND(E81*$Q$7/12,2)</f>
        <v>1932.87</v>
      </c>
      <c r="G81" s="1">
        <f>$R$7</f>
        <v>2057.23</v>
      </c>
      <c r="H81" s="3">
        <f t="shared" si="8"/>
        <v>193162.38</v>
      </c>
      <c r="I81" s="4">
        <f t="shared" si="9"/>
        <v>1481.2370985091263</v>
      </c>
      <c r="K81" s="1">
        <f t="shared" si="10"/>
        <v>193286.74</v>
      </c>
      <c r="L81">
        <f t="shared" si="11"/>
        <v>1932.87</v>
      </c>
      <c r="M81" s="1">
        <f>$R$7</f>
        <v>2057.23</v>
      </c>
      <c r="N81" s="3">
        <f t="shared" si="12"/>
        <v>193162.38</v>
      </c>
      <c r="O81" s="4">
        <f t="shared" si="6"/>
        <v>1481.2370985091263</v>
      </c>
    </row>
    <row r="82" spans="1:15">
      <c r="A82" s="6">
        <v>39326</v>
      </c>
      <c r="B82">
        <v>80</v>
      </c>
      <c r="C82">
        <f>(1/(1+$S$4/12))^B82</f>
        <v>0.71702769572780756</v>
      </c>
      <c r="E82" s="1">
        <f t="shared" si="7"/>
        <v>193162.38</v>
      </c>
      <c r="F82">
        <f>ROUND(E82*$Q$7/12,2)</f>
        <v>1931.62</v>
      </c>
      <c r="G82" s="1">
        <f>$R$7</f>
        <v>2057.23</v>
      </c>
      <c r="H82" s="3">
        <f t="shared" si="8"/>
        <v>193036.77</v>
      </c>
      <c r="I82" s="4">
        <f t="shared" si="9"/>
        <v>1475.0908864821176</v>
      </c>
      <c r="K82" s="1">
        <f t="shared" si="10"/>
        <v>193162.38</v>
      </c>
      <c r="L82">
        <f t="shared" si="11"/>
        <v>1931.62</v>
      </c>
      <c r="M82" s="1">
        <f>$R$7</f>
        <v>2057.23</v>
      </c>
      <c r="N82" s="3">
        <f t="shared" si="12"/>
        <v>193036.77</v>
      </c>
      <c r="O82" s="4">
        <f t="shared" si="6"/>
        <v>1475.0908864821176</v>
      </c>
    </row>
    <row r="83" spans="1:15">
      <c r="A83" s="6">
        <v>39356</v>
      </c>
      <c r="B83">
        <v>81</v>
      </c>
      <c r="C83">
        <f>(1/(1+$S$4/12))^B83</f>
        <v>0.7140524770733353</v>
      </c>
      <c r="E83" s="1">
        <f t="shared" si="7"/>
        <v>193036.77</v>
      </c>
      <c r="F83">
        <f>ROUND(E83*$Q$7/12,2)</f>
        <v>1930.37</v>
      </c>
      <c r="G83" s="1">
        <f>$R$7</f>
        <v>2057.23</v>
      </c>
      <c r="H83" s="3">
        <f t="shared" si="8"/>
        <v>192909.91</v>
      </c>
      <c r="I83" s="4">
        <f t="shared" si="9"/>
        <v>1468.9701774095777</v>
      </c>
      <c r="K83" s="1">
        <f t="shared" si="10"/>
        <v>193036.77</v>
      </c>
      <c r="L83">
        <f t="shared" si="11"/>
        <v>1930.37</v>
      </c>
      <c r="M83" s="1">
        <f>$R$7</f>
        <v>2057.23</v>
      </c>
      <c r="N83" s="3">
        <f t="shared" si="12"/>
        <v>192909.91</v>
      </c>
      <c r="O83" s="4">
        <f t="shared" si="6"/>
        <v>1468.9701774095777</v>
      </c>
    </row>
    <row r="84" spans="1:15">
      <c r="A84" s="6">
        <v>39387</v>
      </c>
      <c r="B84">
        <v>82</v>
      </c>
      <c r="C84">
        <f>(1/(1+$S$4/12))^B84</f>
        <v>0.71108960372448338</v>
      </c>
      <c r="E84" s="1">
        <f t="shared" si="7"/>
        <v>192909.91</v>
      </c>
      <c r="F84">
        <f>ROUND(E84*$Q$7/12,2)</f>
        <v>1929.1</v>
      </c>
      <c r="G84" s="1">
        <f>$R$7</f>
        <v>2057.23</v>
      </c>
      <c r="H84" s="3">
        <f t="shared" si="8"/>
        <v>192781.78</v>
      </c>
      <c r="I84" s="4">
        <f t="shared" si="9"/>
        <v>1462.8748654701189</v>
      </c>
      <c r="K84" s="1">
        <f t="shared" si="10"/>
        <v>192909.91</v>
      </c>
      <c r="L84">
        <f t="shared" si="11"/>
        <v>1929.1</v>
      </c>
      <c r="M84" s="1">
        <f>$R$7</f>
        <v>2057.23</v>
      </c>
      <c r="N84" s="3">
        <f t="shared" si="12"/>
        <v>192781.78</v>
      </c>
      <c r="O84" s="4">
        <f t="shared" si="6"/>
        <v>1462.8748654701189</v>
      </c>
    </row>
    <row r="85" spans="1:15">
      <c r="A85" s="6">
        <v>39417</v>
      </c>
      <c r="B85">
        <v>83</v>
      </c>
      <c r="C85">
        <f>(1/(1+$S$4/12))^B85</f>
        <v>0.70813902445591714</v>
      </c>
      <c r="E85" s="1">
        <f t="shared" si="7"/>
        <v>192781.78</v>
      </c>
      <c r="F85">
        <f>ROUND(E85*$Q$7/12,2)</f>
        <v>1927.82</v>
      </c>
      <c r="G85" s="1">
        <f>$R$7</f>
        <v>2057.23</v>
      </c>
      <c r="H85" s="3">
        <f t="shared" si="8"/>
        <v>192652.37</v>
      </c>
      <c r="I85" s="4">
        <f t="shared" si="9"/>
        <v>1456.8048452814464</v>
      </c>
      <c r="K85" s="1">
        <f t="shared" si="10"/>
        <v>192781.78</v>
      </c>
      <c r="L85">
        <f t="shared" si="11"/>
        <v>1927.82</v>
      </c>
      <c r="M85" s="1">
        <f>$R$7</f>
        <v>2057.23</v>
      </c>
      <c r="N85" s="3">
        <f t="shared" si="12"/>
        <v>192652.37</v>
      </c>
      <c r="O85" s="4">
        <f t="shared" si="6"/>
        <v>1456.8048452814464</v>
      </c>
    </row>
    <row r="86" spans="1:15">
      <c r="A86" s="6">
        <v>39448</v>
      </c>
      <c r="B86">
        <v>84</v>
      </c>
      <c r="C86">
        <f>(1/(1+$S$4/12))^B86</f>
        <v>0.70520068825485516</v>
      </c>
      <c r="E86" s="1">
        <f t="shared" si="7"/>
        <v>192652.37</v>
      </c>
      <c r="F86">
        <f>ROUND(E86*$Q$7/12,2)</f>
        <v>1926.52</v>
      </c>
      <c r="G86" s="1">
        <f>$R$7</f>
        <v>2057.23</v>
      </c>
      <c r="H86" s="3">
        <f t="shared" si="8"/>
        <v>192521.66</v>
      </c>
      <c r="I86" s="4">
        <f t="shared" si="9"/>
        <v>1450.7600118985356</v>
      </c>
      <c r="K86" s="1">
        <f t="shared" si="10"/>
        <v>192652.37</v>
      </c>
      <c r="L86">
        <f t="shared" si="11"/>
        <v>1926.52</v>
      </c>
      <c r="M86" s="1">
        <f>$R$7</f>
        <v>2057.23</v>
      </c>
      <c r="N86" s="3">
        <f t="shared" si="12"/>
        <v>192521.66</v>
      </c>
      <c r="O86" s="4">
        <f t="shared" si="6"/>
        <v>1450.7600118985356</v>
      </c>
    </row>
    <row r="87" spans="1:15">
      <c r="A87" s="6">
        <v>39479</v>
      </c>
      <c r="B87">
        <v>85</v>
      </c>
      <c r="C87">
        <f>(1/(1+$S$4/12))^B87</f>
        <v>0.70227454432018777</v>
      </c>
      <c r="E87" s="1">
        <f t="shared" si="7"/>
        <v>192521.66</v>
      </c>
      <c r="F87">
        <f>ROUND(E87*$Q$7/12,2)</f>
        <v>1925.22</v>
      </c>
      <c r="G87" s="1">
        <f>$R$7</f>
        <v>2057.23</v>
      </c>
      <c r="H87" s="3">
        <f t="shared" si="8"/>
        <v>192389.65</v>
      </c>
      <c r="I87" s="4">
        <f t="shared" si="9"/>
        <v>1444.7402608118198</v>
      </c>
      <c r="K87" s="1">
        <f t="shared" si="10"/>
        <v>192521.66</v>
      </c>
      <c r="L87">
        <f t="shared" si="11"/>
        <v>1925.22</v>
      </c>
      <c r="M87" s="1">
        <f>$R$7</f>
        <v>2057.23</v>
      </c>
      <c r="N87" s="3">
        <f t="shared" si="12"/>
        <v>192389.65</v>
      </c>
      <c r="O87" s="4">
        <f t="shared" si="6"/>
        <v>1444.7402608118198</v>
      </c>
    </row>
    <row r="88" spans="1:15">
      <c r="A88" s="6">
        <v>39508</v>
      </c>
      <c r="B88">
        <v>86</v>
      </c>
      <c r="C88">
        <f>(1/(1+$S$4/12))^B88</f>
        <v>0.69936054206159781</v>
      </c>
      <c r="E88" s="1">
        <f t="shared" si="7"/>
        <v>192389.65</v>
      </c>
      <c r="F88">
        <f>ROUND(E88*$Q$7/12,2)</f>
        <v>1923.9</v>
      </c>
      <c r="G88" s="1">
        <f>$R$7</f>
        <v>2057.23</v>
      </c>
      <c r="H88" s="3">
        <f t="shared" si="8"/>
        <v>192256.32</v>
      </c>
      <c r="I88" s="4">
        <f t="shared" si="9"/>
        <v>1438.7454879453808</v>
      </c>
      <c r="K88" s="1">
        <f t="shared" si="10"/>
        <v>192389.65</v>
      </c>
      <c r="L88">
        <f t="shared" si="11"/>
        <v>1923.9</v>
      </c>
      <c r="M88" s="1">
        <f>$R$7</f>
        <v>2057.23</v>
      </c>
      <c r="N88" s="3">
        <f t="shared" si="12"/>
        <v>192256.32</v>
      </c>
      <c r="O88" s="4">
        <f t="shared" si="6"/>
        <v>1438.7454879453808</v>
      </c>
    </row>
    <row r="89" spans="1:15">
      <c r="A89" s="6">
        <v>39539</v>
      </c>
      <c r="B89">
        <v>87</v>
      </c>
      <c r="C89">
        <f>(1/(1+$S$4/12))^B89</f>
        <v>0.69645863109868666</v>
      </c>
      <c r="E89" s="1">
        <f t="shared" si="7"/>
        <v>192256.32</v>
      </c>
      <c r="F89">
        <f>ROUND(E89*$Q$7/12,2)</f>
        <v>1922.56</v>
      </c>
      <c r="G89" s="1">
        <f>$R$7</f>
        <v>2057.23</v>
      </c>
      <c r="H89" s="3">
        <f t="shared" si="8"/>
        <v>192121.65</v>
      </c>
      <c r="I89" s="4">
        <f t="shared" si="9"/>
        <v>1432.7755896551512</v>
      </c>
      <c r="K89" s="1">
        <f t="shared" si="10"/>
        <v>192256.32</v>
      </c>
      <c r="L89">
        <f t="shared" si="11"/>
        <v>1922.56</v>
      </c>
      <c r="M89" s="1">
        <f>$R$7</f>
        <v>2057.23</v>
      </c>
      <c r="N89" s="3">
        <f t="shared" si="12"/>
        <v>192121.65</v>
      </c>
      <c r="O89" s="4">
        <f t="shared" si="6"/>
        <v>1432.7755896551512</v>
      </c>
    </row>
    <row r="90" spans="1:15">
      <c r="A90" s="6">
        <v>39569</v>
      </c>
      <c r="B90">
        <v>88</v>
      </c>
      <c r="C90">
        <f>(1/(1+$S$4/12))^B90</f>
        <v>0.69356876126010292</v>
      </c>
      <c r="E90" s="1">
        <f t="shared" si="7"/>
        <v>192121.65</v>
      </c>
      <c r="F90">
        <f>ROUND(E90*$Q$7/12,2)</f>
        <v>1921.22</v>
      </c>
      <c r="G90" s="1">
        <f>$R$7</f>
        <v>2057.23</v>
      </c>
      <c r="H90" s="3">
        <f t="shared" si="8"/>
        <v>191985.64</v>
      </c>
      <c r="I90" s="4">
        <f t="shared" si="9"/>
        <v>1426.8304627271216</v>
      </c>
      <c r="K90" s="1">
        <f t="shared" si="10"/>
        <v>192121.65</v>
      </c>
      <c r="L90">
        <f t="shared" si="11"/>
        <v>1921.22</v>
      </c>
      <c r="M90" s="1">
        <f>$R$7</f>
        <v>2057.23</v>
      </c>
      <c r="N90" s="3">
        <f t="shared" si="12"/>
        <v>191985.64</v>
      </c>
      <c r="O90" s="4">
        <f t="shared" si="6"/>
        <v>1426.8304627271216</v>
      </c>
    </row>
    <row r="91" spans="1:15">
      <c r="A91" s="6">
        <v>39600</v>
      </c>
      <c r="B91">
        <v>89</v>
      </c>
      <c r="C91">
        <f>(1/(1+$S$4/12))^B91</f>
        <v>0.69069088258267508</v>
      </c>
      <c r="E91" s="1">
        <f t="shared" si="7"/>
        <v>191985.64</v>
      </c>
      <c r="F91">
        <f>ROUND(E91*$Q$7/12,2)</f>
        <v>1919.86</v>
      </c>
      <c r="G91" s="1">
        <f>$R$7</f>
        <v>2057.23</v>
      </c>
      <c r="H91" s="3">
        <f t="shared" si="8"/>
        <v>191848.27</v>
      </c>
      <c r="I91" s="4">
        <f t="shared" si="9"/>
        <v>1420.9100043755566</v>
      </c>
      <c r="K91" s="1">
        <f t="shared" si="10"/>
        <v>191985.64</v>
      </c>
      <c r="L91">
        <f t="shared" si="11"/>
        <v>1919.86</v>
      </c>
      <c r="M91" s="1">
        <f>$R$7</f>
        <v>2057.23</v>
      </c>
      <c r="N91" s="3">
        <f t="shared" si="12"/>
        <v>191848.27</v>
      </c>
      <c r="O91" s="4">
        <f t="shared" si="6"/>
        <v>1420.9100043755566</v>
      </c>
    </row>
    <row r="92" spans="1:15">
      <c r="A92" s="6">
        <v>39630</v>
      </c>
      <c r="B92">
        <v>90</v>
      </c>
      <c r="C92">
        <f>(1/(1+$S$4/12))^B92</f>
        <v>0.68782494531054783</v>
      </c>
      <c r="E92" s="1">
        <f t="shared" si="7"/>
        <v>191848.27</v>
      </c>
      <c r="F92">
        <f>ROUND(E92*$Q$7/12,2)</f>
        <v>1918.48</v>
      </c>
      <c r="G92" s="1">
        <f>$R$7</f>
        <v>2057.23</v>
      </c>
      <c r="H92" s="3">
        <f t="shared" si="8"/>
        <v>191709.52</v>
      </c>
      <c r="I92" s="4">
        <f t="shared" si="9"/>
        <v>1415.0141122412183</v>
      </c>
      <c r="K92" s="1">
        <f t="shared" si="10"/>
        <v>191848.27</v>
      </c>
      <c r="L92">
        <f t="shared" si="11"/>
        <v>1918.48</v>
      </c>
      <c r="M92" s="1">
        <f>$R$7</f>
        <v>2057.23</v>
      </c>
      <c r="N92" s="3">
        <f t="shared" si="12"/>
        <v>191709.52</v>
      </c>
      <c r="O92" s="4">
        <f t="shared" si="6"/>
        <v>1415.0141122412183</v>
      </c>
    </row>
    <row r="93" spans="1:15">
      <c r="A93" s="6">
        <v>39661</v>
      </c>
      <c r="B93">
        <v>91</v>
      </c>
      <c r="C93">
        <f>(1/(1+$S$4/12))^B93</f>
        <v>0.68497089989432158</v>
      </c>
      <c r="E93" s="1">
        <f t="shared" si="7"/>
        <v>191709.52</v>
      </c>
      <c r="F93">
        <f>ROUND(E93*$Q$7/12,2)</f>
        <v>1917.1</v>
      </c>
      <c r="G93" s="1">
        <f>$R$7</f>
        <v>2057.23</v>
      </c>
      <c r="H93" s="3">
        <f t="shared" si="8"/>
        <v>191569.39</v>
      </c>
      <c r="I93" s="4">
        <f t="shared" si="9"/>
        <v>1409.1426843895952</v>
      </c>
      <c r="K93" s="1">
        <f t="shared" si="10"/>
        <v>191709.52</v>
      </c>
      <c r="L93">
        <f t="shared" si="11"/>
        <v>1917.1</v>
      </c>
      <c r="M93" s="1">
        <f>$R$7</f>
        <v>2057.23</v>
      </c>
      <c r="N93" s="3">
        <f t="shared" si="12"/>
        <v>191569.39</v>
      </c>
      <c r="O93" s="4">
        <f t="shared" si="6"/>
        <v>1409.1426843895952</v>
      </c>
    </row>
    <row r="94" spans="1:15">
      <c r="A94" s="6">
        <v>39692</v>
      </c>
      <c r="B94">
        <v>92</v>
      </c>
      <c r="C94">
        <f>(1/(1+$S$4/12))^B94</f>
        <v>0.68212869699019574</v>
      </c>
      <c r="E94" s="1">
        <f t="shared" si="7"/>
        <v>191569.39</v>
      </c>
      <c r="F94">
        <f>ROUND(E94*$Q$7/12,2)</f>
        <v>1915.69</v>
      </c>
      <c r="G94" s="1">
        <f>$R$7</f>
        <v>2057.23</v>
      </c>
      <c r="H94" s="3">
        <f t="shared" si="8"/>
        <v>191427.85</v>
      </c>
      <c r="I94" s="4">
        <f t="shared" si="9"/>
        <v>1403.2956193091404</v>
      </c>
      <c r="K94" s="1">
        <f t="shared" si="10"/>
        <v>191569.39</v>
      </c>
      <c r="L94">
        <f t="shared" si="11"/>
        <v>1915.69</v>
      </c>
      <c r="M94" s="1">
        <f>$R$7</f>
        <v>2057.23</v>
      </c>
      <c r="N94" s="3">
        <f t="shared" si="12"/>
        <v>191427.85</v>
      </c>
      <c r="O94" s="4">
        <f t="shared" si="6"/>
        <v>1403.2956193091404</v>
      </c>
    </row>
    <row r="95" spans="1:15">
      <c r="A95" s="6">
        <v>39722</v>
      </c>
      <c r="B95">
        <v>93</v>
      </c>
      <c r="C95">
        <f>(1/(1+$S$4/12))^B95</f>
        <v>0.67929828745911613</v>
      </c>
      <c r="E95" s="1">
        <f t="shared" si="7"/>
        <v>191427.85</v>
      </c>
      <c r="F95">
        <f>ROUND(E95*$Q$7/12,2)</f>
        <v>1914.28</v>
      </c>
      <c r="G95" s="1">
        <f>$R$7</f>
        <v>2057.23</v>
      </c>
      <c r="H95" s="3">
        <f t="shared" si="8"/>
        <v>191284.9</v>
      </c>
      <c r="I95" s="4">
        <f t="shared" si="9"/>
        <v>1397.4728159095175</v>
      </c>
      <c r="K95" s="1">
        <f t="shared" si="10"/>
        <v>191427.85</v>
      </c>
      <c r="L95">
        <f t="shared" si="11"/>
        <v>1914.28</v>
      </c>
      <c r="M95" s="1">
        <f>$R$7</f>
        <v>2057.23</v>
      </c>
      <c r="N95" s="3">
        <f t="shared" si="12"/>
        <v>191284.9</v>
      </c>
      <c r="O95" s="4">
        <f t="shared" si="6"/>
        <v>1397.4728159095175</v>
      </c>
    </row>
    <row r="96" spans="1:15">
      <c r="A96" s="6">
        <v>39753</v>
      </c>
      <c r="B96">
        <v>94</v>
      </c>
      <c r="C96">
        <f>(1/(1+$S$4/12))^B96</f>
        <v>0.67647962236592474</v>
      </c>
      <c r="E96" s="1">
        <f t="shared" si="7"/>
        <v>191284.9</v>
      </c>
      <c r="F96">
        <f>ROUND(E96*$Q$7/12,2)</f>
        <v>1912.85</v>
      </c>
      <c r="G96" s="1">
        <f>$R$7</f>
        <v>2057.23</v>
      </c>
      <c r="H96" s="3">
        <f t="shared" si="8"/>
        <v>191140.52</v>
      </c>
      <c r="I96" s="4">
        <f t="shared" si="9"/>
        <v>1391.6741735198514</v>
      </c>
      <c r="K96" s="1">
        <f t="shared" si="10"/>
        <v>191284.9</v>
      </c>
      <c r="L96">
        <f t="shared" si="11"/>
        <v>1912.85</v>
      </c>
      <c r="M96" s="1">
        <f>$R$7</f>
        <v>2057.23</v>
      </c>
      <c r="N96" s="3">
        <f t="shared" si="12"/>
        <v>191140.52</v>
      </c>
      <c r="O96" s="4">
        <f t="shared" si="6"/>
        <v>1391.6741735198514</v>
      </c>
    </row>
    <row r="97" spans="1:15">
      <c r="A97" s="6">
        <v>39783</v>
      </c>
      <c r="B97">
        <v>95</v>
      </c>
      <c r="C97">
        <f>(1/(1+$S$4/12))^B97</f>
        <v>0.67367265297851431</v>
      </c>
      <c r="E97" s="1">
        <f t="shared" si="7"/>
        <v>191140.52</v>
      </c>
      <c r="F97">
        <f>ROUND(E97*$Q$7/12,2)</f>
        <v>1911.41</v>
      </c>
      <c r="G97" s="1">
        <f>$R$7</f>
        <v>2057.23</v>
      </c>
      <c r="H97" s="3">
        <f t="shared" si="8"/>
        <v>190994.7</v>
      </c>
      <c r="I97" s="4">
        <f t="shared" si="9"/>
        <v>1385.8995918869889</v>
      </c>
      <c r="K97" s="1">
        <f t="shared" si="10"/>
        <v>191140.52</v>
      </c>
      <c r="L97">
        <f t="shared" si="11"/>
        <v>1911.41</v>
      </c>
      <c r="M97" s="1">
        <f>$R$7</f>
        <v>2057.23</v>
      </c>
      <c r="N97" s="3">
        <f t="shared" si="12"/>
        <v>190994.7</v>
      </c>
      <c r="O97" s="4">
        <f t="shared" si="6"/>
        <v>1385.8995918869889</v>
      </c>
    </row>
    <row r="98" spans="1:15">
      <c r="A98" s="6">
        <v>39814</v>
      </c>
      <c r="B98">
        <v>96</v>
      </c>
      <c r="C98">
        <f>(1/(1+$S$4/12))^B98</f>
        <v>0.67087733076698519</v>
      </c>
      <c r="E98" s="1">
        <f t="shared" si="7"/>
        <v>190994.7</v>
      </c>
      <c r="F98">
        <f>ROUND(E98*$Q$7/12,2)</f>
        <v>1909.95</v>
      </c>
      <c r="G98" s="1">
        <f>$R$7</f>
        <v>2057.23</v>
      </c>
      <c r="H98" s="3">
        <f t="shared" si="8"/>
        <v>190847.42</v>
      </c>
      <c r="I98" s="4">
        <f t="shared" si="9"/>
        <v>1380.1489711737649</v>
      </c>
      <c r="K98" s="1">
        <f t="shared" si="10"/>
        <v>190994.7</v>
      </c>
      <c r="L98">
        <f t="shared" si="11"/>
        <v>1909.95</v>
      </c>
      <c r="M98" s="1">
        <f>$R$7</f>
        <v>2057.23</v>
      </c>
      <c r="N98" s="3">
        <f t="shared" si="12"/>
        <v>190847.42</v>
      </c>
      <c r="O98" s="4">
        <f t="shared" si="6"/>
        <v>1380.1489711737649</v>
      </c>
    </row>
    <row r="99" spans="1:15">
      <c r="A99" s="6">
        <v>39845</v>
      </c>
      <c r="B99">
        <v>97</v>
      </c>
      <c r="C99">
        <f>(1/(1+$S$4/12))^B99</f>
        <v>0.66809360740280688</v>
      </c>
      <c r="E99" s="1">
        <f t="shared" si="7"/>
        <v>190847.42</v>
      </c>
      <c r="F99">
        <f>ROUND(E99*$Q$7/12,2)</f>
        <v>1908.47</v>
      </c>
      <c r="G99" s="1">
        <f>$R$7</f>
        <v>2057.23</v>
      </c>
      <c r="H99" s="3">
        <f t="shared" si="8"/>
        <v>190698.66</v>
      </c>
      <c r="I99" s="4">
        <f t="shared" si="9"/>
        <v>1374.4222119572764</v>
      </c>
      <c r="K99" s="1">
        <f t="shared" si="10"/>
        <v>190847.42</v>
      </c>
      <c r="L99">
        <f t="shared" si="11"/>
        <v>1908.47</v>
      </c>
      <c r="M99" s="1">
        <f>$R$7</f>
        <v>2057.23</v>
      </c>
      <c r="N99" s="3">
        <f t="shared" si="12"/>
        <v>190698.66</v>
      </c>
      <c r="O99" s="4">
        <f t="shared" si="6"/>
        <v>1374.4222119572764</v>
      </c>
    </row>
    <row r="100" spans="1:15">
      <c r="A100" s="6">
        <v>39873</v>
      </c>
      <c r="B100">
        <v>98</v>
      </c>
      <c r="C100">
        <f>(1/(1+$S$4/12))^B100</f>
        <v>0.66532143475798189</v>
      </c>
      <c r="E100" s="1">
        <f t="shared" si="7"/>
        <v>190698.66</v>
      </c>
      <c r="F100">
        <f>ROUND(E100*$Q$7/12,2)</f>
        <v>1906.99</v>
      </c>
      <c r="G100" s="1">
        <f>$R$7</f>
        <v>2057.23</v>
      </c>
      <c r="H100" s="3">
        <f t="shared" si="8"/>
        <v>190548.42</v>
      </c>
      <c r="I100" s="4">
        <f t="shared" si="9"/>
        <v>1368.7192152271632</v>
      </c>
      <c r="K100" s="1">
        <f t="shared" si="10"/>
        <v>190698.66</v>
      </c>
      <c r="L100">
        <f t="shared" si="11"/>
        <v>1906.99</v>
      </c>
      <c r="M100" s="1">
        <f>$R$7</f>
        <v>2057.23</v>
      </c>
      <c r="N100" s="3">
        <f t="shared" si="12"/>
        <v>190548.42</v>
      </c>
      <c r="O100" s="4">
        <f t="shared" si="6"/>
        <v>1368.7192152271632</v>
      </c>
    </row>
    <row r="101" spans="1:15">
      <c r="A101" s="6">
        <v>39904</v>
      </c>
      <c r="B101">
        <v>99</v>
      </c>
      <c r="C101">
        <f>(1/(1+$S$4/12))^B101</f>
        <v>0.66256076490421434</v>
      </c>
      <c r="E101" s="1">
        <f t="shared" si="7"/>
        <v>190548.42</v>
      </c>
      <c r="F101">
        <f>ROUND(E101*$Q$7/12,2)</f>
        <v>1905.48</v>
      </c>
      <c r="G101" s="1">
        <f>$R$7</f>
        <v>2057.23</v>
      </c>
      <c r="H101" s="3">
        <f t="shared" si="8"/>
        <v>190396.67</v>
      </c>
      <c r="I101" s="4">
        <f t="shared" si="9"/>
        <v>1363.0398823838968</v>
      </c>
      <c r="K101" s="1">
        <f t="shared" si="10"/>
        <v>190548.42</v>
      </c>
      <c r="L101">
        <f t="shared" si="11"/>
        <v>1905.48</v>
      </c>
      <c r="M101" s="1">
        <f>$R$7</f>
        <v>2057.23</v>
      </c>
      <c r="N101" s="3">
        <f t="shared" si="12"/>
        <v>190396.67</v>
      </c>
      <c r="O101" s="4">
        <f t="shared" si="6"/>
        <v>1363.0398823838968</v>
      </c>
    </row>
    <row r="102" spans="1:15">
      <c r="A102" s="6">
        <v>39934</v>
      </c>
      <c r="B102">
        <v>100</v>
      </c>
      <c r="C102">
        <f>(1/(1+$S$4/12))^B102</f>
        <v>0.6598115501120807</v>
      </c>
      <c r="E102" s="1">
        <f t="shared" si="7"/>
        <v>190396.67</v>
      </c>
      <c r="F102">
        <f>ROUND(E102*$Q$7/12,2)</f>
        <v>1903.97</v>
      </c>
      <c r="G102" s="1">
        <f>$R$7</f>
        <v>2057.23</v>
      </c>
      <c r="H102" s="3">
        <f t="shared" si="8"/>
        <v>190243.41</v>
      </c>
      <c r="I102" s="4">
        <f t="shared" si="9"/>
        <v>1357.3841152370758</v>
      </c>
      <c r="K102" s="1">
        <f t="shared" si="10"/>
        <v>190396.67</v>
      </c>
      <c r="L102">
        <f t="shared" si="11"/>
        <v>1903.97</v>
      </c>
      <c r="M102" s="1">
        <f>$R$7</f>
        <v>2057.23</v>
      </c>
      <c r="N102" s="3">
        <f t="shared" si="12"/>
        <v>190243.41</v>
      </c>
      <c r="O102" s="4">
        <f t="shared" si="6"/>
        <v>1357.3841152370758</v>
      </c>
    </row>
    <row r="103" spans="1:15">
      <c r="A103" s="6">
        <v>39965</v>
      </c>
      <c r="B103">
        <v>101</v>
      </c>
      <c r="C103">
        <f>(1/(1+$S$4/12))^B103</f>
        <v>0.65707374285020492</v>
      </c>
      <c r="E103" s="1">
        <f t="shared" si="7"/>
        <v>190243.41</v>
      </c>
      <c r="F103">
        <f>ROUND(E103*$Q$7/12,2)</f>
        <v>1902.43</v>
      </c>
      <c r="G103" s="1">
        <f>$R$7</f>
        <v>2057.23</v>
      </c>
      <c r="H103" s="3">
        <f t="shared" si="8"/>
        <v>190088.61</v>
      </c>
      <c r="I103" s="4">
        <f t="shared" si="9"/>
        <v>1351.7518160037271</v>
      </c>
      <c r="K103" s="1">
        <f t="shared" si="10"/>
        <v>190243.41</v>
      </c>
      <c r="L103">
        <f t="shared" si="11"/>
        <v>1902.43</v>
      </c>
      <c r="M103" s="1">
        <f>$R$7</f>
        <v>2057.23</v>
      </c>
      <c r="N103" s="3">
        <f t="shared" si="12"/>
        <v>190088.61</v>
      </c>
      <c r="O103" s="4">
        <f t="shared" si="6"/>
        <v>1351.7518160037271</v>
      </c>
    </row>
    <row r="104" spans="1:15">
      <c r="A104" s="6">
        <v>39995</v>
      </c>
      <c r="B104">
        <v>102</v>
      </c>
      <c r="C104">
        <f>(1/(1+$S$4/12))^B104</f>
        <v>0.6543472957844364</v>
      </c>
      <c r="E104" s="1">
        <f t="shared" si="7"/>
        <v>190088.61</v>
      </c>
      <c r="F104">
        <f>ROUND(E104*$Q$7/12,2)</f>
        <v>1900.89</v>
      </c>
      <c r="G104" s="1">
        <f>$R$7</f>
        <v>2057.23</v>
      </c>
      <c r="H104" s="3">
        <f t="shared" si="8"/>
        <v>189932.27</v>
      </c>
      <c r="I104" s="4">
        <f t="shared" si="9"/>
        <v>1346.1428873066161</v>
      </c>
      <c r="K104" s="1">
        <f t="shared" si="10"/>
        <v>190088.61</v>
      </c>
      <c r="L104">
        <f t="shared" si="11"/>
        <v>1900.89</v>
      </c>
      <c r="M104" s="1">
        <f>$R$7</f>
        <v>2057.23</v>
      </c>
      <c r="N104" s="3">
        <f t="shared" si="12"/>
        <v>189932.27</v>
      </c>
      <c r="O104" s="4">
        <f t="shared" si="6"/>
        <v>1346.1428873066161</v>
      </c>
    </row>
    <row r="105" spans="1:15">
      <c r="A105" s="6">
        <v>40026</v>
      </c>
      <c r="B105">
        <v>103</v>
      </c>
      <c r="C105">
        <f>(1/(1+$S$4/12))^B105</f>
        <v>0.6516321617770322</v>
      </c>
      <c r="E105" s="1">
        <f t="shared" si="7"/>
        <v>189932.27</v>
      </c>
      <c r="F105">
        <f>ROUND(E105*$Q$7/12,2)</f>
        <v>1899.32</v>
      </c>
      <c r="G105" s="1">
        <f>$R$7</f>
        <v>2057.23</v>
      </c>
      <c r="H105" s="3">
        <f t="shared" si="8"/>
        <v>189774.36</v>
      </c>
      <c r="I105" s="4">
        <f t="shared" si="9"/>
        <v>1340.557232172564</v>
      </c>
      <c r="K105" s="1">
        <f t="shared" si="10"/>
        <v>189932.27</v>
      </c>
      <c r="L105">
        <f t="shared" si="11"/>
        <v>1899.32</v>
      </c>
      <c r="M105" s="1">
        <f>$R$7</f>
        <v>2057.23</v>
      </c>
      <c r="N105" s="3">
        <f t="shared" si="12"/>
        <v>189774.36</v>
      </c>
      <c r="O105" s="4">
        <f t="shared" si="6"/>
        <v>1340.557232172564</v>
      </c>
    </row>
    <row r="106" spans="1:15">
      <c r="A106" s="6">
        <v>40057</v>
      </c>
      <c r="B106">
        <v>104</v>
      </c>
      <c r="C106">
        <f>(1/(1+$S$4/12))^B106</f>
        <v>0.64892829388584117</v>
      </c>
      <c r="E106" s="1">
        <f t="shared" si="7"/>
        <v>189774.36</v>
      </c>
      <c r="F106">
        <f>ROUND(E106*$Q$7/12,2)</f>
        <v>1897.74</v>
      </c>
      <c r="G106" s="1">
        <f>$R$7</f>
        <v>2057.23</v>
      </c>
      <c r="H106" s="3">
        <f t="shared" si="8"/>
        <v>189614.87</v>
      </c>
      <c r="I106" s="4">
        <f t="shared" si="9"/>
        <v>1334.9947540307689</v>
      </c>
      <c r="K106" s="1">
        <f t="shared" si="10"/>
        <v>189774.36</v>
      </c>
      <c r="L106">
        <f t="shared" si="11"/>
        <v>1897.74</v>
      </c>
      <c r="M106" s="1">
        <f>$R$7</f>
        <v>2057.23</v>
      </c>
      <c r="N106" s="3">
        <f t="shared" si="12"/>
        <v>189614.87</v>
      </c>
      <c r="O106" s="4">
        <f t="shared" si="6"/>
        <v>1334.9947540307689</v>
      </c>
    </row>
    <row r="107" spans="1:15">
      <c r="A107" s="6">
        <v>40087</v>
      </c>
      <c r="B107">
        <v>105</v>
      </c>
      <c r="C107">
        <f>(1/(1+$S$4/12))^B107</f>
        <v>0.64623564536349332</v>
      </c>
      <c r="E107" s="1">
        <f t="shared" si="7"/>
        <v>189614.87</v>
      </c>
      <c r="F107">
        <f>ROUND(E107*$Q$7/12,2)</f>
        <v>1896.15</v>
      </c>
      <c r="G107" s="1">
        <f>$R$7</f>
        <v>2057.23</v>
      </c>
      <c r="H107" s="3">
        <f t="shared" si="8"/>
        <v>189453.79</v>
      </c>
      <c r="I107" s="4">
        <f t="shared" si="9"/>
        <v>1329.4553567111393</v>
      </c>
      <c r="K107" s="1">
        <f t="shared" si="10"/>
        <v>189614.87</v>
      </c>
      <c r="L107">
        <f t="shared" si="11"/>
        <v>1896.15</v>
      </c>
      <c r="M107" s="1">
        <f>$R$7</f>
        <v>2057.23</v>
      </c>
      <c r="N107" s="3">
        <f t="shared" si="12"/>
        <v>189453.79</v>
      </c>
      <c r="O107" s="4">
        <f t="shared" si="6"/>
        <v>1329.4553567111393</v>
      </c>
    </row>
    <row r="108" spans="1:15">
      <c r="A108" s="6">
        <v>40118</v>
      </c>
      <c r="B108">
        <v>106</v>
      </c>
      <c r="C108">
        <f>(1/(1+$S$4/12))^B108</f>
        <v>0.64355416965659085</v>
      </c>
      <c r="E108" s="1">
        <f t="shared" si="7"/>
        <v>189453.79</v>
      </c>
      <c r="F108">
        <f>ROUND(E108*$Q$7/12,2)</f>
        <v>1894.54</v>
      </c>
      <c r="G108" s="1">
        <f>$R$7</f>
        <v>2057.23</v>
      </c>
      <c r="H108" s="3">
        <f t="shared" si="8"/>
        <v>189291.1</v>
      </c>
      <c r="I108" s="4">
        <f t="shared" si="9"/>
        <v>1323.9389444426283</v>
      </c>
      <c r="K108" s="1">
        <f t="shared" si="10"/>
        <v>189453.79</v>
      </c>
      <c r="L108">
        <f t="shared" si="11"/>
        <v>1894.54</v>
      </c>
      <c r="M108" s="1">
        <f>$R$7</f>
        <v>2057.23</v>
      </c>
      <c r="N108" s="3">
        <f t="shared" si="12"/>
        <v>189291.1</v>
      </c>
      <c r="O108" s="4">
        <f t="shared" si="6"/>
        <v>1323.9389444426283</v>
      </c>
    </row>
    <row r="109" spans="1:15">
      <c r="A109" s="6">
        <v>40148</v>
      </c>
      <c r="B109">
        <v>107</v>
      </c>
      <c r="C109">
        <f>(1/(1+$S$4/12))^B109</f>
        <v>0.64088382040490377</v>
      </c>
      <c r="E109" s="1">
        <f t="shared" si="7"/>
        <v>189291.1</v>
      </c>
      <c r="F109">
        <f>ROUND(E109*$Q$7/12,2)</f>
        <v>1892.91</v>
      </c>
      <c r="G109" s="1">
        <f>$R$7</f>
        <v>2057.23</v>
      </c>
      <c r="H109" s="3">
        <f t="shared" si="8"/>
        <v>189126.78</v>
      </c>
      <c r="I109" s="4">
        <f t="shared" si="9"/>
        <v>1318.4454218515802</v>
      </c>
      <c r="K109" s="1">
        <f t="shared" si="10"/>
        <v>189291.1</v>
      </c>
      <c r="L109">
        <f t="shared" si="11"/>
        <v>1892.91</v>
      </c>
      <c r="M109" s="1">
        <f>$R$7</f>
        <v>2057.23</v>
      </c>
      <c r="N109" s="3">
        <f t="shared" si="12"/>
        <v>189126.78</v>
      </c>
      <c r="O109" s="4">
        <f t="shared" si="6"/>
        <v>1318.4454218515802</v>
      </c>
    </row>
    <row r="110" spans="1:15">
      <c r="A110" s="6">
        <v>40179</v>
      </c>
      <c r="B110">
        <v>108</v>
      </c>
      <c r="C110">
        <f>(1/(1+$S$4/12))^B110</f>
        <v>0.63822455144056811</v>
      </c>
      <c r="E110" s="1">
        <f t="shared" si="7"/>
        <v>189126.78</v>
      </c>
      <c r="F110">
        <f>ROUND(E110*$Q$7/12,2)</f>
        <v>1891.27</v>
      </c>
      <c r="G110" s="1">
        <f>$R$7</f>
        <v>2057.23</v>
      </c>
      <c r="H110" s="3">
        <f t="shared" si="8"/>
        <v>188960.82</v>
      </c>
      <c r="I110" s="4">
        <f t="shared" si="9"/>
        <v>1312.97469396008</v>
      </c>
      <c r="K110" s="1">
        <f t="shared" si="10"/>
        <v>189126.78</v>
      </c>
      <c r="L110">
        <f t="shared" si="11"/>
        <v>1891.27</v>
      </c>
      <c r="M110" s="1">
        <f>$R$7</f>
        <v>2057.23</v>
      </c>
      <c r="N110" s="3">
        <f t="shared" si="12"/>
        <v>188960.82</v>
      </c>
      <c r="O110" s="4">
        <f t="shared" si="6"/>
        <v>1312.97469396008</v>
      </c>
    </row>
    <row r="111" spans="1:15">
      <c r="A111" s="6">
        <v>40210</v>
      </c>
      <c r="B111">
        <v>109</v>
      </c>
      <c r="C111">
        <f>(1/(1+$S$4/12))^B111</f>
        <v>0.63557631678728777</v>
      </c>
      <c r="E111" s="1">
        <f t="shared" si="7"/>
        <v>188960.82</v>
      </c>
      <c r="F111">
        <f>ROUND(E111*$Q$7/12,2)</f>
        <v>1889.61</v>
      </c>
      <c r="G111" s="1">
        <f>$R$7</f>
        <v>2057.23</v>
      </c>
      <c r="H111" s="3">
        <f t="shared" si="8"/>
        <v>188793.2</v>
      </c>
      <c r="I111" s="4">
        <f t="shared" si="9"/>
        <v>1307.526666184312</v>
      </c>
      <c r="K111" s="1">
        <f t="shared" si="10"/>
        <v>188960.82</v>
      </c>
      <c r="L111">
        <f t="shared" si="11"/>
        <v>1889.61</v>
      </c>
      <c r="M111" s="1">
        <f>$R$7</f>
        <v>2057.23</v>
      </c>
      <c r="N111" s="3">
        <f t="shared" si="12"/>
        <v>188793.2</v>
      </c>
      <c r="O111" s="4">
        <f t="shared" si="6"/>
        <v>1307.526666184312</v>
      </c>
    </row>
    <row r="112" spans="1:15">
      <c r="A112" s="6">
        <v>40238</v>
      </c>
      <c r="B112">
        <v>110</v>
      </c>
      <c r="C112">
        <f>(1/(1+$S$4/12))^B112</f>
        <v>0.63293907065953969</v>
      </c>
      <c r="E112" s="1">
        <f t="shared" si="7"/>
        <v>188793.2</v>
      </c>
      <c r="F112">
        <f>ROUND(E112*$Q$7/12,2)</f>
        <v>1887.93</v>
      </c>
      <c r="G112" s="1">
        <f>$R$7</f>
        <v>2057.23</v>
      </c>
      <c r="H112" s="3">
        <f t="shared" si="8"/>
        <v>188623.9</v>
      </c>
      <c r="I112" s="4">
        <f t="shared" si="9"/>
        <v>1302.1012443329248</v>
      </c>
      <c r="K112" s="1">
        <f t="shared" si="10"/>
        <v>188793.2</v>
      </c>
      <c r="L112">
        <f t="shared" si="11"/>
        <v>1887.93</v>
      </c>
      <c r="M112" s="1">
        <f>$R$7</f>
        <v>2057.23</v>
      </c>
      <c r="N112" s="3">
        <f t="shared" si="12"/>
        <v>188623.9</v>
      </c>
      <c r="O112" s="4">
        <f t="shared" si="6"/>
        <v>1302.1012443329248</v>
      </c>
    </row>
    <row r="113" spans="1:15">
      <c r="A113" s="6">
        <v>40269</v>
      </c>
      <c r="B113">
        <v>111</v>
      </c>
      <c r="C113">
        <f>(1/(1+$S$4/12))^B113</f>
        <v>0.63031276746178222</v>
      </c>
      <c r="E113" s="1">
        <f t="shared" si="7"/>
        <v>188623.9</v>
      </c>
      <c r="F113">
        <f>ROUND(E113*$Q$7/12,2)</f>
        <v>1886.24</v>
      </c>
      <c r="G113" s="1">
        <f>$R$7</f>
        <v>2057.23</v>
      </c>
      <c r="H113" s="3">
        <f t="shared" si="8"/>
        <v>188452.91</v>
      </c>
      <c r="I113" s="4">
        <f t="shared" si="9"/>
        <v>1296.6983346054024</v>
      </c>
      <c r="K113" s="1">
        <f t="shared" si="10"/>
        <v>188623.9</v>
      </c>
      <c r="L113">
        <f t="shared" si="11"/>
        <v>1886.24</v>
      </c>
      <c r="M113" s="1">
        <f>$R$7</f>
        <v>2057.23</v>
      </c>
      <c r="N113" s="3">
        <f t="shared" si="12"/>
        <v>188452.91</v>
      </c>
      <c r="O113" s="4">
        <f t="shared" si="6"/>
        <v>1296.6983346054024</v>
      </c>
    </row>
    <row r="114" spans="1:15">
      <c r="A114" s="6">
        <v>40299</v>
      </c>
      <c r="B114">
        <v>112</v>
      </c>
      <c r="C114">
        <f>(1/(1+$S$4/12))^B114</f>
        <v>0.627697361787667</v>
      </c>
      <c r="E114" s="1">
        <f t="shared" si="7"/>
        <v>188452.91</v>
      </c>
      <c r="F114">
        <f>ROUND(E114*$Q$7/12,2)</f>
        <v>1884.53</v>
      </c>
      <c r="G114" s="1">
        <f>$R$7</f>
        <v>2057.23</v>
      </c>
      <c r="H114" s="3">
        <f t="shared" si="8"/>
        <v>188280.21</v>
      </c>
      <c r="I114" s="4">
        <f t="shared" si="9"/>
        <v>1291.3178435904422</v>
      </c>
      <c r="K114" s="1">
        <f t="shared" si="10"/>
        <v>188452.91</v>
      </c>
      <c r="L114">
        <f t="shared" si="11"/>
        <v>1884.53</v>
      </c>
      <c r="M114" s="1">
        <f>$R$7</f>
        <v>2057.23</v>
      </c>
      <c r="N114" s="3">
        <f t="shared" si="12"/>
        <v>188280.21</v>
      </c>
      <c r="O114" s="4">
        <f t="shared" si="6"/>
        <v>1291.3178435904422</v>
      </c>
    </row>
    <row r="115" spans="1:15">
      <c r="A115" s="6">
        <v>40330</v>
      </c>
      <c r="B115">
        <v>113</v>
      </c>
      <c r="C115">
        <f>(1/(1+$S$4/12))^B115</f>
        <v>0.62509280841925352</v>
      </c>
      <c r="E115" s="1">
        <f t="shared" si="7"/>
        <v>188280.21</v>
      </c>
      <c r="F115">
        <f>ROUND(E115*$Q$7/12,2)</f>
        <v>1882.8</v>
      </c>
      <c r="G115" s="1">
        <f>$R$7</f>
        <v>2057.23</v>
      </c>
      <c r="H115" s="3">
        <f t="shared" si="8"/>
        <v>188105.78</v>
      </c>
      <c r="I115" s="4">
        <f t="shared" si="9"/>
        <v>1285.9596782643409</v>
      </c>
      <c r="K115" s="1">
        <f t="shared" si="10"/>
        <v>188280.21</v>
      </c>
      <c r="L115">
        <f t="shared" si="11"/>
        <v>1882.8</v>
      </c>
      <c r="M115" s="1">
        <f>$R$7</f>
        <v>2057.23</v>
      </c>
      <c r="N115" s="3">
        <f t="shared" si="12"/>
        <v>188105.78</v>
      </c>
      <c r="O115" s="4">
        <f t="shared" si="6"/>
        <v>1285.9596782643409</v>
      </c>
    </row>
    <row r="116" spans="1:15">
      <c r="A116" s="6">
        <v>40360</v>
      </c>
      <c r="B116">
        <v>114</v>
      </c>
      <c r="C116">
        <f>(1/(1+$S$4/12))^B116</f>
        <v>0.62249906232622754</v>
      </c>
      <c r="E116" s="1">
        <f t="shared" si="7"/>
        <v>188105.78</v>
      </c>
      <c r="F116">
        <f>ROUND(E116*$Q$7/12,2)</f>
        <v>1881.06</v>
      </c>
      <c r="G116" s="1">
        <f>$R$7</f>
        <v>2057.23</v>
      </c>
      <c r="H116" s="3">
        <f t="shared" si="8"/>
        <v>187929.61</v>
      </c>
      <c r="I116" s="4">
        <f t="shared" si="9"/>
        <v>1280.623745989385</v>
      </c>
      <c r="K116" s="1">
        <f t="shared" si="10"/>
        <v>188105.78</v>
      </c>
      <c r="L116">
        <f t="shared" si="11"/>
        <v>1881.06</v>
      </c>
      <c r="M116" s="1">
        <f>$R$7</f>
        <v>2057.23</v>
      </c>
      <c r="N116" s="3">
        <f t="shared" si="12"/>
        <v>187929.61</v>
      </c>
      <c r="O116" s="4">
        <f t="shared" si="6"/>
        <v>1280.623745989385</v>
      </c>
    </row>
    <row r="117" spans="1:15">
      <c r="A117" s="6">
        <v>40391</v>
      </c>
      <c r="B117">
        <v>115</v>
      </c>
      <c r="C117">
        <f>(1/(1+$S$4/12))^B117</f>
        <v>0.61991607866512288</v>
      </c>
      <c r="E117" s="1">
        <f t="shared" si="7"/>
        <v>187929.61</v>
      </c>
      <c r="F117">
        <f>ROUND(E117*$Q$7/12,2)</f>
        <v>1879.3</v>
      </c>
      <c r="G117" s="1">
        <f>$R$7</f>
        <v>2057.23</v>
      </c>
      <c r="H117" s="3">
        <f t="shared" si="8"/>
        <v>187751.67999999999</v>
      </c>
      <c r="I117" s="4">
        <f t="shared" si="9"/>
        <v>1275.3099545122507</v>
      </c>
      <c r="K117" s="1">
        <f t="shared" si="10"/>
        <v>187929.61</v>
      </c>
      <c r="L117">
        <f t="shared" si="11"/>
        <v>1879.3</v>
      </c>
      <c r="M117" s="1">
        <f>$R$7</f>
        <v>2057.23</v>
      </c>
      <c r="N117" s="3">
        <f t="shared" si="12"/>
        <v>187751.67999999999</v>
      </c>
      <c r="O117" s="4">
        <f t="shared" si="6"/>
        <v>1275.3099545122507</v>
      </c>
    </row>
    <row r="118" spans="1:15">
      <c r="A118" s="6">
        <v>40422</v>
      </c>
      <c r="B118">
        <v>116</v>
      </c>
      <c r="C118">
        <f>(1/(1+$S$4/12))^B118</f>
        <v>0.61734381277854555</v>
      </c>
      <c r="E118" s="1">
        <f t="shared" si="7"/>
        <v>187751.67999999999</v>
      </c>
      <c r="F118">
        <f>ROUND(E118*$Q$7/12,2)</f>
        <v>1877.52</v>
      </c>
      <c r="G118" s="1">
        <f>$R$7</f>
        <v>2057.23</v>
      </c>
      <c r="H118" s="3">
        <f t="shared" si="8"/>
        <v>187571.97</v>
      </c>
      <c r="I118" s="4">
        <f t="shared" si="9"/>
        <v>1270.0182119624073</v>
      </c>
      <c r="K118" s="1">
        <f t="shared" si="10"/>
        <v>187751.67999999999</v>
      </c>
      <c r="L118">
        <f t="shared" si="11"/>
        <v>1877.52</v>
      </c>
      <c r="M118" s="1">
        <f>$R$7</f>
        <v>2057.23</v>
      </c>
      <c r="N118" s="3">
        <f t="shared" si="12"/>
        <v>187571.97</v>
      </c>
      <c r="O118" s="4">
        <f t="shared" si="6"/>
        <v>1270.0182119624073</v>
      </c>
    </row>
    <row r="119" spans="1:15">
      <c r="A119" s="6">
        <v>40452</v>
      </c>
      <c r="B119">
        <v>117</v>
      </c>
      <c r="C119">
        <f>(1/(1+$S$4/12))^B119</f>
        <v>0.61478222019440232</v>
      </c>
      <c r="E119" s="1">
        <f t="shared" si="7"/>
        <v>187571.97</v>
      </c>
      <c r="F119">
        <f>ROUND(E119*$Q$7/12,2)</f>
        <v>1875.72</v>
      </c>
      <c r="G119" s="1">
        <f>$R$7</f>
        <v>2057.23</v>
      </c>
      <c r="H119" s="3">
        <f t="shared" si="8"/>
        <v>187390.46</v>
      </c>
      <c r="I119" s="4">
        <f t="shared" si="9"/>
        <v>1264.7484268505302</v>
      </c>
      <c r="K119" s="1">
        <f t="shared" si="10"/>
        <v>187571.97</v>
      </c>
      <c r="L119">
        <f t="shared" si="11"/>
        <v>1875.72</v>
      </c>
      <c r="M119" s="1">
        <f>$R$7</f>
        <v>2057.23</v>
      </c>
      <c r="N119" s="3">
        <f t="shared" si="12"/>
        <v>187390.46</v>
      </c>
      <c r="O119" s="4">
        <f t="shared" si="6"/>
        <v>1264.7484268505302</v>
      </c>
    </row>
    <row r="120" spans="1:15">
      <c r="A120" s="6">
        <v>40483</v>
      </c>
      <c r="B120">
        <v>118</v>
      </c>
      <c r="C120">
        <f>(1/(1+$S$4/12))^B120</f>
        <v>0.612231256625131</v>
      </c>
      <c r="E120" s="1">
        <f t="shared" si="7"/>
        <v>187390.46</v>
      </c>
      <c r="F120">
        <f>ROUND(E120*$Q$7/12,2)</f>
        <v>1873.9</v>
      </c>
      <c r="G120" s="1">
        <f>$R$7</f>
        <v>2057.23</v>
      </c>
      <c r="H120" s="3">
        <f t="shared" si="8"/>
        <v>187207.13</v>
      </c>
      <c r="I120" s="4">
        <f t="shared" si="9"/>
        <v>1259.5005080669182</v>
      </c>
      <c r="K120" s="1">
        <f t="shared" si="10"/>
        <v>187390.46</v>
      </c>
      <c r="L120">
        <f t="shared" si="11"/>
        <v>1873.9</v>
      </c>
      <c r="M120" s="1">
        <f>$R$7</f>
        <v>2057.23</v>
      </c>
      <c r="N120" s="3">
        <f t="shared" si="12"/>
        <v>187207.13</v>
      </c>
      <c r="O120" s="4">
        <f t="shared" si="6"/>
        <v>1259.5005080669182</v>
      </c>
    </row>
    <row r="121" spans="1:15">
      <c r="A121" s="6">
        <v>40513</v>
      </c>
      <c r="B121">
        <v>119</v>
      </c>
      <c r="C121">
        <f>(1/(1+$S$4/12))^B121</f>
        <v>0.60969087796693533</v>
      </c>
      <c r="E121" s="1">
        <f t="shared" si="7"/>
        <v>187207.13</v>
      </c>
      <c r="F121">
        <f>ROUND(E121*$Q$7/12,2)</f>
        <v>1872.07</v>
      </c>
      <c r="G121" s="1">
        <f>$R$7</f>
        <v>2057.23</v>
      </c>
      <c r="H121" s="3">
        <f t="shared" si="8"/>
        <v>187021.97</v>
      </c>
      <c r="I121" s="4">
        <f t="shared" si="9"/>
        <v>1254.2743648799183</v>
      </c>
      <c r="K121" s="1">
        <f t="shared" si="10"/>
        <v>187207.13</v>
      </c>
      <c r="L121">
        <f t="shared" si="11"/>
        <v>1872.07</v>
      </c>
      <c r="M121" s="1">
        <f>$R$7</f>
        <v>2057.23</v>
      </c>
      <c r="N121" s="3">
        <f t="shared" si="12"/>
        <v>187021.97</v>
      </c>
      <c r="O121" s="4">
        <f t="shared" si="6"/>
        <v>1254.2743648799183</v>
      </c>
    </row>
    <row r="122" spans="1:15">
      <c r="A122" s="6">
        <v>40544</v>
      </c>
      <c r="B122">
        <v>120</v>
      </c>
      <c r="C122">
        <f>(1/(1+$S$4/12))^B122</f>
        <v>0.60716104029902274</v>
      </c>
      <c r="E122" s="1">
        <f t="shared" si="7"/>
        <v>187021.97</v>
      </c>
      <c r="F122">
        <f>ROUND(E122*$Q$7/12,2)</f>
        <v>1870.22</v>
      </c>
      <c r="G122" s="1">
        <f>$R$7</f>
        <v>2057.23</v>
      </c>
      <c r="H122" s="3">
        <f t="shared" si="8"/>
        <v>186834.96</v>
      </c>
      <c r="I122" s="4">
        <f t="shared" si="9"/>
        <v>1249.0699069343586</v>
      </c>
      <c r="K122" s="1">
        <f t="shared" si="10"/>
        <v>187021.97</v>
      </c>
      <c r="L122">
        <f t="shared" si="11"/>
        <v>1870.22</v>
      </c>
      <c r="M122" s="1">
        <f>$R$7</f>
        <v>2057.23</v>
      </c>
      <c r="N122" s="3">
        <f t="shared" si="12"/>
        <v>186834.96</v>
      </c>
      <c r="O122" s="4">
        <f t="shared" si="6"/>
        <v>1249.0699069343586</v>
      </c>
    </row>
    <row r="123" spans="1:15">
      <c r="A123" s="6">
        <v>40575</v>
      </c>
      <c r="B123">
        <v>121</v>
      </c>
      <c r="C123">
        <f>(1/(1+$S$4/12))^B123</f>
        <v>0.60464169988284433</v>
      </c>
      <c r="E123" s="1">
        <f t="shared" si="7"/>
        <v>186834.96</v>
      </c>
      <c r="F123">
        <f>ROUND(E123*$Q$7/12,2)</f>
        <v>1868.35</v>
      </c>
      <c r="G123" s="1">
        <f>$R$7</f>
        <v>2057.23</v>
      </c>
      <c r="H123" s="3">
        <f t="shared" si="8"/>
        <v>186646.08</v>
      </c>
      <c r="I123" s="4">
        <f t="shared" si="9"/>
        <v>1243.8870442499838</v>
      </c>
      <c r="K123" s="1">
        <f t="shared" si="10"/>
        <v>186834.96</v>
      </c>
      <c r="L123">
        <f t="shared" si="11"/>
        <v>1868.35</v>
      </c>
      <c r="M123" s="1">
        <f>$R$7</f>
        <v>2057.23</v>
      </c>
      <c r="N123" s="3">
        <f t="shared" si="12"/>
        <v>186646.08</v>
      </c>
      <c r="O123" s="4">
        <f t="shared" si="6"/>
        <v>1243.8870442499838</v>
      </c>
    </row>
    <row r="124" spans="1:15">
      <c r="A124" s="6">
        <v>40603</v>
      </c>
      <c r="B124">
        <v>122</v>
      </c>
      <c r="C124">
        <f>(1/(1+$S$4/12))^B124</f>
        <v>0.60213281316133871</v>
      </c>
      <c r="E124" s="1">
        <f t="shared" si="7"/>
        <v>186646.08</v>
      </c>
      <c r="F124">
        <f>ROUND(E124*$Q$7/12,2)</f>
        <v>1866.46</v>
      </c>
      <c r="G124" s="1">
        <f>$R$7</f>
        <v>2057.23</v>
      </c>
      <c r="H124" s="3">
        <f t="shared" si="8"/>
        <v>186455.31</v>
      </c>
      <c r="I124" s="4">
        <f t="shared" si="9"/>
        <v>1238.7256872199009</v>
      </c>
      <c r="K124" s="1">
        <f t="shared" si="10"/>
        <v>186646.08</v>
      </c>
      <c r="L124">
        <f t="shared" si="11"/>
        <v>1866.46</v>
      </c>
      <c r="M124" s="1">
        <f>$R$7</f>
        <v>2057.23</v>
      </c>
      <c r="N124" s="3">
        <f t="shared" si="12"/>
        <v>186455.31</v>
      </c>
      <c r="O124" s="4">
        <f t="shared" si="6"/>
        <v>1238.7256872199009</v>
      </c>
    </row>
    <row r="125" spans="1:15">
      <c r="A125" s="6">
        <v>40634</v>
      </c>
      <c r="B125">
        <v>123</v>
      </c>
      <c r="C125">
        <f>(1/(1+$S$4/12))^B125</f>
        <v>0.59963433675817968</v>
      </c>
      <c r="E125" s="1">
        <f t="shared" si="7"/>
        <v>186455.31</v>
      </c>
      <c r="F125">
        <f>ROUND(E125*$Q$7/12,2)</f>
        <v>1864.55</v>
      </c>
      <c r="G125" s="1">
        <f>$R$7</f>
        <v>2057.23</v>
      </c>
      <c r="H125" s="3">
        <f t="shared" si="8"/>
        <v>186262.63</v>
      </c>
      <c r="I125" s="4">
        <f t="shared" si="9"/>
        <v>1233.5857466090299</v>
      </c>
      <c r="K125" s="1">
        <f t="shared" si="10"/>
        <v>186455.31</v>
      </c>
      <c r="L125">
        <f t="shared" si="11"/>
        <v>1864.55</v>
      </c>
      <c r="M125" s="1">
        <f>$R$7</f>
        <v>2057.23</v>
      </c>
      <c r="N125" s="3">
        <f t="shared" si="12"/>
        <v>186262.63</v>
      </c>
      <c r="O125" s="4">
        <f t="shared" si="6"/>
        <v>1233.5857466090299</v>
      </c>
    </row>
    <row r="126" spans="1:15">
      <c r="A126" s="6">
        <v>40664</v>
      </c>
      <c r="B126">
        <v>124</v>
      </c>
      <c r="C126">
        <f>(1/(1+$S$4/12))^B126</f>
        <v>0.5971462274770255</v>
      </c>
      <c r="E126" s="1">
        <f t="shared" si="7"/>
        <v>186262.63</v>
      </c>
      <c r="F126">
        <f>ROUND(E126*$Q$7/12,2)</f>
        <v>1862.63</v>
      </c>
      <c r="G126" s="1">
        <f>$R$7</f>
        <v>2057.23</v>
      </c>
      <c r="H126" s="3">
        <f t="shared" si="8"/>
        <v>186068.03</v>
      </c>
      <c r="I126" s="4">
        <f t="shared" si="9"/>
        <v>1228.4671335525611</v>
      </c>
      <c r="K126" s="1">
        <f t="shared" si="10"/>
        <v>186262.63</v>
      </c>
      <c r="L126">
        <f t="shared" si="11"/>
        <v>1862.63</v>
      </c>
      <c r="M126" s="1">
        <f>$R$7</f>
        <v>2057.23</v>
      </c>
      <c r="N126" s="3">
        <f t="shared" si="12"/>
        <v>186068.03</v>
      </c>
      <c r="O126" s="4">
        <f t="shared" si="6"/>
        <v>1228.4671335525611</v>
      </c>
    </row>
    <row r="127" spans="1:15">
      <c r="A127" s="6">
        <v>40695</v>
      </c>
      <c r="B127">
        <v>125</v>
      </c>
      <c r="C127">
        <f>(1/(1+$S$4/12))^B127</f>
        <v>0.5946684423007722</v>
      </c>
      <c r="E127" s="1">
        <f t="shared" si="7"/>
        <v>186068.03</v>
      </c>
      <c r="F127">
        <f>ROUND(E127*$Q$7/12,2)</f>
        <v>1860.68</v>
      </c>
      <c r="G127" s="1">
        <f>$R$7</f>
        <v>2057.23</v>
      </c>
      <c r="H127" s="3">
        <f t="shared" si="8"/>
        <v>185871.48</v>
      </c>
      <c r="I127" s="4">
        <f t="shared" si="9"/>
        <v>1223.3697595544177</v>
      </c>
      <c r="K127" s="1">
        <f t="shared" si="10"/>
        <v>186068.03</v>
      </c>
      <c r="L127">
        <f t="shared" si="11"/>
        <v>1860.68</v>
      </c>
      <c r="M127" s="1">
        <f>$R$7</f>
        <v>2057.23</v>
      </c>
      <c r="N127" s="3">
        <f t="shared" si="12"/>
        <v>185871.48</v>
      </c>
      <c r="O127" s="4">
        <f t="shared" si="6"/>
        <v>1223.3697595544177</v>
      </c>
    </row>
    <row r="128" spans="1:15">
      <c r="A128" s="6">
        <v>40725</v>
      </c>
      <c r="B128">
        <v>126</v>
      </c>
      <c r="C128">
        <f>(1/(1+$S$4/12))^B128</f>
        <v>0.59220093839081056</v>
      </c>
      <c r="E128" s="1">
        <f t="shared" si="7"/>
        <v>185871.48</v>
      </c>
      <c r="F128">
        <f>ROUND(E128*$Q$7/12,2)</f>
        <v>1858.71</v>
      </c>
      <c r="G128" s="1">
        <f>$R$7</f>
        <v>2057.23</v>
      </c>
      <c r="H128" s="3">
        <f t="shared" si="8"/>
        <v>185672.95999999999</v>
      </c>
      <c r="I128" s="4">
        <f t="shared" si="9"/>
        <v>1218.2935364857271</v>
      </c>
      <c r="K128" s="1">
        <f t="shared" si="10"/>
        <v>185871.48</v>
      </c>
      <c r="L128">
        <f t="shared" si="11"/>
        <v>1858.71</v>
      </c>
      <c r="M128" s="1">
        <f>$R$7</f>
        <v>2057.23</v>
      </c>
      <c r="N128" s="3">
        <f t="shared" si="12"/>
        <v>185672.95999999999</v>
      </c>
      <c r="O128" s="4">
        <f t="shared" si="6"/>
        <v>1218.2935364857271</v>
      </c>
    </row>
    <row r="129" spans="1:15">
      <c r="A129" s="6">
        <v>40756</v>
      </c>
      <c r="B129">
        <v>127</v>
      </c>
      <c r="C129">
        <f>(1/(1+$S$4/12))^B129</f>
        <v>0.58974367308628439</v>
      </c>
      <c r="E129" s="1">
        <f t="shared" si="7"/>
        <v>185672.95999999999</v>
      </c>
      <c r="F129">
        <f>ROUND(E129*$Q$7/12,2)</f>
        <v>1856.73</v>
      </c>
      <c r="G129" s="1">
        <f>$R$7</f>
        <v>2057.23</v>
      </c>
      <c r="H129" s="3">
        <f t="shared" si="8"/>
        <v>185472.46</v>
      </c>
      <c r="I129" s="4">
        <f t="shared" si="9"/>
        <v>1213.2383765832969</v>
      </c>
      <c r="K129" s="1">
        <f t="shared" si="10"/>
        <v>185672.95999999999</v>
      </c>
      <c r="L129">
        <f t="shared" si="11"/>
        <v>1856.73</v>
      </c>
      <c r="M129" s="1">
        <f>$R$7</f>
        <v>2057.23</v>
      </c>
      <c r="N129" s="3">
        <f t="shared" si="12"/>
        <v>185472.46</v>
      </c>
      <c r="O129" s="4">
        <f t="shared" si="6"/>
        <v>1213.2383765832969</v>
      </c>
    </row>
    <row r="130" spans="1:15">
      <c r="A130" s="6">
        <v>40787</v>
      </c>
      <c r="B130">
        <v>128</v>
      </c>
      <c r="C130">
        <f>(1/(1+$S$4/12))^B130</f>
        <v>0.5872966039033537</v>
      </c>
      <c r="E130" s="1">
        <f t="shared" si="7"/>
        <v>185472.46</v>
      </c>
      <c r="F130">
        <f>ROUND(E130*$Q$7/12,2)</f>
        <v>1854.72</v>
      </c>
      <c r="G130" s="1">
        <f>$R$7</f>
        <v>2057.23</v>
      </c>
      <c r="H130" s="3">
        <f t="shared" si="8"/>
        <v>185269.95</v>
      </c>
      <c r="I130" s="4">
        <f t="shared" si="9"/>
        <v>1208.2041924480964</v>
      </c>
      <c r="K130" s="1">
        <f t="shared" si="10"/>
        <v>185472.46</v>
      </c>
      <c r="L130">
        <f t="shared" si="11"/>
        <v>1854.72</v>
      </c>
      <c r="M130" s="1">
        <f>$R$7</f>
        <v>2057.23</v>
      </c>
      <c r="N130" s="3">
        <f t="shared" si="12"/>
        <v>185269.95</v>
      </c>
      <c r="O130" s="4">
        <f t="shared" si="6"/>
        <v>1208.2041924480964</v>
      </c>
    </row>
    <row r="131" spans="1:15">
      <c r="A131" s="6">
        <v>40817</v>
      </c>
      <c r="B131">
        <v>129</v>
      </c>
      <c r="C131">
        <f>(1/(1+$S$4/12))^B131</f>
        <v>0.58485968853446013</v>
      </c>
      <c r="E131" s="1">
        <f t="shared" si="7"/>
        <v>185269.95</v>
      </c>
      <c r="F131">
        <f>ROUND(E131*$Q$7/12,2)</f>
        <v>1852.7</v>
      </c>
      <c r="G131" s="1">
        <f>$R$7</f>
        <v>2057.23</v>
      </c>
      <c r="H131" s="3">
        <f t="shared" si="8"/>
        <v>185065.42</v>
      </c>
      <c r="I131" s="4">
        <f t="shared" si="9"/>
        <v>1203.1908970437473</v>
      </c>
      <c r="K131" s="1">
        <f t="shared" si="10"/>
        <v>185269.95</v>
      </c>
      <c r="L131">
        <f t="shared" si="11"/>
        <v>1852.7</v>
      </c>
      <c r="M131" s="1">
        <f>$R$7</f>
        <v>2057.23</v>
      </c>
      <c r="N131" s="3">
        <f t="shared" si="12"/>
        <v>185065.42</v>
      </c>
      <c r="O131" s="4">
        <f t="shared" ref="O131:O194" si="13">C131*M131</f>
        <v>1203.1908970437473</v>
      </c>
    </row>
    <row r="132" spans="1:15">
      <c r="A132" s="6">
        <v>40848</v>
      </c>
      <c r="B132">
        <v>130</v>
      </c>
      <c r="C132">
        <f>(1/(1+$S$4/12))^B132</f>
        <v>0.58243288484759514</v>
      </c>
      <c r="E132" s="1">
        <f t="shared" si="7"/>
        <v>185065.42</v>
      </c>
      <c r="F132">
        <f>ROUND(E132*$Q$7/12,2)</f>
        <v>1850.65</v>
      </c>
      <c r="G132" s="1">
        <f>$R$7</f>
        <v>2057.23</v>
      </c>
      <c r="H132" s="3">
        <f t="shared" si="8"/>
        <v>184858.84</v>
      </c>
      <c r="I132" s="4">
        <f t="shared" si="9"/>
        <v>1198.1984036950182</v>
      </c>
      <c r="K132" s="1">
        <f t="shared" si="10"/>
        <v>185065.42</v>
      </c>
      <c r="L132">
        <f t="shared" si="11"/>
        <v>1850.65</v>
      </c>
      <c r="M132" s="1">
        <f>$R$7</f>
        <v>2057.23</v>
      </c>
      <c r="N132" s="3">
        <f t="shared" si="12"/>
        <v>184858.84</v>
      </c>
      <c r="O132" s="4">
        <f t="shared" si="13"/>
        <v>1198.1984036950182</v>
      </c>
    </row>
    <row r="133" spans="1:15">
      <c r="A133" s="6">
        <v>40878</v>
      </c>
      <c r="B133">
        <v>131</v>
      </c>
      <c r="C133">
        <f>(1/(1+$S$4/12))^B133</f>
        <v>0.58001615088557201</v>
      </c>
      <c r="E133" s="1">
        <f t="shared" ref="E133:E196" si="14">ROUND(H132,2)</f>
        <v>184858.84</v>
      </c>
      <c r="F133">
        <f>ROUND(E133*$Q$7/12,2)</f>
        <v>1848.59</v>
      </c>
      <c r="G133" s="1">
        <f>$R$7</f>
        <v>2057.23</v>
      </c>
      <c r="H133" s="3">
        <f t="shared" ref="H133:H196" si="15">ROUND(E133-(G133-F133),2)</f>
        <v>184650.2</v>
      </c>
      <c r="I133" s="4">
        <f t="shared" ref="I133:I196" si="16">C133*G133</f>
        <v>1193.2266260863253</v>
      </c>
      <c r="K133" s="1">
        <f t="shared" ref="K133:K196" si="17">ROUND(N132,2)</f>
        <v>184858.84</v>
      </c>
      <c r="L133">
        <f t="shared" ref="L133:L196" si="18">ROUND(K133*$Q$7/12,2)</f>
        <v>1848.59</v>
      </c>
      <c r="M133" s="1">
        <f>$R$7</f>
        <v>2057.23</v>
      </c>
      <c r="N133" s="3">
        <f t="shared" ref="N133:N196" si="19">ROUND(K133-(M133-L133),2)</f>
        <v>184650.2</v>
      </c>
      <c r="O133" s="4">
        <f t="shared" si="13"/>
        <v>1193.2266260863253</v>
      </c>
    </row>
    <row r="134" spans="1:15">
      <c r="A134" s="6">
        <v>40909</v>
      </c>
      <c r="B134">
        <v>132</v>
      </c>
      <c r="C134">
        <f>(1/(1+$S$4/12))^B134</f>
        <v>0.57760944486529986</v>
      </c>
      <c r="E134" s="1">
        <f t="shared" si="14"/>
        <v>184650.2</v>
      </c>
      <c r="F134">
        <f>ROUND(E134*$Q$7/12,2)</f>
        <v>1846.5</v>
      </c>
      <c r="G134" s="1">
        <f>$R$7</f>
        <v>2057.23</v>
      </c>
      <c r="H134" s="3">
        <f t="shared" si="15"/>
        <v>184439.47</v>
      </c>
      <c r="I134" s="4">
        <f t="shared" si="16"/>
        <v>1188.2754782602408</v>
      </c>
      <c r="K134" s="1">
        <f t="shared" si="17"/>
        <v>184650.2</v>
      </c>
      <c r="L134">
        <f t="shared" si="18"/>
        <v>1846.5</v>
      </c>
      <c r="M134" s="1">
        <f>$R$7</f>
        <v>2057.23</v>
      </c>
      <c r="N134" s="3">
        <f t="shared" si="19"/>
        <v>184439.47</v>
      </c>
      <c r="O134" s="4">
        <f t="shared" si="13"/>
        <v>1188.2754782602408</v>
      </c>
    </row>
    <row r="135" spans="1:15">
      <c r="A135" s="6">
        <v>40940</v>
      </c>
      <c r="B135">
        <v>133</v>
      </c>
      <c r="C135">
        <f>(1/(1+$S$4/12))^B135</f>
        <v>0.57521272517706212</v>
      </c>
      <c r="E135" s="1">
        <f t="shared" si="14"/>
        <v>184439.47</v>
      </c>
      <c r="F135">
        <f>ROUND(E135*$Q$7/12,2)</f>
        <v>1844.39</v>
      </c>
      <c r="G135" s="1">
        <f>$R$7</f>
        <v>2057.23</v>
      </c>
      <c r="H135" s="3">
        <f t="shared" si="15"/>
        <v>184226.63</v>
      </c>
      <c r="I135" s="4">
        <f t="shared" si="16"/>
        <v>1183.3448746160075</v>
      </c>
      <c r="K135" s="1">
        <f t="shared" si="17"/>
        <v>184439.47</v>
      </c>
      <c r="L135">
        <f t="shared" si="18"/>
        <v>1844.39</v>
      </c>
      <c r="M135" s="1">
        <f>$R$7</f>
        <v>2057.23</v>
      </c>
      <c r="N135" s="3">
        <f t="shared" si="19"/>
        <v>184226.63</v>
      </c>
      <c r="O135" s="4">
        <f t="shared" si="13"/>
        <v>1183.3448746160075</v>
      </c>
    </row>
    <row r="136" spans="1:15">
      <c r="A136" s="6">
        <v>40969</v>
      </c>
      <c r="B136">
        <v>134</v>
      </c>
      <c r="C136">
        <f>(1/(1+$S$4/12))^B136</f>
        <v>0.57282595038379636</v>
      </c>
      <c r="E136" s="1">
        <f t="shared" si="14"/>
        <v>184226.63</v>
      </c>
      <c r="F136">
        <f>ROUND(E136*$Q$7/12,2)</f>
        <v>1842.27</v>
      </c>
      <c r="G136" s="1">
        <f>$R$7</f>
        <v>2057.23</v>
      </c>
      <c r="H136" s="3">
        <f t="shared" si="15"/>
        <v>184011.67</v>
      </c>
      <c r="I136" s="4">
        <f t="shared" si="16"/>
        <v>1178.4347299080573</v>
      </c>
      <c r="K136" s="1">
        <f t="shared" si="17"/>
        <v>184226.63</v>
      </c>
      <c r="L136">
        <f t="shared" si="18"/>
        <v>1842.27</v>
      </c>
      <c r="M136" s="1">
        <f>$R$7</f>
        <v>2057.23</v>
      </c>
      <c r="N136" s="3">
        <f t="shared" si="19"/>
        <v>184011.67</v>
      </c>
      <c r="O136" s="4">
        <f t="shared" si="13"/>
        <v>1178.4347299080573</v>
      </c>
    </row>
    <row r="137" spans="1:15">
      <c r="A137" s="6">
        <v>41000</v>
      </c>
      <c r="B137">
        <v>135</v>
      </c>
      <c r="C137">
        <f>(1/(1+$S$4/12))^B137</f>
        <v>0.57044907922037813</v>
      </c>
      <c r="E137" s="1">
        <f t="shared" si="14"/>
        <v>184011.67</v>
      </c>
      <c r="F137">
        <f>ROUND(E137*$Q$7/12,2)</f>
        <v>1840.12</v>
      </c>
      <c r="G137" s="1">
        <f>$R$7</f>
        <v>2057.23</v>
      </c>
      <c r="H137" s="3">
        <f t="shared" si="15"/>
        <v>183794.56</v>
      </c>
      <c r="I137" s="4">
        <f t="shared" si="16"/>
        <v>1173.5449592445384</v>
      </c>
      <c r="K137" s="1">
        <f t="shared" si="17"/>
        <v>184011.67</v>
      </c>
      <c r="L137">
        <f t="shared" si="18"/>
        <v>1840.12</v>
      </c>
      <c r="M137" s="1">
        <f>$R$7</f>
        <v>2057.23</v>
      </c>
      <c r="N137" s="3">
        <f t="shared" si="19"/>
        <v>183794.56</v>
      </c>
      <c r="O137" s="4">
        <f t="shared" si="13"/>
        <v>1173.5449592445384</v>
      </c>
    </row>
    <row r="138" spans="1:15">
      <c r="A138" s="6">
        <v>41030</v>
      </c>
      <c r="B138">
        <v>136</v>
      </c>
      <c r="C138">
        <f>(1/(1+$S$4/12))^B138</f>
        <v>0.56808207059290772</v>
      </c>
      <c r="E138" s="1">
        <f t="shared" si="14"/>
        <v>183794.56</v>
      </c>
      <c r="F138">
        <f>ROUND(E138*$Q$7/12,2)</f>
        <v>1837.95</v>
      </c>
      <c r="G138" s="1">
        <f>$R$7</f>
        <v>2057.23</v>
      </c>
      <c r="H138" s="3">
        <f t="shared" si="15"/>
        <v>183575.28</v>
      </c>
      <c r="I138" s="4">
        <f t="shared" si="16"/>
        <v>1168.6754780858475</v>
      </c>
      <c r="K138" s="1">
        <f t="shared" si="17"/>
        <v>183794.56</v>
      </c>
      <c r="L138">
        <f t="shared" si="18"/>
        <v>1837.95</v>
      </c>
      <c r="M138" s="1">
        <f>$R$7</f>
        <v>2057.23</v>
      </c>
      <c r="N138" s="3">
        <f t="shared" si="19"/>
        <v>183575.28</v>
      </c>
      <c r="O138" s="4">
        <f t="shared" si="13"/>
        <v>1168.6754780858475</v>
      </c>
    </row>
    <row r="139" spans="1:15">
      <c r="A139" s="6">
        <v>41061</v>
      </c>
      <c r="B139">
        <v>137</v>
      </c>
      <c r="C139">
        <f>(1/(1+$S$4/12))^B139</f>
        <v>0.56572488357799933</v>
      </c>
      <c r="E139" s="1">
        <f t="shared" si="14"/>
        <v>183575.28</v>
      </c>
      <c r="F139">
        <f>ROUND(E139*$Q$7/12,2)</f>
        <v>1835.75</v>
      </c>
      <c r="G139" s="1">
        <f>$R$7</f>
        <v>2057.23</v>
      </c>
      <c r="H139" s="3">
        <f t="shared" si="15"/>
        <v>183353.8</v>
      </c>
      <c r="I139" s="4">
        <f t="shared" si="16"/>
        <v>1163.8262022431675</v>
      </c>
      <c r="K139" s="1">
        <f t="shared" si="17"/>
        <v>183575.28</v>
      </c>
      <c r="L139">
        <f t="shared" si="18"/>
        <v>1835.75</v>
      </c>
      <c r="M139" s="1">
        <f>$R$7</f>
        <v>2057.23</v>
      </c>
      <c r="N139" s="3">
        <f t="shared" si="19"/>
        <v>183353.8</v>
      </c>
      <c r="O139" s="4">
        <f t="shared" si="13"/>
        <v>1163.8262022431675</v>
      </c>
    </row>
    <row r="140" spans="1:15">
      <c r="A140" s="6">
        <v>41091</v>
      </c>
      <c r="B140">
        <v>138</v>
      </c>
      <c r="C140">
        <f>(1/(1+$S$4/12))^B140</f>
        <v>0.56337747742207411</v>
      </c>
      <c r="E140" s="1">
        <f t="shared" si="14"/>
        <v>183353.8</v>
      </c>
      <c r="F140">
        <f>ROUND(E140*$Q$7/12,2)</f>
        <v>1833.54</v>
      </c>
      <c r="G140" s="1">
        <f>$R$7</f>
        <v>2057.23</v>
      </c>
      <c r="H140" s="3">
        <f t="shared" si="15"/>
        <v>183130.11</v>
      </c>
      <c r="I140" s="4">
        <f t="shared" si="16"/>
        <v>1158.9970478770135</v>
      </c>
      <c r="K140" s="1">
        <f t="shared" si="17"/>
        <v>183353.8</v>
      </c>
      <c r="L140">
        <f t="shared" si="18"/>
        <v>1833.54</v>
      </c>
      <c r="M140" s="1">
        <f>$R$7</f>
        <v>2057.23</v>
      </c>
      <c r="N140" s="3">
        <f t="shared" si="19"/>
        <v>183130.11</v>
      </c>
      <c r="O140" s="4">
        <f t="shared" si="13"/>
        <v>1158.9970478770135</v>
      </c>
    </row>
    <row r="141" spans="1:15">
      <c r="A141" s="6">
        <v>41122</v>
      </c>
      <c r="B141">
        <v>139</v>
      </c>
      <c r="C141">
        <f>(1/(1+$S$4/12))^B141</f>
        <v>0.56103981154065474</v>
      </c>
      <c r="E141" s="1">
        <f t="shared" si="14"/>
        <v>183130.11</v>
      </c>
      <c r="F141">
        <f>ROUND(E141*$Q$7/12,2)</f>
        <v>1831.3</v>
      </c>
      <c r="G141" s="1">
        <f>$R$7</f>
        <v>2057.23</v>
      </c>
      <c r="H141" s="3">
        <f t="shared" si="15"/>
        <v>182904.18</v>
      </c>
      <c r="I141" s="4">
        <f t="shared" si="16"/>
        <v>1154.1879314957812</v>
      </c>
      <c r="K141" s="1">
        <f t="shared" si="17"/>
        <v>183130.11</v>
      </c>
      <c r="L141">
        <f t="shared" si="18"/>
        <v>1831.3</v>
      </c>
      <c r="M141" s="1">
        <f>$R$7</f>
        <v>2057.23</v>
      </c>
      <c r="N141" s="3">
        <f t="shared" si="19"/>
        <v>182904.18</v>
      </c>
      <c r="O141" s="4">
        <f t="shared" si="13"/>
        <v>1154.1879314957812</v>
      </c>
    </row>
    <row r="142" spans="1:15">
      <c r="A142" s="6">
        <v>41153</v>
      </c>
      <c r="B142">
        <v>140</v>
      </c>
      <c r="C142">
        <f>(1/(1+$S$4/12))^B142</f>
        <v>0.55871184551766451</v>
      </c>
      <c r="E142" s="1">
        <f t="shared" si="14"/>
        <v>182904.18</v>
      </c>
      <c r="F142">
        <f>ROUND(E142*$Q$7/12,2)</f>
        <v>1829.04</v>
      </c>
      <c r="G142" s="1">
        <f>$R$7</f>
        <v>2057.23</v>
      </c>
      <c r="H142" s="3">
        <f t="shared" si="15"/>
        <v>182675.99</v>
      </c>
      <c r="I142" s="4">
        <f t="shared" si="16"/>
        <v>1149.398769954305</v>
      </c>
      <c r="K142" s="1">
        <f t="shared" si="17"/>
        <v>182904.18</v>
      </c>
      <c r="L142">
        <f t="shared" si="18"/>
        <v>1829.04</v>
      </c>
      <c r="M142" s="1">
        <f>$R$7</f>
        <v>2057.23</v>
      </c>
      <c r="N142" s="3">
        <f t="shared" si="19"/>
        <v>182675.99</v>
      </c>
      <c r="O142" s="4">
        <f t="shared" si="13"/>
        <v>1149.398769954305</v>
      </c>
    </row>
    <row r="143" spans="1:15">
      <c r="A143" s="6">
        <v>41183</v>
      </c>
      <c r="B143">
        <v>141</v>
      </c>
      <c r="C143">
        <f>(1/(1+$S$4/12))^B143</f>
        <v>0.55639353910472811</v>
      </c>
      <c r="E143" s="1">
        <f t="shared" si="14"/>
        <v>182675.99</v>
      </c>
      <c r="F143">
        <f>ROUND(E143*$Q$7/12,2)</f>
        <v>1826.76</v>
      </c>
      <c r="G143" s="1">
        <f>$R$7</f>
        <v>2057.23</v>
      </c>
      <c r="H143" s="3">
        <f t="shared" si="15"/>
        <v>182445.52</v>
      </c>
      <c r="I143" s="4">
        <f t="shared" si="16"/>
        <v>1144.6294804524198</v>
      </c>
      <c r="K143" s="1">
        <f t="shared" si="17"/>
        <v>182675.99</v>
      </c>
      <c r="L143">
        <f t="shared" si="18"/>
        <v>1826.76</v>
      </c>
      <c r="M143" s="1">
        <f>$R$7</f>
        <v>2057.23</v>
      </c>
      <c r="N143" s="3">
        <f t="shared" si="19"/>
        <v>182445.52</v>
      </c>
      <c r="O143" s="4">
        <f t="shared" si="13"/>
        <v>1144.6294804524198</v>
      </c>
    </row>
    <row r="144" spans="1:15">
      <c r="A144" s="6">
        <v>41214</v>
      </c>
      <c r="B144">
        <v>142</v>
      </c>
      <c r="C144">
        <f>(1/(1+$S$4/12))^B144</f>
        <v>0.5540848522204761</v>
      </c>
      <c r="E144" s="1">
        <f t="shared" si="14"/>
        <v>182445.52</v>
      </c>
      <c r="F144">
        <f>ROUND(E144*$Q$7/12,2)</f>
        <v>1824.46</v>
      </c>
      <c r="G144" s="1">
        <f>$R$7</f>
        <v>2057.23</v>
      </c>
      <c r="H144" s="3">
        <f t="shared" si="15"/>
        <v>182212.75</v>
      </c>
      <c r="I144" s="4">
        <f t="shared" si="16"/>
        <v>1139.87998053353</v>
      </c>
      <c r="K144" s="1">
        <f t="shared" si="17"/>
        <v>182445.52</v>
      </c>
      <c r="L144">
        <f t="shared" si="18"/>
        <v>1824.46</v>
      </c>
      <c r="M144" s="1">
        <f>$R$7</f>
        <v>2057.23</v>
      </c>
      <c r="N144" s="3">
        <f t="shared" si="19"/>
        <v>182212.75</v>
      </c>
      <c r="O144" s="4">
        <f t="shared" si="13"/>
        <v>1139.87998053353</v>
      </c>
    </row>
    <row r="145" spans="1:15">
      <c r="A145" s="6">
        <v>41244</v>
      </c>
      <c r="B145">
        <v>143</v>
      </c>
      <c r="C145">
        <f>(1/(1+$S$4/12))^B145</f>
        <v>0.55178574494985178</v>
      </c>
      <c r="E145" s="1">
        <f t="shared" si="14"/>
        <v>182212.75</v>
      </c>
      <c r="F145">
        <f>ROUND(E145*$Q$7/12,2)</f>
        <v>1822.13</v>
      </c>
      <c r="G145" s="1">
        <f>$R$7</f>
        <v>2057.23</v>
      </c>
      <c r="H145" s="3">
        <f t="shared" si="15"/>
        <v>181977.65</v>
      </c>
      <c r="I145" s="4">
        <f t="shared" si="16"/>
        <v>1135.1501880831836</v>
      </c>
      <c r="K145" s="1">
        <f t="shared" si="17"/>
        <v>182212.75</v>
      </c>
      <c r="L145">
        <f t="shared" si="18"/>
        <v>1822.13</v>
      </c>
      <c r="M145" s="1">
        <f>$R$7</f>
        <v>2057.23</v>
      </c>
      <c r="N145" s="3">
        <f t="shared" si="19"/>
        <v>181977.65</v>
      </c>
      <c r="O145" s="4">
        <f t="shared" si="13"/>
        <v>1135.1501880831836</v>
      </c>
    </row>
    <row r="146" spans="1:15">
      <c r="A146" s="6">
        <v>41275</v>
      </c>
      <c r="B146">
        <v>144</v>
      </c>
      <c r="C146">
        <f>(1/(1+$S$4/12))^B146</f>
        <v>0.54949617754342084</v>
      </c>
      <c r="E146" s="1">
        <f t="shared" si="14"/>
        <v>181977.65</v>
      </c>
      <c r="F146">
        <f>ROUND(E146*$Q$7/12,2)</f>
        <v>1819.78</v>
      </c>
      <c r="G146" s="1">
        <f>$R$7</f>
        <v>2057.23</v>
      </c>
      <c r="H146" s="3">
        <f t="shared" si="15"/>
        <v>181740.2</v>
      </c>
      <c r="I146" s="4">
        <f t="shared" si="16"/>
        <v>1130.4400213276517</v>
      </c>
      <c r="K146" s="1">
        <f t="shared" si="17"/>
        <v>181977.65</v>
      </c>
      <c r="L146">
        <f t="shared" si="18"/>
        <v>1819.78</v>
      </c>
      <c r="M146" s="1">
        <f>$R$7</f>
        <v>2057.23</v>
      </c>
      <c r="N146" s="3">
        <f t="shared" si="19"/>
        <v>181740.2</v>
      </c>
      <c r="O146" s="4">
        <f t="shared" si="13"/>
        <v>1130.4400213276517</v>
      </c>
    </row>
    <row r="147" spans="1:15">
      <c r="A147" s="6">
        <v>41306</v>
      </c>
      <c r="B147">
        <v>145</v>
      </c>
      <c r="C147">
        <f>(1/(1+$S$4/12))^B147</f>
        <v>0.54721611041668472</v>
      </c>
      <c r="E147" s="1">
        <f t="shared" si="14"/>
        <v>181740.2</v>
      </c>
      <c r="F147">
        <f>ROUND(E147*$Q$7/12,2)</f>
        <v>1817.4</v>
      </c>
      <c r="G147" s="1">
        <f>$R$7</f>
        <v>2057.23</v>
      </c>
      <c r="H147" s="3">
        <f t="shared" si="15"/>
        <v>181500.37</v>
      </c>
      <c r="I147" s="4">
        <f t="shared" si="16"/>
        <v>1125.7493988325164</v>
      </c>
      <c r="K147" s="1">
        <f t="shared" si="17"/>
        <v>181740.2</v>
      </c>
      <c r="L147">
        <f t="shared" si="18"/>
        <v>1817.4</v>
      </c>
      <c r="M147" s="1">
        <f>$R$7</f>
        <v>2057.23</v>
      </c>
      <c r="N147" s="3">
        <f t="shared" si="19"/>
        <v>181500.37</v>
      </c>
      <c r="O147" s="4">
        <f t="shared" si="13"/>
        <v>1125.7493988325164</v>
      </c>
    </row>
    <row r="148" spans="1:15">
      <c r="A148" s="6">
        <v>41334</v>
      </c>
      <c r="B148">
        <v>146</v>
      </c>
      <c r="C148">
        <f>(1/(1+$S$4/12))^B148</f>
        <v>0.54494550414939558</v>
      </c>
      <c r="E148" s="1">
        <f t="shared" si="14"/>
        <v>181500.37</v>
      </c>
      <c r="F148">
        <f>ROUND(E148*$Q$7/12,2)</f>
        <v>1815</v>
      </c>
      <c r="G148" s="1">
        <f>$R$7</f>
        <v>2057.23</v>
      </c>
      <c r="H148" s="3">
        <f t="shared" si="15"/>
        <v>181258.14</v>
      </c>
      <c r="I148" s="4">
        <f t="shared" si="16"/>
        <v>1121.0782395012611</v>
      </c>
      <c r="K148" s="1">
        <f t="shared" si="17"/>
        <v>181500.37</v>
      </c>
      <c r="L148">
        <f t="shared" si="18"/>
        <v>1815</v>
      </c>
      <c r="M148" s="1">
        <f>$R$7</f>
        <v>2057.23</v>
      </c>
      <c r="N148" s="3">
        <f t="shared" si="19"/>
        <v>181258.14</v>
      </c>
      <c r="O148" s="4">
        <f t="shared" si="13"/>
        <v>1121.0782395012611</v>
      </c>
    </row>
    <row r="149" spans="1:15">
      <c r="A149" s="6">
        <v>41365</v>
      </c>
      <c r="B149">
        <v>147</v>
      </c>
      <c r="C149">
        <f>(1/(1+$S$4/12))^B149</f>
        <v>0.54268431948487528</v>
      </c>
      <c r="E149" s="1">
        <f t="shared" si="14"/>
        <v>181258.14</v>
      </c>
      <c r="F149">
        <f>ROUND(E149*$Q$7/12,2)</f>
        <v>1812.58</v>
      </c>
      <c r="G149" s="1">
        <f>$R$7</f>
        <v>2057.23</v>
      </c>
      <c r="H149" s="3">
        <f t="shared" si="15"/>
        <v>181013.49</v>
      </c>
      <c r="I149" s="4">
        <f t="shared" si="16"/>
        <v>1116.4264625738699</v>
      </c>
      <c r="K149" s="1">
        <f t="shared" si="17"/>
        <v>181258.14</v>
      </c>
      <c r="L149">
        <f t="shared" si="18"/>
        <v>1812.58</v>
      </c>
      <c r="M149" s="1">
        <f>$R$7</f>
        <v>2057.23</v>
      </c>
      <c r="N149" s="3">
        <f t="shared" si="19"/>
        <v>181013.49</v>
      </c>
      <c r="O149" s="4">
        <f t="shared" si="13"/>
        <v>1116.4264625738699</v>
      </c>
    </row>
    <row r="150" spans="1:15">
      <c r="A150" s="6">
        <v>41395</v>
      </c>
      <c r="B150">
        <v>148</v>
      </c>
      <c r="C150">
        <f>(1/(1+$S$4/12))^B150</f>
        <v>0.54043251732933639</v>
      </c>
      <c r="E150" s="1">
        <f t="shared" si="14"/>
        <v>181013.49</v>
      </c>
      <c r="F150">
        <f>ROUND(E150*$Q$7/12,2)</f>
        <v>1810.13</v>
      </c>
      <c r="G150" s="1">
        <f>$R$7</f>
        <v>2057.23</v>
      </c>
      <c r="H150" s="3">
        <f t="shared" si="15"/>
        <v>180766.39</v>
      </c>
      <c r="I150" s="4">
        <f t="shared" si="16"/>
        <v>1111.7939876254306</v>
      </c>
      <c r="K150" s="1">
        <f t="shared" si="17"/>
        <v>181013.49</v>
      </c>
      <c r="L150">
        <f t="shared" si="18"/>
        <v>1810.13</v>
      </c>
      <c r="M150" s="1">
        <f>$R$7</f>
        <v>2057.23</v>
      </c>
      <c r="N150" s="3">
        <f t="shared" si="19"/>
        <v>180766.39</v>
      </c>
      <c r="O150" s="4">
        <f t="shared" si="13"/>
        <v>1111.7939876254306</v>
      </c>
    </row>
    <row r="151" spans="1:15">
      <c r="A151" s="6">
        <v>41426</v>
      </c>
      <c r="B151">
        <v>149</v>
      </c>
      <c r="C151">
        <f>(1/(1+$S$4/12))^B151</f>
        <v>0.5381900587512064</v>
      </c>
      <c r="E151" s="1">
        <f t="shared" si="14"/>
        <v>180766.39</v>
      </c>
      <c r="F151">
        <f>ROUND(E151*$Q$7/12,2)</f>
        <v>1807.66</v>
      </c>
      <c r="G151" s="1">
        <f>$R$7</f>
        <v>2057.23</v>
      </c>
      <c r="H151" s="3">
        <f t="shared" si="15"/>
        <v>180516.82</v>
      </c>
      <c r="I151" s="4">
        <f t="shared" si="16"/>
        <v>1107.1807345647444</v>
      </c>
      <c r="K151" s="1">
        <f t="shared" si="17"/>
        <v>180766.39</v>
      </c>
      <c r="L151">
        <f t="shared" si="18"/>
        <v>1807.66</v>
      </c>
      <c r="M151" s="1">
        <f>$R$7</f>
        <v>2057.23</v>
      </c>
      <c r="N151" s="3">
        <f t="shared" si="19"/>
        <v>180516.82</v>
      </c>
      <c r="O151" s="4">
        <f t="shared" si="13"/>
        <v>1107.1807345647444</v>
      </c>
    </row>
    <row r="152" spans="1:15">
      <c r="A152" s="6">
        <v>41456</v>
      </c>
      <c r="B152">
        <v>150</v>
      </c>
      <c r="C152">
        <f>(1/(1+$S$4/12))^B152</f>
        <v>0.53595690498045445</v>
      </c>
      <c r="E152" s="1">
        <f t="shared" si="14"/>
        <v>180516.82</v>
      </c>
      <c r="F152">
        <f>ROUND(E152*$Q$7/12,2)</f>
        <v>1805.17</v>
      </c>
      <c r="G152" s="1">
        <f>$R$7</f>
        <v>2057.23</v>
      </c>
      <c r="H152" s="3">
        <f t="shared" si="15"/>
        <v>180264.76</v>
      </c>
      <c r="I152" s="4">
        <f t="shared" si="16"/>
        <v>1102.5866236329402</v>
      </c>
      <c r="K152" s="1">
        <f t="shared" si="17"/>
        <v>180516.82</v>
      </c>
      <c r="L152">
        <f t="shared" si="18"/>
        <v>1805.17</v>
      </c>
      <c r="M152" s="1">
        <f>$R$7</f>
        <v>2057.23</v>
      </c>
      <c r="N152" s="3">
        <f t="shared" si="19"/>
        <v>180264.76</v>
      </c>
      <c r="O152" s="4">
        <f t="shared" si="13"/>
        <v>1102.5866236329402</v>
      </c>
    </row>
    <row r="153" spans="1:15">
      <c r="A153" s="6">
        <v>41487</v>
      </c>
      <c r="B153">
        <v>151</v>
      </c>
      <c r="C153">
        <f>(1/(1+$S$4/12))^B153</f>
        <v>0.53373301740792145</v>
      </c>
      <c r="E153" s="1">
        <f t="shared" si="14"/>
        <v>180264.76</v>
      </c>
      <c r="F153">
        <f>ROUND(E153*$Q$7/12,2)</f>
        <v>1802.65</v>
      </c>
      <c r="G153" s="1">
        <f>$R$7</f>
        <v>2057.23</v>
      </c>
      <c r="H153" s="3">
        <f t="shared" si="15"/>
        <v>180010.18</v>
      </c>
      <c r="I153" s="4">
        <f t="shared" si="16"/>
        <v>1098.0115754020983</v>
      </c>
      <c r="K153" s="1">
        <f t="shared" si="17"/>
        <v>180264.76</v>
      </c>
      <c r="L153">
        <f t="shared" si="18"/>
        <v>1802.65</v>
      </c>
      <c r="M153" s="1">
        <f>$R$7</f>
        <v>2057.23</v>
      </c>
      <c r="N153" s="3">
        <f t="shared" si="19"/>
        <v>180010.18</v>
      </c>
      <c r="O153" s="4">
        <f t="shared" si="13"/>
        <v>1098.0115754020983</v>
      </c>
    </row>
    <row r="154" spans="1:15">
      <c r="A154" s="6">
        <v>41518</v>
      </c>
      <c r="B154">
        <v>152</v>
      </c>
      <c r="C154">
        <f>(1/(1+$S$4/12))^B154</f>
        <v>0.53151835758465216</v>
      </c>
      <c r="E154" s="1">
        <f t="shared" si="14"/>
        <v>180010.18</v>
      </c>
      <c r="F154">
        <f>ROUND(E154*$Q$7/12,2)</f>
        <v>1800.1</v>
      </c>
      <c r="G154" s="1">
        <f>$R$7</f>
        <v>2057.23</v>
      </c>
      <c r="H154" s="3">
        <f t="shared" si="15"/>
        <v>179753.05</v>
      </c>
      <c r="I154" s="4">
        <f t="shared" si="16"/>
        <v>1093.455510773874</v>
      </c>
      <c r="K154" s="1">
        <f t="shared" si="17"/>
        <v>180010.18</v>
      </c>
      <c r="L154">
        <f t="shared" si="18"/>
        <v>1800.1</v>
      </c>
      <c r="M154" s="1">
        <f>$R$7</f>
        <v>2057.23</v>
      </c>
      <c r="N154" s="3">
        <f t="shared" si="19"/>
        <v>179753.05</v>
      </c>
      <c r="O154" s="4">
        <f t="shared" si="13"/>
        <v>1093.455510773874</v>
      </c>
    </row>
    <row r="155" spans="1:15">
      <c r="A155" s="6">
        <v>41548</v>
      </c>
      <c r="B155">
        <v>153</v>
      </c>
      <c r="C155">
        <f>(1/(1+$S$4/12))^B155</f>
        <v>0.52931288722123038</v>
      </c>
      <c r="E155" s="1">
        <f t="shared" si="14"/>
        <v>179753.05</v>
      </c>
      <c r="F155">
        <f>ROUND(E155*$Q$7/12,2)</f>
        <v>1797.53</v>
      </c>
      <c r="G155" s="1">
        <f>$R$7</f>
        <v>2057.23</v>
      </c>
      <c r="H155" s="3">
        <f t="shared" si="15"/>
        <v>179493.35</v>
      </c>
      <c r="I155" s="4">
        <f t="shared" si="16"/>
        <v>1088.9183509781317</v>
      </c>
      <c r="K155" s="1">
        <f t="shared" si="17"/>
        <v>179753.05</v>
      </c>
      <c r="L155">
        <f t="shared" si="18"/>
        <v>1797.53</v>
      </c>
      <c r="M155" s="1">
        <f>$R$7</f>
        <v>2057.23</v>
      </c>
      <c r="N155" s="3">
        <f t="shared" si="19"/>
        <v>179493.35</v>
      </c>
      <c r="O155" s="4">
        <f t="shared" si="13"/>
        <v>1088.9183509781317</v>
      </c>
    </row>
    <row r="156" spans="1:15">
      <c r="A156" s="6">
        <v>41579</v>
      </c>
      <c r="B156">
        <v>154</v>
      </c>
      <c r="C156">
        <f>(1/(1+$S$4/12))^B156</f>
        <v>0.52711656818711738</v>
      </c>
      <c r="E156" s="1">
        <f t="shared" si="14"/>
        <v>179493.35</v>
      </c>
      <c r="F156">
        <f>ROUND(E156*$Q$7/12,2)</f>
        <v>1794.93</v>
      </c>
      <c r="G156" s="1">
        <f>$R$7</f>
        <v>2057.23</v>
      </c>
      <c r="H156" s="3">
        <f t="shared" si="15"/>
        <v>179231.05</v>
      </c>
      <c r="I156" s="4">
        <f t="shared" si="16"/>
        <v>1084.4000175715835</v>
      </c>
      <c r="K156" s="1">
        <f t="shared" si="17"/>
        <v>179493.35</v>
      </c>
      <c r="L156">
        <f t="shared" si="18"/>
        <v>1794.93</v>
      </c>
      <c r="M156" s="1">
        <f>$R$7</f>
        <v>2057.23</v>
      </c>
      <c r="N156" s="3">
        <f t="shared" si="19"/>
        <v>179231.05</v>
      </c>
      <c r="O156" s="4">
        <f t="shared" si="13"/>
        <v>1084.4000175715835</v>
      </c>
    </row>
    <row r="157" spans="1:15">
      <c r="A157" s="6">
        <v>41609</v>
      </c>
      <c r="B157">
        <v>155</v>
      </c>
      <c r="C157">
        <f>(1/(1+$S$4/12))^B157</f>
        <v>0.52492936250999245</v>
      </c>
      <c r="E157" s="1">
        <f t="shared" si="14"/>
        <v>179231.05</v>
      </c>
      <c r="F157">
        <f>ROUND(E157*$Q$7/12,2)</f>
        <v>1792.31</v>
      </c>
      <c r="G157" s="1">
        <f>$R$7</f>
        <v>2057.23</v>
      </c>
      <c r="H157" s="3">
        <f t="shared" si="15"/>
        <v>178966.13</v>
      </c>
      <c r="I157" s="4">
        <f t="shared" si="16"/>
        <v>1079.9004324364319</v>
      </c>
      <c r="K157" s="1">
        <f t="shared" si="17"/>
        <v>179231.05</v>
      </c>
      <c r="L157">
        <f t="shared" si="18"/>
        <v>1792.31</v>
      </c>
      <c r="M157" s="1">
        <f>$R$7</f>
        <v>2057.23</v>
      </c>
      <c r="N157" s="3">
        <f t="shared" si="19"/>
        <v>178966.13</v>
      </c>
      <c r="O157" s="4">
        <f t="shared" si="13"/>
        <v>1079.9004324364319</v>
      </c>
    </row>
    <row r="158" spans="1:15">
      <c r="A158" s="6">
        <v>41640</v>
      </c>
      <c r="B158">
        <v>156</v>
      </c>
      <c r="C158">
        <f>(1/(1+$S$4/12))^B158</f>
        <v>0.52275123237509624</v>
      </c>
      <c r="E158" s="1">
        <f t="shared" si="14"/>
        <v>178966.13</v>
      </c>
      <c r="F158">
        <f>ROUND(E158*$Q$7/12,2)</f>
        <v>1789.66</v>
      </c>
      <c r="G158" s="1">
        <f>$R$7</f>
        <v>2057.23</v>
      </c>
      <c r="H158" s="3">
        <f t="shared" si="15"/>
        <v>178698.56</v>
      </c>
      <c r="I158" s="4">
        <f t="shared" si="16"/>
        <v>1075.4195177790193</v>
      </c>
      <c r="K158" s="1">
        <f t="shared" si="17"/>
        <v>178966.13</v>
      </c>
      <c r="L158">
        <f t="shared" si="18"/>
        <v>1789.66</v>
      </c>
      <c r="M158" s="1">
        <f>$R$7</f>
        <v>2057.23</v>
      </c>
      <c r="N158" s="3">
        <f t="shared" si="19"/>
        <v>178698.56</v>
      </c>
      <c r="O158" s="4">
        <f t="shared" si="13"/>
        <v>1075.4195177790193</v>
      </c>
    </row>
    <row r="159" spans="1:15">
      <c r="A159" s="6">
        <v>41671</v>
      </c>
      <c r="B159">
        <v>157</v>
      </c>
      <c r="C159">
        <f>(1/(1+$S$4/12))^B159</f>
        <v>0.52058214012457715</v>
      </c>
      <c r="E159" s="1">
        <f t="shared" si="14"/>
        <v>178698.56</v>
      </c>
      <c r="F159">
        <f>ROUND(E159*$Q$7/12,2)</f>
        <v>1786.99</v>
      </c>
      <c r="G159" s="1">
        <f>$R$7</f>
        <v>2057.23</v>
      </c>
      <c r="H159" s="3">
        <f t="shared" si="15"/>
        <v>178428.32</v>
      </c>
      <c r="I159" s="4">
        <f t="shared" si="16"/>
        <v>1070.9571961284839</v>
      </c>
      <c r="K159" s="1">
        <f t="shared" si="17"/>
        <v>178698.56</v>
      </c>
      <c r="L159">
        <f t="shared" si="18"/>
        <v>1786.99</v>
      </c>
      <c r="M159" s="1">
        <f>$R$7</f>
        <v>2057.23</v>
      </c>
      <c r="N159" s="3">
        <f t="shared" si="19"/>
        <v>178428.32</v>
      </c>
      <c r="O159" s="4">
        <f t="shared" si="13"/>
        <v>1070.9571961284839</v>
      </c>
    </row>
    <row r="160" spans="1:15">
      <c r="A160" s="6">
        <v>41699</v>
      </c>
      <c r="B160">
        <v>158</v>
      </c>
      <c r="C160">
        <f>(1/(1+$S$4/12))^B160</f>
        <v>0.51842204825684035</v>
      </c>
      <c r="E160" s="1">
        <f t="shared" si="14"/>
        <v>178428.32</v>
      </c>
      <c r="F160">
        <f>ROUND(E160*$Q$7/12,2)</f>
        <v>1784.28</v>
      </c>
      <c r="G160" s="1">
        <f>$R$7</f>
        <v>2057.23</v>
      </c>
      <c r="H160" s="3">
        <f t="shared" si="15"/>
        <v>178155.37</v>
      </c>
      <c r="I160" s="4">
        <f t="shared" si="16"/>
        <v>1066.5133903354197</v>
      </c>
      <c r="K160" s="1">
        <f t="shared" si="17"/>
        <v>178428.32</v>
      </c>
      <c r="L160">
        <f t="shared" si="18"/>
        <v>1784.28</v>
      </c>
      <c r="M160" s="1">
        <f>$R$7</f>
        <v>2057.23</v>
      </c>
      <c r="N160" s="3">
        <f t="shared" si="19"/>
        <v>178155.37</v>
      </c>
      <c r="O160" s="4">
        <f t="shared" si="13"/>
        <v>1066.5133903354197</v>
      </c>
    </row>
    <row r="161" spans="1:15">
      <c r="A161" s="6">
        <v>41730</v>
      </c>
      <c r="B161">
        <v>159</v>
      </c>
      <c r="C161">
        <f>(1/(1+$S$4/12))^B161</f>
        <v>0.51627091942589909</v>
      </c>
      <c r="E161" s="1">
        <f t="shared" si="14"/>
        <v>178155.37</v>
      </c>
      <c r="F161">
        <f>ROUND(E161*$Q$7/12,2)</f>
        <v>1781.55</v>
      </c>
      <c r="G161" s="1">
        <f>$R$7</f>
        <v>2057.23</v>
      </c>
      <c r="H161" s="3">
        <f t="shared" si="15"/>
        <v>177879.69</v>
      </c>
      <c r="I161" s="4">
        <f t="shared" si="16"/>
        <v>1062.0880235705424</v>
      </c>
      <c r="K161" s="1">
        <f t="shared" si="17"/>
        <v>178155.37</v>
      </c>
      <c r="L161">
        <f t="shared" si="18"/>
        <v>1781.55</v>
      </c>
      <c r="M161" s="1">
        <f>$R$7</f>
        <v>2057.23</v>
      </c>
      <c r="N161" s="3">
        <f t="shared" si="19"/>
        <v>177879.69</v>
      </c>
      <c r="O161" s="4">
        <f t="shared" si="13"/>
        <v>1062.0880235705424</v>
      </c>
    </row>
    <row r="162" spans="1:15">
      <c r="A162" s="6">
        <v>41760</v>
      </c>
      <c r="B162">
        <v>160</v>
      </c>
      <c r="C162">
        <f>(1/(1+$S$4/12))^B162</f>
        <v>0.51412871644072933</v>
      </c>
      <c r="E162" s="1">
        <f t="shared" si="14"/>
        <v>177879.69</v>
      </c>
      <c r="F162">
        <f>ROUND(E162*$Q$7/12,2)</f>
        <v>1778.8</v>
      </c>
      <c r="G162" s="1">
        <f>$R$7</f>
        <v>2057.23</v>
      </c>
      <c r="H162" s="3">
        <f t="shared" si="15"/>
        <v>177601.26</v>
      </c>
      <c r="I162" s="4">
        <f t="shared" si="16"/>
        <v>1057.6810193233616</v>
      </c>
      <c r="K162" s="1">
        <f t="shared" si="17"/>
        <v>177879.69</v>
      </c>
      <c r="L162">
        <f t="shared" si="18"/>
        <v>1778.8</v>
      </c>
      <c r="M162" s="1">
        <f>$R$7</f>
        <v>2057.23</v>
      </c>
      <c r="N162" s="3">
        <f t="shared" si="19"/>
        <v>177601.26</v>
      </c>
      <c r="O162" s="4">
        <f t="shared" si="13"/>
        <v>1057.6810193233616</v>
      </c>
    </row>
    <row r="163" spans="1:15">
      <c r="A163" s="6">
        <v>41791</v>
      </c>
      <c r="B163">
        <v>161</v>
      </c>
      <c r="C163">
        <f>(1/(1+$S$4/12))^B163</f>
        <v>0.51199540226462681</v>
      </c>
      <c r="E163" s="1">
        <f t="shared" si="14"/>
        <v>177601.26</v>
      </c>
      <c r="F163">
        <f>ROUND(E163*$Q$7/12,2)</f>
        <v>1776.01</v>
      </c>
      <c r="G163" s="1">
        <f>$R$7</f>
        <v>2057.23</v>
      </c>
      <c r="H163" s="3">
        <f t="shared" si="15"/>
        <v>177320.04</v>
      </c>
      <c r="I163" s="4">
        <f t="shared" si="16"/>
        <v>1053.2923014008582</v>
      </c>
      <c r="K163" s="1">
        <f t="shared" si="17"/>
        <v>177601.26</v>
      </c>
      <c r="L163">
        <f t="shared" si="18"/>
        <v>1776.01</v>
      </c>
      <c r="M163" s="1">
        <f>$R$7</f>
        <v>2057.23</v>
      </c>
      <c r="N163" s="3">
        <f t="shared" si="19"/>
        <v>177320.04</v>
      </c>
      <c r="O163" s="4">
        <f t="shared" si="13"/>
        <v>1053.2923014008582</v>
      </c>
    </row>
    <row r="164" spans="1:15">
      <c r="A164" s="6">
        <v>41821</v>
      </c>
      <c r="B164">
        <v>162</v>
      </c>
      <c r="C164">
        <f>(1/(1+$S$4/12))^B164</f>
        <v>0.50987094001456601</v>
      </c>
      <c r="E164" s="1">
        <f t="shared" si="14"/>
        <v>177320.04</v>
      </c>
      <c r="F164">
        <f>ROUND(E164*$Q$7/12,2)</f>
        <v>1773.2</v>
      </c>
      <c r="G164" s="1">
        <f>$R$7</f>
        <v>2057.23</v>
      </c>
      <c r="H164" s="3">
        <f t="shared" si="15"/>
        <v>177036.01</v>
      </c>
      <c r="I164" s="4">
        <f t="shared" si="16"/>
        <v>1048.9217939261657</v>
      </c>
      <c r="K164" s="1">
        <f t="shared" si="17"/>
        <v>177320.04</v>
      </c>
      <c r="L164">
        <f t="shared" si="18"/>
        <v>1773.2</v>
      </c>
      <c r="M164" s="1">
        <f>$R$7</f>
        <v>2057.23</v>
      </c>
      <c r="N164" s="3">
        <f t="shared" si="19"/>
        <v>177036.01</v>
      </c>
      <c r="O164" s="4">
        <f t="shared" si="13"/>
        <v>1048.9217939261657</v>
      </c>
    </row>
    <row r="165" spans="1:15">
      <c r="A165" s="6">
        <v>41852</v>
      </c>
      <c r="B165">
        <v>163</v>
      </c>
      <c r="C165">
        <f>(1/(1+$S$4/12))^B165</f>
        <v>0.50775529296056376</v>
      </c>
      <c r="E165" s="1">
        <f t="shared" si="14"/>
        <v>177036.01</v>
      </c>
      <c r="F165">
        <f>ROUND(E165*$Q$7/12,2)</f>
        <v>1770.36</v>
      </c>
      <c r="G165" s="1">
        <f>$R$7</f>
        <v>2057.23</v>
      </c>
      <c r="H165" s="3">
        <f t="shared" si="15"/>
        <v>176749.14</v>
      </c>
      <c r="I165" s="4">
        <f t="shared" si="16"/>
        <v>1044.5694213372606</v>
      </c>
      <c r="K165" s="1">
        <f t="shared" si="17"/>
        <v>177036.01</v>
      </c>
      <c r="L165">
        <f t="shared" si="18"/>
        <v>1770.36</v>
      </c>
      <c r="M165" s="1">
        <f>$R$7</f>
        <v>2057.23</v>
      </c>
      <c r="N165" s="3">
        <f t="shared" si="19"/>
        <v>176749.14</v>
      </c>
      <c r="O165" s="4">
        <f t="shared" si="13"/>
        <v>1044.5694213372606</v>
      </c>
    </row>
    <row r="166" spans="1:15">
      <c r="A166" s="6">
        <v>41883</v>
      </c>
      <c r="B166">
        <v>164</v>
      </c>
      <c r="C166">
        <f>(1/(1+$S$4/12))^B166</f>
        <v>0.50564842452504277</v>
      </c>
      <c r="E166" s="1">
        <f t="shared" si="14"/>
        <v>176749.14</v>
      </c>
      <c r="F166">
        <f>ROUND(E166*$Q$7/12,2)</f>
        <v>1767.49</v>
      </c>
      <c r="G166" s="1">
        <f>$R$7</f>
        <v>2057.23</v>
      </c>
      <c r="H166" s="3">
        <f t="shared" si="15"/>
        <v>176459.4</v>
      </c>
      <c r="I166" s="4">
        <f t="shared" si="16"/>
        <v>1040.2351083856538</v>
      </c>
      <c r="K166" s="1">
        <f t="shared" si="17"/>
        <v>176749.14</v>
      </c>
      <c r="L166">
        <f t="shared" si="18"/>
        <v>1767.49</v>
      </c>
      <c r="M166" s="1">
        <f>$R$7</f>
        <v>2057.23</v>
      </c>
      <c r="N166" s="3">
        <f t="shared" si="19"/>
        <v>176459.4</v>
      </c>
      <c r="O166" s="4">
        <f t="shared" si="13"/>
        <v>1040.2351083856538</v>
      </c>
    </row>
    <row r="167" spans="1:15">
      <c r="A167" s="6">
        <v>41913</v>
      </c>
      <c r="B167">
        <v>165</v>
      </c>
      <c r="C167">
        <f>(1/(1+$S$4/12))^B167</f>
        <v>0.50355029828220033</v>
      </c>
      <c r="E167" s="1">
        <f t="shared" si="14"/>
        <v>176459.4</v>
      </c>
      <c r="F167">
        <f>ROUND(E167*$Q$7/12,2)</f>
        <v>1764.59</v>
      </c>
      <c r="G167" s="1">
        <f>$R$7</f>
        <v>2057.23</v>
      </c>
      <c r="H167" s="3">
        <f t="shared" si="15"/>
        <v>176166.76</v>
      </c>
      <c r="I167" s="4">
        <f t="shared" si="16"/>
        <v>1035.9187801350911</v>
      </c>
      <c r="K167" s="1">
        <f t="shared" si="17"/>
        <v>176459.4</v>
      </c>
      <c r="L167">
        <f t="shared" si="18"/>
        <v>1764.59</v>
      </c>
      <c r="M167" s="1">
        <f>$R$7</f>
        <v>2057.23</v>
      </c>
      <c r="N167" s="3">
        <f t="shared" si="19"/>
        <v>176166.76</v>
      </c>
      <c r="O167" s="4">
        <f t="shared" si="13"/>
        <v>1035.9187801350911</v>
      </c>
    </row>
    <row r="168" spans="1:15">
      <c r="A168" s="6">
        <v>41944</v>
      </c>
      <c r="B168">
        <v>166</v>
      </c>
      <c r="C168">
        <f>(1/(1+$S$4/12))^B168</f>
        <v>0.50146087795737782</v>
      </c>
      <c r="E168" s="1">
        <f t="shared" si="14"/>
        <v>176166.76</v>
      </c>
      <c r="F168">
        <f>ROUND(E168*$Q$7/12,2)</f>
        <v>1761.67</v>
      </c>
      <c r="G168" s="1">
        <f>$R$7</f>
        <v>2057.23</v>
      </c>
      <c r="H168" s="3">
        <f t="shared" si="15"/>
        <v>175871.2</v>
      </c>
      <c r="I168" s="4">
        <f t="shared" si="16"/>
        <v>1031.6203619602563</v>
      </c>
      <c r="K168" s="1">
        <f t="shared" si="17"/>
        <v>176166.76</v>
      </c>
      <c r="L168">
        <f t="shared" si="18"/>
        <v>1761.67</v>
      </c>
      <c r="M168" s="1">
        <f>$R$7</f>
        <v>2057.23</v>
      </c>
      <c r="N168" s="3">
        <f t="shared" si="19"/>
        <v>175871.2</v>
      </c>
      <c r="O168" s="4">
        <f t="shared" si="13"/>
        <v>1031.6203619602563</v>
      </c>
    </row>
    <row r="169" spans="1:15">
      <c r="A169" s="6">
        <v>41974</v>
      </c>
      <c r="B169">
        <v>167</v>
      </c>
      <c r="C169">
        <f>(1/(1+$S$4/12))^B169</f>
        <v>0.49938012742643445</v>
      </c>
      <c r="E169" s="1">
        <f t="shared" si="14"/>
        <v>175871.2</v>
      </c>
      <c r="F169">
        <f>ROUND(E169*$Q$7/12,2)</f>
        <v>1758.71</v>
      </c>
      <c r="G169" s="1">
        <f>$R$7</f>
        <v>2057.23</v>
      </c>
      <c r="H169" s="3">
        <f t="shared" si="15"/>
        <v>175572.68</v>
      </c>
      <c r="I169" s="4">
        <f t="shared" si="16"/>
        <v>1027.3397795454837</v>
      </c>
      <c r="K169" s="1">
        <f t="shared" si="17"/>
        <v>175871.2</v>
      </c>
      <c r="L169">
        <f t="shared" si="18"/>
        <v>1758.71</v>
      </c>
      <c r="M169" s="1">
        <f>$R$7</f>
        <v>2057.23</v>
      </c>
      <c r="N169" s="3">
        <f t="shared" si="19"/>
        <v>175572.68</v>
      </c>
      <c r="O169" s="4">
        <f t="shared" si="13"/>
        <v>1027.3397795454837</v>
      </c>
    </row>
    <row r="170" spans="1:15">
      <c r="A170" s="6">
        <v>42005</v>
      </c>
      <c r="B170">
        <v>168</v>
      </c>
      <c r="C170">
        <f>(1/(1+$S$4/12))^B170</f>
        <v>0.49730801071512143</v>
      </c>
      <c r="E170" s="1">
        <f t="shared" si="14"/>
        <v>175572.68</v>
      </c>
      <c r="F170">
        <f>ROUND(E170*$Q$7/12,2)</f>
        <v>1755.73</v>
      </c>
      <c r="G170" s="1">
        <f>$R$7</f>
        <v>2057.23</v>
      </c>
      <c r="H170" s="3">
        <f t="shared" si="15"/>
        <v>175271.18</v>
      </c>
      <c r="I170" s="4">
        <f t="shared" si="16"/>
        <v>1023.0769588834693</v>
      </c>
      <c r="K170" s="1">
        <f t="shared" si="17"/>
        <v>175572.68</v>
      </c>
      <c r="L170">
        <f t="shared" si="18"/>
        <v>1755.73</v>
      </c>
      <c r="M170" s="1">
        <f>$R$7</f>
        <v>2057.23</v>
      </c>
      <c r="N170" s="3">
        <f t="shared" si="19"/>
        <v>175271.18</v>
      </c>
      <c r="O170" s="4">
        <f t="shared" si="13"/>
        <v>1023.0769588834693</v>
      </c>
    </row>
    <row r="171" spans="1:15">
      <c r="A171" s="6">
        <v>42036</v>
      </c>
      <c r="B171">
        <v>169</v>
      </c>
      <c r="C171">
        <f>(1/(1+$S$4/12))^B171</f>
        <v>0.49524449199846116</v>
      </c>
      <c r="E171" s="1">
        <f t="shared" si="14"/>
        <v>175271.18</v>
      </c>
      <c r="F171">
        <f>ROUND(E171*$Q$7/12,2)</f>
        <v>1752.71</v>
      </c>
      <c r="G171" s="1">
        <f>$R$7</f>
        <v>2057.23</v>
      </c>
      <c r="H171" s="3">
        <f t="shared" si="15"/>
        <v>174966.66</v>
      </c>
      <c r="I171" s="4">
        <f t="shared" si="16"/>
        <v>1018.8318262739942</v>
      </c>
      <c r="K171" s="1">
        <f t="shared" si="17"/>
        <v>175271.18</v>
      </c>
      <c r="L171">
        <f t="shared" si="18"/>
        <v>1752.71</v>
      </c>
      <c r="M171" s="1">
        <f>$R$7</f>
        <v>2057.23</v>
      </c>
      <c r="N171" s="3">
        <f t="shared" si="19"/>
        <v>174966.66</v>
      </c>
      <c r="O171" s="4">
        <f t="shared" si="13"/>
        <v>1018.8318262739942</v>
      </c>
    </row>
    <row r="172" spans="1:15">
      <c r="A172" s="6">
        <v>42064</v>
      </c>
      <c r="B172">
        <v>170</v>
      </c>
      <c r="C172">
        <f>(1/(1+$S$4/12))^B172</f>
        <v>0.49318953560012735</v>
      </c>
      <c r="E172" s="1">
        <f t="shared" si="14"/>
        <v>174966.66</v>
      </c>
      <c r="F172">
        <f>ROUND(E172*$Q$7/12,2)</f>
        <v>1749.67</v>
      </c>
      <c r="G172" s="1">
        <f>$R$7</f>
        <v>2057.23</v>
      </c>
      <c r="H172" s="3">
        <f t="shared" si="15"/>
        <v>174659.1</v>
      </c>
      <c r="I172" s="4">
        <f t="shared" si="16"/>
        <v>1014.60430832265</v>
      </c>
      <c r="K172" s="1">
        <f t="shared" si="17"/>
        <v>174966.66</v>
      </c>
      <c r="L172">
        <f t="shared" si="18"/>
        <v>1749.67</v>
      </c>
      <c r="M172" s="1">
        <f>$R$7</f>
        <v>2057.23</v>
      </c>
      <c r="N172" s="3">
        <f t="shared" si="19"/>
        <v>174659.1</v>
      </c>
      <c r="O172" s="4">
        <f t="shared" si="13"/>
        <v>1014.60430832265</v>
      </c>
    </row>
    <row r="173" spans="1:15">
      <c r="A173" s="6">
        <v>42095</v>
      </c>
      <c r="B173">
        <v>171</v>
      </c>
      <c r="C173">
        <f>(1/(1+$S$4/12))^B173</f>
        <v>0.49114310599182809</v>
      </c>
      <c r="E173" s="1">
        <f t="shared" si="14"/>
        <v>174659.1</v>
      </c>
      <c r="F173">
        <f>ROUND(E173*$Q$7/12,2)</f>
        <v>1746.59</v>
      </c>
      <c r="G173" s="1">
        <f>$R$7</f>
        <v>2057.23</v>
      </c>
      <c r="H173" s="3">
        <f t="shared" si="15"/>
        <v>174348.46</v>
      </c>
      <c r="I173" s="4">
        <f t="shared" si="16"/>
        <v>1010.3943319395685</v>
      </c>
      <c r="K173" s="1">
        <f t="shared" si="17"/>
        <v>174659.1</v>
      </c>
      <c r="L173">
        <f t="shared" si="18"/>
        <v>1746.59</v>
      </c>
      <c r="M173" s="1">
        <f>$R$7</f>
        <v>2057.23</v>
      </c>
      <c r="N173" s="3">
        <f t="shared" si="19"/>
        <v>174348.46</v>
      </c>
      <c r="O173" s="4">
        <f t="shared" si="13"/>
        <v>1010.3943319395685</v>
      </c>
    </row>
    <row r="174" spans="1:15">
      <c r="A174" s="6">
        <v>42125</v>
      </c>
      <c r="B174">
        <v>172</v>
      </c>
      <c r="C174">
        <f>(1/(1+$S$4/12))^B174</f>
        <v>0.48910516779269186</v>
      </c>
      <c r="E174" s="1">
        <f t="shared" si="14"/>
        <v>174348.46</v>
      </c>
      <c r="F174">
        <f>ROUND(E174*$Q$7/12,2)</f>
        <v>1743.48</v>
      </c>
      <c r="G174" s="1">
        <f>$R$7</f>
        <v>2057.23</v>
      </c>
      <c r="H174" s="3">
        <f t="shared" si="15"/>
        <v>174034.71</v>
      </c>
      <c r="I174" s="4">
        <f t="shared" si="16"/>
        <v>1006.2018243381594</v>
      </c>
      <c r="K174" s="1">
        <f t="shared" si="17"/>
        <v>174348.46</v>
      </c>
      <c r="L174">
        <f t="shared" si="18"/>
        <v>1743.48</v>
      </c>
      <c r="M174" s="1">
        <f>$R$7</f>
        <v>2057.23</v>
      </c>
      <c r="N174" s="3">
        <f t="shared" si="19"/>
        <v>174034.71</v>
      </c>
      <c r="O174" s="4">
        <f t="shared" si="13"/>
        <v>1006.2018243381594</v>
      </c>
    </row>
    <row r="175" spans="1:15">
      <c r="A175" s="6">
        <v>42156</v>
      </c>
      <c r="B175">
        <v>173</v>
      </c>
      <c r="C175">
        <f>(1/(1+$S$4/12))^B175</f>
        <v>0.48707568576865579</v>
      </c>
      <c r="E175" s="1">
        <f t="shared" si="14"/>
        <v>174034.71</v>
      </c>
      <c r="F175">
        <f>ROUND(E175*$Q$7/12,2)</f>
        <v>1740.35</v>
      </c>
      <c r="G175" s="1">
        <f>$R$7</f>
        <v>2057.23</v>
      </c>
      <c r="H175" s="3">
        <f t="shared" si="15"/>
        <v>173717.83</v>
      </c>
      <c r="I175" s="4">
        <f t="shared" si="16"/>
        <v>1002.0267130338517</v>
      </c>
      <c r="K175" s="1">
        <f t="shared" si="17"/>
        <v>174034.71</v>
      </c>
      <c r="L175">
        <f t="shared" si="18"/>
        <v>1740.35</v>
      </c>
      <c r="M175" s="1">
        <f>$R$7</f>
        <v>2057.23</v>
      </c>
      <c r="N175" s="3">
        <f t="shared" si="19"/>
        <v>173717.83</v>
      </c>
      <c r="O175" s="4">
        <f t="shared" si="13"/>
        <v>1002.0267130338517</v>
      </c>
    </row>
    <row r="176" spans="1:15">
      <c r="A176" s="6">
        <v>42186</v>
      </c>
      <c r="B176">
        <v>174</v>
      </c>
      <c r="C176">
        <f>(1/(1+$S$4/12))^B176</f>
        <v>0.48505462483185641</v>
      </c>
      <c r="E176" s="1">
        <f t="shared" si="14"/>
        <v>173717.83</v>
      </c>
      <c r="F176">
        <f>ROUND(E176*$Q$7/12,2)</f>
        <v>1737.18</v>
      </c>
      <c r="G176" s="1">
        <f>$R$7</f>
        <v>2057.23</v>
      </c>
      <c r="H176" s="3">
        <f t="shared" si="15"/>
        <v>173397.78</v>
      </c>
      <c r="I176" s="4">
        <f t="shared" si="16"/>
        <v>997.86892584283999</v>
      </c>
      <c r="K176" s="1">
        <f t="shared" si="17"/>
        <v>173717.83</v>
      </c>
      <c r="L176">
        <f t="shared" si="18"/>
        <v>1737.18</v>
      </c>
      <c r="M176" s="1">
        <f>$R$7</f>
        <v>2057.23</v>
      </c>
      <c r="N176" s="3">
        <f t="shared" si="19"/>
        <v>173397.78</v>
      </c>
      <c r="O176" s="4">
        <f t="shared" si="13"/>
        <v>997.86892584283999</v>
      </c>
    </row>
    <row r="177" spans="1:15">
      <c r="A177" s="6">
        <v>42217</v>
      </c>
      <c r="B177">
        <v>175</v>
      </c>
      <c r="C177">
        <f>(1/(1+$S$4/12))^B177</f>
        <v>0.48304195004002298</v>
      </c>
      <c r="E177" s="1">
        <f t="shared" si="14"/>
        <v>173397.78</v>
      </c>
      <c r="F177">
        <f>ROUND(E177*$Q$7/12,2)</f>
        <v>1733.98</v>
      </c>
      <c r="G177" s="1">
        <f>$R$7</f>
        <v>2057.23</v>
      </c>
      <c r="H177" s="3">
        <f t="shared" si="15"/>
        <v>173074.53</v>
      </c>
      <c r="I177" s="4">
        <f t="shared" si="16"/>
        <v>993.72839088083651</v>
      </c>
      <c r="K177" s="1">
        <f t="shared" si="17"/>
        <v>173397.78</v>
      </c>
      <c r="L177">
        <f t="shared" si="18"/>
        <v>1733.98</v>
      </c>
      <c r="M177" s="1">
        <f>$R$7</f>
        <v>2057.23</v>
      </c>
      <c r="N177" s="3">
        <f t="shared" si="19"/>
        <v>173074.53</v>
      </c>
      <c r="O177" s="4">
        <f t="shared" si="13"/>
        <v>993.72839088083651</v>
      </c>
    </row>
    <row r="178" spans="1:15">
      <c r="A178" s="6">
        <v>42248</v>
      </c>
      <c r="B178">
        <v>176</v>
      </c>
      <c r="C178">
        <f>(1/(1+$S$4/12))^B178</f>
        <v>0.48103762659587351</v>
      </c>
      <c r="E178" s="1">
        <f t="shared" si="14"/>
        <v>173074.53</v>
      </c>
      <c r="F178">
        <f>ROUND(E178*$Q$7/12,2)</f>
        <v>1730.75</v>
      </c>
      <c r="G178" s="1">
        <f>$R$7</f>
        <v>2057.23</v>
      </c>
      <c r="H178" s="3">
        <f t="shared" si="15"/>
        <v>172748.05</v>
      </c>
      <c r="I178" s="4">
        <f t="shared" si="16"/>
        <v>989.60503656182891</v>
      </c>
      <c r="K178" s="1">
        <f t="shared" si="17"/>
        <v>173074.53</v>
      </c>
      <c r="L178">
        <f t="shared" si="18"/>
        <v>1730.75</v>
      </c>
      <c r="M178" s="1">
        <f>$R$7</f>
        <v>2057.23</v>
      </c>
      <c r="N178" s="3">
        <f t="shared" si="19"/>
        <v>172748.05</v>
      </c>
      <c r="O178" s="4">
        <f t="shared" si="13"/>
        <v>989.60503656182891</v>
      </c>
    </row>
    <row r="179" spans="1:15">
      <c r="A179" s="6">
        <v>42278</v>
      </c>
      <c r="B179">
        <v>177</v>
      </c>
      <c r="C179">
        <f>(1/(1+$S$4/12))^B179</f>
        <v>0.47904161984651311</v>
      </c>
      <c r="E179" s="1">
        <f t="shared" si="14"/>
        <v>172748.05</v>
      </c>
      <c r="F179">
        <f>ROUND(E179*$Q$7/12,2)</f>
        <v>1727.48</v>
      </c>
      <c r="G179" s="1">
        <f>$R$7</f>
        <v>2057.23</v>
      </c>
      <c r="H179" s="3">
        <f t="shared" si="15"/>
        <v>172418.3</v>
      </c>
      <c r="I179" s="4">
        <f t="shared" si="16"/>
        <v>985.49879159684212</v>
      </c>
      <c r="K179" s="1">
        <f t="shared" si="17"/>
        <v>172748.05</v>
      </c>
      <c r="L179">
        <f t="shared" si="18"/>
        <v>1727.48</v>
      </c>
      <c r="M179" s="1">
        <f>$R$7</f>
        <v>2057.23</v>
      </c>
      <c r="N179" s="3">
        <f t="shared" si="19"/>
        <v>172418.3</v>
      </c>
      <c r="O179" s="4">
        <f t="shared" si="13"/>
        <v>985.49879159684212</v>
      </c>
    </row>
    <row r="180" spans="1:15">
      <c r="A180" s="6">
        <v>42309</v>
      </c>
      <c r="B180">
        <v>178</v>
      </c>
      <c r="C180">
        <f>(1/(1+$S$4/12))^B180</f>
        <v>0.47705389528283459</v>
      </c>
      <c r="E180" s="1">
        <f t="shared" si="14"/>
        <v>172418.3</v>
      </c>
      <c r="F180">
        <f>ROUND(E180*$Q$7/12,2)</f>
        <v>1724.18</v>
      </c>
      <c r="G180" s="1">
        <f>$R$7</f>
        <v>2057.23</v>
      </c>
      <c r="H180" s="3">
        <f t="shared" si="15"/>
        <v>172085.25</v>
      </c>
      <c r="I180" s="4">
        <f t="shared" si="16"/>
        <v>981.40958499270585</v>
      </c>
      <c r="K180" s="1">
        <f t="shared" si="17"/>
        <v>172418.3</v>
      </c>
      <c r="L180">
        <f t="shared" si="18"/>
        <v>1724.18</v>
      </c>
      <c r="M180" s="1">
        <f>$R$7</f>
        <v>2057.23</v>
      </c>
      <c r="N180" s="3">
        <f t="shared" si="19"/>
        <v>172085.25</v>
      </c>
      <c r="O180" s="4">
        <f t="shared" si="13"/>
        <v>981.40958499270585</v>
      </c>
    </row>
    <row r="181" spans="1:15">
      <c r="A181" s="6">
        <v>42339</v>
      </c>
      <c r="B181">
        <v>179</v>
      </c>
      <c r="C181">
        <f>(1/(1+$S$4/12))^B181</f>
        <v>0.47507441853892246</v>
      </c>
      <c r="E181" s="1">
        <f t="shared" si="14"/>
        <v>172085.25</v>
      </c>
      <c r="F181">
        <f>ROUND(E181*$Q$7/12,2)</f>
        <v>1720.85</v>
      </c>
      <c r="G181" s="1">
        <f>$R$7</f>
        <v>2057.23</v>
      </c>
      <c r="H181" s="3">
        <f t="shared" si="15"/>
        <v>171748.87</v>
      </c>
      <c r="I181" s="4">
        <f t="shared" si="16"/>
        <v>977.33734605082748</v>
      </c>
      <c r="K181" s="1">
        <f t="shared" si="17"/>
        <v>172085.25</v>
      </c>
      <c r="L181">
        <f t="shared" si="18"/>
        <v>1720.85</v>
      </c>
      <c r="M181" s="1">
        <f>$R$7</f>
        <v>2057.23</v>
      </c>
      <c r="N181" s="3">
        <f t="shared" si="19"/>
        <v>171748.87</v>
      </c>
      <c r="O181" s="4">
        <f t="shared" si="13"/>
        <v>977.33734605082748</v>
      </c>
    </row>
    <row r="182" spans="1:15">
      <c r="A182" s="6">
        <v>42370</v>
      </c>
      <c r="B182">
        <v>180</v>
      </c>
      <c r="C182">
        <f>(1/(1+$S$4/12))^B182</f>
        <v>0.47310315539145803</v>
      </c>
      <c r="E182" s="1">
        <f t="shared" si="14"/>
        <v>171748.87</v>
      </c>
      <c r="F182">
        <f>ROUND(E182*$Q$7/12,2)</f>
        <v>1717.49</v>
      </c>
      <c r="G182" s="1">
        <f>$R$7</f>
        <v>2057.23</v>
      </c>
      <c r="H182" s="3">
        <f t="shared" si="15"/>
        <v>171409.13</v>
      </c>
      <c r="I182" s="4">
        <f t="shared" si="16"/>
        <v>973.28200436596921</v>
      </c>
      <c r="K182" s="1">
        <f t="shared" si="17"/>
        <v>171748.87</v>
      </c>
      <c r="L182">
        <f t="shared" si="18"/>
        <v>1717.49</v>
      </c>
      <c r="M182" s="1">
        <f>$R$7</f>
        <v>2057.23</v>
      </c>
      <c r="N182" s="3">
        <f t="shared" si="19"/>
        <v>171409.13</v>
      </c>
      <c r="O182" s="4">
        <f t="shared" si="13"/>
        <v>973.28200436596921</v>
      </c>
    </row>
    <row r="183" spans="1:15">
      <c r="A183" s="6">
        <v>42401</v>
      </c>
      <c r="B183">
        <v>181</v>
      </c>
      <c r="C183">
        <f>(1/(1+$S$4/12))^B183</f>
        <v>0.47114007175912842</v>
      </c>
      <c r="E183" s="1">
        <f t="shared" si="14"/>
        <v>171409.13</v>
      </c>
      <c r="F183">
        <f>ROUND(E183*$Q$7/12,2)</f>
        <v>1714.09</v>
      </c>
      <c r="G183" s="1">
        <f>$R$7</f>
        <v>2057.23</v>
      </c>
      <c r="H183" s="3">
        <f t="shared" si="15"/>
        <v>171065.99</v>
      </c>
      <c r="I183" s="4">
        <f t="shared" si="16"/>
        <v>969.24348982503182</v>
      </c>
      <c r="K183" s="1">
        <f t="shared" si="17"/>
        <v>171409.13</v>
      </c>
      <c r="L183">
        <f t="shared" si="18"/>
        <v>1714.09</v>
      </c>
      <c r="M183" s="1">
        <f>$R$7</f>
        <v>2057.23</v>
      </c>
      <c r="N183" s="3">
        <f t="shared" si="19"/>
        <v>171065.99</v>
      </c>
      <c r="O183" s="4">
        <f t="shared" si="13"/>
        <v>969.24348982503182</v>
      </c>
    </row>
    <row r="184" spans="1:15">
      <c r="A184" s="6">
        <v>42430</v>
      </c>
      <c r="B184">
        <v>182</v>
      </c>
      <c r="C184">
        <f>(1/(1+$S$4/12))^B184</f>
        <v>0.46918513370203663</v>
      </c>
      <c r="E184" s="1">
        <f t="shared" si="14"/>
        <v>171065.99</v>
      </c>
      <c r="F184">
        <f>ROUND(E184*$Q$7/12,2)</f>
        <v>1710.66</v>
      </c>
      <c r="G184" s="1">
        <f>$R$7</f>
        <v>2057.23</v>
      </c>
      <c r="H184" s="3">
        <f t="shared" si="15"/>
        <v>170719.42</v>
      </c>
      <c r="I184" s="4">
        <f t="shared" si="16"/>
        <v>965.22173260584077</v>
      </c>
      <c r="K184" s="1">
        <f t="shared" si="17"/>
        <v>171065.99</v>
      </c>
      <c r="L184">
        <f t="shared" si="18"/>
        <v>1710.66</v>
      </c>
      <c r="M184" s="1">
        <f>$R$7</f>
        <v>2057.23</v>
      </c>
      <c r="N184" s="3">
        <f t="shared" si="19"/>
        <v>170719.42</v>
      </c>
      <c r="O184" s="4">
        <f t="shared" si="13"/>
        <v>965.22173260584077</v>
      </c>
    </row>
    <row r="185" spans="1:15">
      <c r="A185" s="6">
        <v>42461</v>
      </c>
      <c r="B185">
        <v>183</v>
      </c>
      <c r="C185">
        <f>(1/(1+$S$4/12))^B185</f>
        <v>0.46723830742111522</v>
      </c>
      <c r="E185" s="1">
        <f t="shared" si="14"/>
        <v>170719.42</v>
      </c>
      <c r="F185">
        <f>ROUND(E185*$Q$7/12,2)</f>
        <v>1707.19</v>
      </c>
      <c r="G185" s="1">
        <f>$R$7</f>
        <v>2057.23</v>
      </c>
      <c r="H185" s="3">
        <f t="shared" si="15"/>
        <v>170369.38</v>
      </c>
      <c r="I185" s="4">
        <f t="shared" si="16"/>
        <v>961.21666317594088</v>
      </c>
      <c r="K185" s="1">
        <f t="shared" si="17"/>
        <v>170719.42</v>
      </c>
      <c r="L185">
        <f t="shared" si="18"/>
        <v>1707.19</v>
      </c>
      <c r="M185" s="1">
        <f>$R$7</f>
        <v>2057.23</v>
      </c>
      <c r="N185" s="3">
        <f t="shared" si="19"/>
        <v>170369.38</v>
      </c>
      <c r="O185" s="4">
        <f t="shared" si="13"/>
        <v>961.21666317594088</v>
      </c>
    </row>
    <row r="186" spans="1:15">
      <c r="A186" s="6">
        <v>42491</v>
      </c>
      <c r="B186">
        <v>184</v>
      </c>
      <c r="C186">
        <f>(1/(1+$S$4/12))^B186</f>
        <v>0.46529955925754218</v>
      </c>
      <c r="E186" s="1">
        <f t="shared" si="14"/>
        <v>170369.38</v>
      </c>
      <c r="F186">
        <f>ROUND(E186*$Q$7/12,2)</f>
        <v>1703.69</v>
      </c>
      <c r="G186" s="1">
        <f>$R$7</f>
        <v>2057.23</v>
      </c>
      <c r="H186" s="3">
        <f t="shared" si="15"/>
        <v>170015.84</v>
      </c>
      <c r="I186" s="4">
        <f t="shared" si="16"/>
        <v>957.22821229139356</v>
      </c>
      <c r="K186" s="1">
        <f t="shared" si="17"/>
        <v>170369.38</v>
      </c>
      <c r="L186">
        <f t="shared" si="18"/>
        <v>1703.69</v>
      </c>
      <c r="M186" s="1">
        <f>$R$7</f>
        <v>2057.23</v>
      </c>
      <c r="N186" s="3">
        <f t="shared" si="19"/>
        <v>170015.84</v>
      </c>
      <c r="O186" s="4">
        <f t="shared" si="13"/>
        <v>957.22821229139356</v>
      </c>
    </row>
    <row r="187" spans="1:15">
      <c r="A187" s="6">
        <v>42522</v>
      </c>
      <c r="B187">
        <v>185</v>
      </c>
      <c r="C187">
        <f>(1/(1+$S$4/12))^B187</f>
        <v>0.46336885569215824</v>
      </c>
      <c r="E187" s="1">
        <f t="shared" si="14"/>
        <v>170015.84</v>
      </c>
      <c r="F187">
        <f>ROUND(E187*$Q$7/12,2)</f>
        <v>1700.16</v>
      </c>
      <c r="G187" s="1">
        <f>$R$7</f>
        <v>2057.23</v>
      </c>
      <c r="H187" s="3">
        <f t="shared" si="15"/>
        <v>169658.77</v>
      </c>
      <c r="I187" s="4">
        <f t="shared" si="16"/>
        <v>953.2563109955787</v>
      </c>
      <c r="K187" s="1">
        <f t="shared" si="17"/>
        <v>170015.84</v>
      </c>
      <c r="L187">
        <f t="shared" si="18"/>
        <v>1700.16</v>
      </c>
      <c r="M187" s="1">
        <f>$R$7</f>
        <v>2057.23</v>
      </c>
      <c r="N187" s="3">
        <f t="shared" si="19"/>
        <v>169658.77</v>
      </c>
      <c r="O187" s="4">
        <f t="shared" si="13"/>
        <v>953.2563109955787</v>
      </c>
    </row>
    <row r="188" spans="1:15">
      <c r="A188" s="6">
        <v>42552</v>
      </c>
      <c r="B188">
        <v>186</v>
      </c>
      <c r="C188">
        <f>(1/(1+$S$4/12))^B188</f>
        <v>0.46144616334488786</v>
      </c>
      <c r="E188" s="1">
        <f t="shared" si="14"/>
        <v>169658.77</v>
      </c>
      <c r="F188">
        <f>ROUND(E188*$Q$7/12,2)</f>
        <v>1696.59</v>
      </c>
      <c r="G188" s="1">
        <f>$R$7</f>
        <v>2057.23</v>
      </c>
      <c r="H188" s="3">
        <f t="shared" si="15"/>
        <v>169298.13</v>
      </c>
      <c r="I188" s="4">
        <f t="shared" si="16"/>
        <v>949.30089061800368</v>
      </c>
      <c r="K188" s="1">
        <f t="shared" si="17"/>
        <v>169658.77</v>
      </c>
      <c r="L188">
        <f t="shared" si="18"/>
        <v>1696.59</v>
      </c>
      <c r="M188" s="1">
        <f>$R$7</f>
        <v>2057.23</v>
      </c>
      <c r="N188" s="3">
        <f t="shared" si="19"/>
        <v>169298.13</v>
      </c>
      <c r="O188" s="4">
        <f t="shared" si="13"/>
        <v>949.30089061800368</v>
      </c>
    </row>
    <row r="189" spans="1:15">
      <c r="A189" s="6">
        <v>42583</v>
      </c>
      <c r="B189">
        <v>187</v>
      </c>
      <c r="C189">
        <f>(1/(1+$S$4/12))^B189</f>
        <v>0.4595314489741622</v>
      </c>
      <c r="E189" s="1">
        <f t="shared" si="14"/>
        <v>169298.13</v>
      </c>
      <c r="F189">
        <f>ROUND(E189*$Q$7/12,2)</f>
        <v>1692.98</v>
      </c>
      <c r="G189" s="1">
        <f>$R$7</f>
        <v>2057.23</v>
      </c>
      <c r="H189" s="3">
        <f t="shared" si="15"/>
        <v>168933.88</v>
      </c>
      <c r="I189" s="4">
        <f t="shared" si="16"/>
        <v>945.36188277311567</v>
      </c>
      <c r="K189" s="1">
        <f t="shared" si="17"/>
        <v>169298.13</v>
      </c>
      <c r="L189">
        <f t="shared" si="18"/>
        <v>1692.98</v>
      </c>
      <c r="M189" s="1">
        <f>$R$7</f>
        <v>2057.23</v>
      </c>
      <c r="N189" s="3">
        <f t="shared" si="19"/>
        <v>168933.88</v>
      </c>
      <c r="O189" s="4">
        <f t="shared" si="13"/>
        <v>945.36188277311567</v>
      </c>
    </row>
    <row r="190" spans="1:15">
      <c r="A190" s="6">
        <v>42614</v>
      </c>
      <c r="B190">
        <v>188</v>
      </c>
      <c r="C190">
        <f>(1/(1+$S$4/12))^B190</f>
        <v>0.45762467947634416</v>
      </c>
      <c r="E190" s="1">
        <f t="shared" si="14"/>
        <v>168933.88</v>
      </c>
      <c r="F190">
        <f>ROUND(E190*$Q$7/12,2)</f>
        <v>1689.34</v>
      </c>
      <c r="G190" s="1">
        <f>$R$7</f>
        <v>2057.23</v>
      </c>
      <c r="H190" s="3">
        <f t="shared" si="15"/>
        <v>168565.99</v>
      </c>
      <c r="I190" s="4">
        <f t="shared" si="16"/>
        <v>941.43921935911953</v>
      </c>
      <c r="K190" s="1">
        <f t="shared" si="17"/>
        <v>168933.88</v>
      </c>
      <c r="L190">
        <f t="shared" si="18"/>
        <v>1689.34</v>
      </c>
      <c r="M190" s="1">
        <f>$R$7</f>
        <v>2057.23</v>
      </c>
      <c r="N190" s="3">
        <f t="shared" si="19"/>
        <v>168565.99</v>
      </c>
      <c r="O190" s="4">
        <f t="shared" si="13"/>
        <v>941.43921935911953</v>
      </c>
    </row>
    <row r="191" spans="1:15">
      <c r="A191" s="6">
        <v>42644</v>
      </c>
      <c r="B191">
        <v>189</v>
      </c>
      <c r="C191">
        <f>(1/(1+$S$4/12))^B191</f>
        <v>0.45572582188515598</v>
      </c>
      <c r="E191" s="1">
        <f t="shared" si="14"/>
        <v>168565.99</v>
      </c>
      <c r="F191">
        <f>ROUND(E191*$Q$7/12,2)</f>
        <v>1685.66</v>
      </c>
      <c r="G191" s="1">
        <f>$R$7</f>
        <v>2057.23</v>
      </c>
      <c r="H191" s="3">
        <f t="shared" si="15"/>
        <v>168194.42</v>
      </c>
      <c r="I191" s="4">
        <f t="shared" si="16"/>
        <v>937.53283255679946</v>
      </c>
      <c r="K191" s="1">
        <f t="shared" si="17"/>
        <v>168565.99</v>
      </c>
      <c r="L191">
        <f t="shared" si="18"/>
        <v>1685.66</v>
      </c>
      <c r="M191" s="1">
        <f>$R$7</f>
        <v>2057.23</v>
      </c>
      <c r="N191" s="3">
        <f t="shared" si="19"/>
        <v>168194.42</v>
      </c>
      <c r="O191" s="4">
        <f t="shared" si="13"/>
        <v>937.53283255679946</v>
      </c>
    </row>
    <row r="192" spans="1:15">
      <c r="A192" s="6">
        <v>42675</v>
      </c>
      <c r="B192">
        <v>190</v>
      </c>
      <c r="C192">
        <f>(1/(1+$S$4/12))^B192</f>
        <v>0.45383484337110969</v>
      </c>
      <c r="E192" s="1">
        <f t="shared" si="14"/>
        <v>168194.42</v>
      </c>
      <c r="F192">
        <f>ROUND(E192*$Q$7/12,2)</f>
        <v>1681.94</v>
      </c>
      <c r="G192" s="1">
        <f>$R$7</f>
        <v>2057.23</v>
      </c>
      <c r="H192" s="3">
        <f t="shared" si="15"/>
        <v>167819.13</v>
      </c>
      <c r="I192" s="4">
        <f t="shared" si="16"/>
        <v>933.64265482834799</v>
      </c>
      <c r="K192" s="1">
        <f t="shared" si="17"/>
        <v>168194.42</v>
      </c>
      <c r="L192">
        <f t="shared" si="18"/>
        <v>1681.94</v>
      </c>
      <c r="M192" s="1">
        <f>$R$7</f>
        <v>2057.23</v>
      </c>
      <c r="N192" s="3">
        <f t="shared" si="19"/>
        <v>167819.13</v>
      </c>
      <c r="O192" s="4">
        <f t="shared" si="13"/>
        <v>933.64265482834799</v>
      </c>
    </row>
    <row r="193" spans="1:15">
      <c r="A193" s="6">
        <v>42705</v>
      </c>
      <c r="B193">
        <v>191</v>
      </c>
      <c r="C193">
        <f>(1/(1+$S$4/12))^B193</f>
        <v>0.45195171124093914</v>
      </c>
      <c r="E193" s="1">
        <f t="shared" si="14"/>
        <v>167819.13</v>
      </c>
      <c r="F193">
        <f>ROUND(E193*$Q$7/12,2)</f>
        <v>1678.19</v>
      </c>
      <c r="G193" s="1">
        <f>$R$7</f>
        <v>2057.23</v>
      </c>
      <c r="H193" s="3">
        <f t="shared" si="15"/>
        <v>167440.09</v>
      </c>
      <c r="I193" s="4">
        <f t="shared" si="16"/>
        <v>929.76861891619717</v>
      </c>
      <c r="K193" s="1">
        <f t="shared" si="17"/>
        <v>167819.13</v>
      </c>
      <c r="L193">
        <f t="shared" si="18"/>
        <v>1678.19</v>
      </c>
      <c r="M193" s="1">
        <f>$R$7</f>
        <v>2057.23</v>
      </c>
      <c r="N193" s="3">
        <f t="shared" si="19"/>
        <v>167440.09</v>
      </c>
      <c r="O193" s="4">
        <f t="shared" si="13"/>
        <v>929.76861891619717</v>
      </c>
    </row>
    <row r="194" spans="1:15">
      <c r="A194" s="6">
        <v>42736</v>
      </c>
      <c r="B194">
        <v>192</v>
      </c>
      <c r="C194">
        <f>(1/(1+$S$4/12))^B194</f>
        <v>0.45007639293703483</v>
      </c>
      <c r="E194" s="1">
        <f t="shared" si="14"/>
        <v>167440.09</v>
      </c>
      <c r="F194">
        <f>ROUND(E194*$Q$7/12,2)</f>
        <v>1674.4</v>
      </c>
      <c r="G194" s="1">
        <f>$R$7</f>
        <v>2057.23</v>
      </c>
      <c r="H194" s="3">
        <f t="shared" si="15"/>
        <v>167057.26</v>
      </c>
      <c r="I194" s="4">
        <f t="shared" si="16"/>
        <v>925.91065784185616</v>
      </c>
      <c r="K194" s="1">
        <f t="shared" si="17"/>
        <v>167440.09</v>
      </c>
      <c r="L194">
        <f t="shared" si="18"/>
        <v>1674.4</v>
      </c>
      <c r="M194" s="1">
        <f>$R$7</f>
        <v>2057.23</v>
      </c>
      <c r="N194" s="3">
        <f t="shared" si="19"/>
        <v>167057.26</v>
      </c>
      <c r="O194" s="4">
        <f t="shared" si="13"/>
        <v>925.91065784185616</v>
      </c>
    </row>
    <row r="195" spans="1:15">
      <c r="A195" s="6">
        <v>42767</v>
      </c>
      <c r="B195">
        <v>193</v>
      </c>
      <c r="C195">
        <f>(1/(1+$S$4/12))^B195</f>
        <v>0.44820885603688121</v>
      </c>
      <c r="E195" s="1">
        <f t="shared" si="14"/>
        <v>167057.26</v>
      </c>
      <c r="F195">
        <f>ROUND(E195*$Q$7/12,2)</f>
        <v>1670.57</v>
      </c>
      <c r="G195" s="1">
        <f>$R$7</f>
        <v>2057.23</v>
      </c>
      <c r="H195" s="3">
        <f t="shared" si="15"/>
        <v>166670.6</v>
      </c>
      <c r="I195" s="4">
        <f t="shared" si="16"/>
        <v>922.06870490475319</v>
      </c>
      <c r="K195" s="1">
        <f t="shared" si="17"/>
        <v>167057.26</v>
      </c>
      <c r="L195">
        <f t="shared" si="18"/>
        <v>1670.57</v>
      </c>
      <c r="M195" s="1">
        <f>$R$7</f>
        <v>2057.23</v>
      </c>
      <c r="N195" s="3">
        <f t="shared" si="19"/>
        <v>166670.6</v>
      </c>
      <c r="O195" s="4">
        <f t="shared" ref="O195:O258" si="20">C195*M195</f>
        <v>922.06870490475319</v>
      </c>
    </row>
    <row r="196" spans="1:15">
      <c r="A196" s="6">
        <v>42795</v>
      </c>
      <c r="B196">
        <v>194</v>
      </c>
      <c r="C196">
        <f>(1/(1+$S$4/12))^B196</f>
        <v>0.44634906825249576</v>
      </c>
      <c r="E196" s="1">
        <f t="shared" si="14"/>
        <v>166670.6</v>
      </c>
      <c r="F196">
        <f>ROUND(E196*$Q$7/12,2)</f>
        <v>1666.71</v>
      </c>
      <c r="G196" s="1">
        <f>$R$7</f>
        <v>2057.23</v>
      </c>
      <c r="H196" s="3">
        <f t="shared" si="15"/>
        <v>166280.07999999999</v>
      </c>
      <c r="I196" s="4">
        <f t="shared" si="16"/>
        <v>918.24269368108185</v>
      </c>
      <c r="K196" s="1">
        <f t="shared" si="17"/>
        <v>166670.6</v>
      </c>
      <c r="L196">
        <f t="shared" si="18"/>
        <v>1666.71</v>
      </c>
      <c r="M196" s="1">
        <f>$R$7</f>
        <v>2057.23</v>
      </c>
      <c r="N196" s="3">
        <f t="shared" si="19"/>
        <v>166280.07999999999</v>
      </c>
      <c r="O196" s="4">
        <f t="shared" si="20"/>
        <v>918.24269368108185</v>
      </c>
    </row>
    <row r="197" spans="1:15">
      <c r="A197" s="6">
        <v>42826</v>
      </c>
      <c r="B197">
        <v>195</v>
      </c>
      <c r="C197">
        <f>(1/(1+$S$4/12))^B197</f>
        <v>0.44449699742987137</v>
      </c>
      <c r="E197" s="1">
        <f t="shared" ref="E197:E260" si="21">ROUND(H196,2)</f>
        <v>166280.07999999999</v>
      </c>
      <c r="F197">
        <f>ROUND(E197*$Q$7/12,2)</f>
        <v>1662.8</v>
      </c>
      <c r="G197" s="1">
        <f>$R$7</f>
        <v>2057.23</v>
      </c>
      <c r="H197" s="3">
        <f t="shared" ref="H197:H260" si="22">ROUND(E197-(G197-F197),2)</f>
        <v>165885.65</v>
      </c>
      <c r="I197" s="4">
        <f t="shared" ref="I197:I260" si="23">C197*G197</f>
        <v>914.43255802265423</v>
      </c>
      <c r="K197" s="1">
        <f t="shared" ref="K197:K241" si="24">ROUND(N196,2)</f>
        <v>166280.07999999999</v>
      </c>
      <c r="L197">
        <f t="shared" ref="L197:L241" si="25">ROUND(K197*$Q$7/12,2)</f>
        <v>1662.8</v>
      </c>
      <c r="M197" s="1">
        <f>$R$7</f>
        <v>2057.23</v>
      </c>
      <c r="N197" s="3">
        <f t="shared" ref="N197:N241" si="26">ROUND(K197-(M197-L197),2)</f>
        <v>165885.65</v>
      </c>
      <c r="O197" s="4">
        <f t="shared" si="20"/>
        <v>914.43255802265423</v>
      </c>
    </row>
    <row r="198" spans="1:15">
      <c r="A198" s="6">
        <v>42856</v>
      </c>
      <c r="B198">
        <v>196</v>
      </c>
      <c r="C198">
        <f>(1/(1+$S$4/12))^B198</f>
        <v>0.44265261154841956</v>
      </c>
      <c r="E198" s="1">
        <f t="shared" si="21"/>
        <v>165885.65</v>
      </c>
      <c r="F198">
        <f>ROUND(E198*$Q$7/12,2)</f>
        <v>1658.86</v>
      </c>
      <c r="G198" s="1">
        <f>$R$7</f>
        <v>2057.23</v>
      </c>
      <c r="H198" s="3">
        <f t="shared" si="22"/>
        <v>165487.28</v>
      </c>
      <c r="I198" s="4">
        <f t="shared" si="23"/>
        <v>910.63823205575522</v>
      </c>
      <c r="K198" s="1">
        <f t="shared" si="24"/>
        <v>165885.65</v>
      </c>
      <c r="L198">
        <f t="shared" si="25"/>
        <v>1658.86</v>
      </c>
      <c r="M198" s="1">
        <f>$R$7</f>
        <v>2057.23</v>
      </c>
      <c r="N198" s="3">
        <f t="shared" si="26"/>
        <v>165487.28</v>
      </c>
      <c r="O198" s="4">
        <f t="shared" si="20"/>
        <v>910.63823205575522</v>
      </c>
    </row>
    <row r="199" spans="1:15">
      <c r="A199" s="6">
        <v>42887</v>
      </c>
      <c r="B199">
        <v>197</v>
      </c>
      <c r="C199">
        <f>(1/(1+$S$4/12))^B199</f>
        <v>0.44081587872041789</v>
      </c>
      <c r="E199" s="1">
        <f t="shared" si="21"/>
        <v>165487.28</v>
      </c>
      <c r="F199">
        <f>ROUND(E199*$Q$7/12,2)</f>
        <v>1654.87</v>
      </c>
      <c r="G199" s="1">
        <f>$R$7</f>
        <v>2057.23</v>
      </c>
      <c r="H199" s="3">
        <f t="shared" si="22"/>
        <v>165084.92000000001</v>
      </c>
      <c r="I199" s="4">
        <f t="shared" si="23"/>
        <v>906.85965018000525</v>
      </c>
      <c r="K199" s="1">
        <f t="shared" si="24"/>
        <v>165487.28</v>
      </c>
      <c r="L199">
        <f t="shared" si="25"/>
        <v>1654.87</v>
      </c>
      <c r="M199" s="1">
        <f>$R$7</f>
        <v>2057.23</v>
      </c>
      <c r="N199" s="3">
        <f t="shared" si="26"/>
        <v>165084.92000000001</v>
      </c>
      <c r="O199" s="4">
        <f t="shared" si="20"/>
        <v>906.85965018000525</v>
      </c>
    </row>
    <row r="200" spans="1:15">
      <c r="A200" s="6">
        <v>42917</v>
      </c>
      <c r="B200">
        <v>198</v>
      </c>
      <c r="C200">
        <f>(1/(1+$S$4/12))^B200</f>
        <v>0.43898676719045765</v>
      </c>
      <c r="E200" s="1">
        <f t="shared" si="21"/>
        <v>165084.92000000001</v>
      </c>
      <c r="F200">
        <f>ROUND(E200*$Q$7/12,2)</f>
        <v>1650.85</v>
      </c>
      <c r="G200" s="1">
        <f>$R$7</f>
        <v>2057.23</v>
      </c>
      <c r="H200" s="3">
        <f t="shared" si="22"/>
        <v>164678.54</v>
      </c>
      <c r="I200" s="4">
        <f t="shared" si="23"/>
        <v>903.09674706722524</v>
      </c>
      <c r="K200" s="1">
        <f t="shared" si="24"/>
        <v>165084.92000000001</v>
      </c>
      <c r="L200">
        <f t="shared" si="25"/>
        <v>1650.85</v>
      </c>
      <c r="M200" s="1">
        <f>$R$7</f>
        <v>2057.23</v>
      </c>
      <c r="N200" s="3">
        <f t="shared" si="26"/>
        <v>164678.54</v>
      </c>
      <c r="O200" s="4">
        <f t="shared" si="20"/>
        <v>903.09674706722524</v>
      </c>
    </row>
    <row r="201" spans="1:15">
      <c r="A201" s="6">
        <v>42948</v>
      </c>
      <c r="B201">
        <v>199</v>
      </c>
      <c r="C201">
        <f>(1/(1+$S$4/12))^B201</f>
        <v>0.43716524533489559</v>
      </c>
      <c r="E201" s="1">
        <f t="shared" si="21"/>
        <v>164678.54</v>
      </c>
      <c r="F201">
        <f>ROUND(E201*$Q$7/12,2)</f>
        <v>1646.79</v>
      </c>
      <c r="G201" s="1">
        <f>$R$7</f>
        <v>2057.23</v>
      </c>
      <c r="H201" s="3">
        <f t="shared" si="22"/>
        <v>164268.1</v>
      </c>
      <c r="I201" s="4">
        <f t="shared" si="23"/>
        <v>899.34945766030728</v>
      </c>
      <c r="K201" s="1">
        <f t="shared" si="24"/>
        <v>164678.54</v>
      </c>
      <c r="L201">
        <f t="shared" si="25"/>
        <v>1646.79</v>
      </c>
      <c r="M201" s="1">
        <f>$R$7</f>
        <v>2057.23</v>
      </c>
      <c r="N201" s="3">
        <f t="shared" si="26"/>
        <v>164268.1</v>
      </c>
      <c r="O201" s="4">
        <f t="shared" si="20"/>
        <v>899.34945766030728</v>
      </c>
    </row>
    <row r="202" spans="1:15">
      <c r="A202" s="6">
        <v>42979</v>
      </c>
      <c r="B202">
        <v>200</v>
      </c>
      <c r="C202">
        <f>(1/(1+$S$4/12))^B202</f>
        <v>0.43535128166130682</v>
      </c>
      <c r="E202" s="1">
        <f t="shared" si="21"/>
        <v>164268.1</v>
      </c>
      <c r="F202">
        <f>ROUND(E202*$Q$7/12,2)</f>
        <v>1642.68</v>
      </c>
      <c r="G202" s="1">
        <f>$R$7</f>
        <v>2057.23</v>
      </c>
      <c r="H202" s="3">
        <f t="shared" si="22"/>
        <v>163853.54999999999</v>
      </c>
      <c r="I202" s="4">
        <f t="shared" si="23"/>
        <v>895.61771717209024</v>
      </c>
      <c r="K202" s="1">
        <f t="shared" si="24"/>
        <v>164268.1</v>
      </c>
      <c r="L202">
        <f t="shared" si="25"/>
        <v>1642.68</v>
      </c>
      <c r="M202" s="1">
        <f>$R$7</f>
        <v>2057.23</v>
      </c>
      <c r="N202" s="3">
        <f t="shared" si="26"/>
        <v>163853.54999999999</v>
      </c>
      <c r="O202" s="4">
        <f t="shared" si="20"/>
        <v>895.61771717209024</v>
      </c>
    </row>
    <row r="203" spans="1:15">
      <c r="A203" s="6">
        <v>43009</v>
      </c>
      <c r="B203">
        <v>201</v>
      </c>
      <c r="C203">
        <f>(1/(1+$S$4/12))^B203</f>
        <v>0.43354484480794042</v>
      </c>
      <c r="E203" s="1">
        <f t="shared" si="21"/>
        <v>163853.54999999999</v>
      </c>
      <c r="F203">
        <f>ROUND(E203*$Q$7/12,2)</f>
        <v>1638.54</v>
      </c>
      <c r="G203" s="1">
        <f>$R$7</f>
        <v>2057.23</v>
      </c>
      <c r="H203" s="3">
        <f t="shared" si="22"/>
        <v>163434.85999999999</v>
      </c>
      <c r="I203" s="4">
        <f t="shared" si="23"/>
        <v>891.90146108423926</v>
      </c>
      <c r="K203" s="1">
        <f t="shared" si="24"/>
        <v>163853.54999999999</v>
      </c>
      <c r="L203">
        <f t="shared" si="25"/>
        <v>1638.54</v>
      </c>
      <c r="M203" s="1">
        <f>$R$7</f>
        <v>2057.23</v>
      </c>
      <c r="N203" s="3">
        <f t="shared" si="26"/>
        <v>163434.85999999999</v>
      </c>
      <c r="O203" s="4">
        <f t="shared" si="20"/>
        <v>891.90146108423926</v>
      </c>
    </row>
    <row r="204" spans="1:15">
      <c r="A204" s="6">
        <v>43040</v>
      </c>
      <c r="B204">
        <v>202</v>
      </c>
      <c r="C204">
        <f>(1/(1+$S$4/12))^B204</f>
        <v>0.43174590354317721</v>
      </c>
      <c r="E204" s="1">
        <f t="shared" si="21"/>
        <v>163434.85999999999</v>
      </c>
      <c r="F204">
        <f>ROUND(E204*$Q$7/12,2)</f>
        <v>1634.35</v>
      </c>
      <c r="G204" s="1">
        <f>$R$7</f>
        <v>2057.23</v>
      </c>
      <c r="H204" s="3">
        <f t="shared" si="22"/>
        <v>163011.98000000001</v>
      </c>
      <c r="I204" s="4">
        <f t="shared" si="23"/>
        <v>888.20062514613051</v>
      </c>
      <c r="K204" s="1">
        <f t="shared" si="24"/>
        <v>163434.85999999999</v>
      </c>
      <c r="L204">
        <f t="shared" si="25"/>
        <v>1634.35</v>
      </c>
      <c r="M204" s="1">
        <f>$R$7</f>
        <v>2057.23</v>
      </c>
      <c r="N204" s="3">
        <f t="shared" si="26"/>
        <v>163011.98000000001</v>
      </c>
      <c r="O204" s="4">
        <f t="shared" si="20"/>
        <v>888.20062514613051</v>
      </c>
    </row>
    <row r="205" spans="1:15">
      <c r="A205" s="6">
        <v>43070</v>
      </c>
      <c r="B205">
        <v>203</v>
      </c>
      <c r="C205">
        <f>(1/(1+$S$4/12))^B205</f>
        <v>0.42995442676498974</v>
      </c>
      <c r="E205" s="1">
        <f t="shared" si="21"/>
        <v>163011.98000000001</v>
      </c>
      <c r="F205">
        <f>ROUND(E205*$Q$7/12,2)</f>
        <v>1630.12</v>
      </c>
      <c r="G205" s="1">
        <f>$R$7</f>
        <v>2057.23</v>
      </c>
      <c r="H205" s="3">
        <f t="shared" si="22"/>
        <v>162584.87</v>
      </c>
      <c r="I205" s="4">
        <f t="shared" si="23"/>
        <v>884.51514537373987</v>
      </c>
      <c r="K205" s="1">
        <f t="shared" si="24"/>
        <v>163011.98000000001</v>
      </c>
      <c r="L205">
        <f t="shared" si="25"/>
        <v>1630.12</v>
      </c>
      <c r="M205" s="1">
        <f>$R$7</f>
        <v>2057.23</v>
      </c>
      <c r="N205" s="3">
        <f t="shared" si="26"/>
        <v>162584.87</v>
      </c>
      <c r="O205" s="4">
        <f t="shared" si="20"/>
        <v>884.51514537373987</v>
      </c>
    </row>
    <row r="206" spans="1:15">
      <c r="A206" s="6">
        <v>43101</v>
      </c>
      <c r="B206">
        <v>204</v>
      </c>
      <c r="C206">
        <f>(1/(1+$S$4/12))^B206</f>
        <v>0.42817038350040476</v>
      </c>
      <c r="E206" s="1">
        <f t="shared" si="21"/>
        <v>162584.87</v>
      </c>
      <c r="F206">
        <f>ROUND(E206*$Q$7/12,2)</f>
        <v>1625.85</v>
      </c>
      <c r="G206" s="1">
        <f>$R$7</f>
        <v>2057.23</v>
      </c>
      <c r="H206" s="3">
        <f t="shared" si="22"/>
        <v>162153.49</v>
      </c>
      <c r="I206" s="4">
        <f t="shared" si="23"/>
        <v>880.84495804853771</v>
      </c>
      <c r="K206" s="1">
        <f t="shared" si="24"/>
        <v>162584.87</v>
      </c>
      <c r="L206">
        <f t="shared" si="25"/>
        <v>1625.85</v>
      </c>
      <c r="M206" s="1">
        <f>$R$7</f>
        <v>2057.23</v>
      </c>
      <c r="N206" s="3">
        <f t="shared" si="26"/>
        <v>162153.49</v>
      </c>
      <c r="O206" s="4">
        <f t="shared" si="20"/>
        <v>880.84495804853771</v>
      </c>
    </row>
    <row r="207" spans="1:15">
      <c r="A207" s="6">
        <v>43132</v>
      </c>
      <c r="B207">
        <v>205</v>
      </c>
      <c r="C207">
        <f>(1/(1+$S$4/12))^B207</f>
        <v>0.4263937429049674</v>
      </c>
      <c r="E207" s="1">
        <f t="shared" si="21"/>
        <v>162153.49</v>
      </c>
      <c r="F207">
        <f>ROUND(E207*$Q$7/12,2)</f>
        <v>1621.53</v>
      </c>
      <c r="G207" s="1">
        <f>$R$7</f>
        <v>2057.23</v>
      </c>
      <c r="H207" s="3">
        <f t="shared" si="22"/>
        <v>161717.79</v>
      </c>
      <c r="I207" s="4">
        <f t="shared" si="23"/>
        <v>877.18999971638607</v>
      </c>
      <c r="K207" s="1">
        <f t="shared" si="24"/>
        <v>162153.49</v>
      </c>
      <c r="L207">
        <f t="shared" si="25"/>
        <v>1621.53</v>
      </c>
      <c r="M207" s="1">
        <f>$R$7</f>
        <v>2057.23</v>
      </c>
      <c r="N207" s="3">
        <f t="shared" si="26"/>
        <v>161717.79</v>
      </c>
      <c r="O207" s="4">
        <f t="shared" si="20"/>
        <v>877.18999971638607</v>
      </c>
    </row>
    <row r="208" spans="1:15">
      <c r="A208" s="6">
        <v>43160</v>
      </c>
      <c r="B208">
        <v>206</v>
      </c>
      <c r="C208">
        <f>(1/(1+$S$4/12))^B208</f>
        <v>0.42462447426220823</v>
      </c>
      <c r="E208" s="1">
        <f t="shared" si="21"/>
        <v>161717.79</v>
      </c>
      <c r="F208">
        <f>ROUND(E208*$Q$7/12,2)</f>
        <v>1617.18</v>
      </c>
      <c r="G208" s="1">
        <f>$R$7</f>
        <v>2057.23</v>
      </c>
      <c r="H208" s="3">
        <f t="shared" si="22"/>
        <v>161277.74</v>
      </c>
      <c r="I208" s="4">
        <f t="shared" si="23"/>
        <v>873.55020718644266</v>
      </c>
      <c r="K208" s="1">
        <f t="shared" si="24"/>
        <v>161717.79</v>
      </c>
      <c r="L208">
        <f t="shared" si="25"/>
        <v>1617.18</v>
      </c>
      <c r="M208" s="1">
        <f>$R$7</f>
        <v>2057.23</v>
      </c>
      <c r="N208" s="3">
        <f t="shared" si="26"/>
        <v>161277.74</v>
      </c>
      <c r="O208" s="4">
        <f t="shared" si="20"/>
        <v>873.55020718644266</v>
      </c>
    </row>
    <row r="209" spans="1:15">
      <c r="A209" s="6">
        <v>43191</v>
      </c>
      <c r="B209">
        <v>207</v>
      </c>
      <c r="C209">
        <f>(1/(1+$S$4/12))^B209</f>
        <v>0.42286254698311188</v>
      </c>
      <c r="E209" s="1">
        <f t="shared" si="21"/>
        <v>161277.74</v>
      </c>
      <c r="F209">
        <f>ROUND(E209*$Q$7/12,2)</f>
        <v>1612.78</v>
      </c>
      <c r="G209" s="1">
        <f>$R$7</f>
        <v>2057.23</v>
      </c>
      <c r="H209" s="3">
        <f t="shared" si="22"/>
        <v>160833.29</v>
      </c>
      <c r="I209" s="4">
        <f t="shared" si="23"/>
        <v>869.92551753006728</v>
      </c>
      <c r="K209" s="1">
        <f t="shared" si="24"/>
        <v>161277.74</v>
      </c>
      <c r="L209">
        <f t="shared" si="25"/>
        <v>1612.78</v>
      </c>
      <c r="M209" s="1">
        <f>$R$7</f>
        <v>2057.23</v>
      </c>
      <c r="N209" s="3">
        <f t="shared" si="26"/>
        <v>160833.29</v>
      </c>
      <c r="O209" s="4">
        <f t="shared" si="20"/>
        <v>869.92551753006728</v>
      </c>
    </row>
    <row r="210" spans="1:15">
      <c r="A210" s="6">
        <v>43221</v>
      </c>
      <c r="B210">
        <v>208</v>
      </c>
      <c r="C210">
        <f>(1/(1+$S$4/12))^B210</f>
        <v>0.4211079306055886</v>
      </c>
      <c r="E210" s="1">
        <f t="shared" si="21"/>
        <v>160833.29</v>
      </c>
      <c r="F210">
        <f>ROUND(E210*$Q$7/12,2)</f>
        <v>1608.33</v>
      </c>
      <c r="G210" s="1">
        <f>$R$7</f>
        <v>2057.23</v>
      </c>
      <c r="H210" s="3">
        <f t="shared" si="22"/>
        <v>160384.39000000001</v>
      </c>
      <c r="I210" s="4">
        <f t="shared" si="23"/>
        <v>866.31586807973508</v>
      </c>
      <c r="K210" s="1">
        <f t="shared" si="24"/>
        <v>160833.29</v>
      </c>
      <c r="L210">
        <f t="shared" si="25"/>
        <v>1608.33</v>
      </c>
      <c r="M210" s="1">
        <f>$R$7</f>
        <v>2057.23</v>
      </c>
      <c r="N210" s="3">
        <f t="shared" si="26"/>
        <v>160384.39000000001</v>
      </c>
      <c r="O210" s="4">
        <f t="shared" si="20"/>
        <v>866.31586807973508</v>
      </c>
    </row>
    <row r="211" spans="1:15">
      <c r="A211" s="6">
        <v>43252</v>
      </c>
      <c r="B211">
        <v>209</v>
      </c>
      <c r="C211">
        <f>(1/(1+$S$4/12))^B211</f>
        <v>0.41936059479394716</v>
      </c>
      <c r="E211" s="1">
        <f t="shared" si="21"/>
        <v>160384.39000000001</v>
      </c>
      <c r="F211">
        <f>ROUND(E211*$Q$7/12,2)</f>
        <v>1603.84</v>
      </c>
      <c r="G211" s="1">
        <f>$R$7</f>
        <v>2057.23</v>
      </c>
      <c r="H211" s="3">
        <f t="shared" si="22"/>
        <v>159931</v>
      </c>
      <c r="I211" s="4">
        <f t="shared" si="23"/>
        <v>862.7211964279519</v>
      </c>
      <c r="K211" s="1">
        <f t="shared" si="24"/>
        <v>160384.39000000001</v>
      </c>
      <c r="L211">
        <f t="shared" si="25"/>
        <v>1603.84</v>
      </c>
      <c r="M211" s="1">
        <f>$R$7</f>
        <v>2057.23</v>
      </c>
      <c r="N211" s="3">
        <f t="shared" si="26"/>
        <v>159931</v>
      </c>
      <c r="O211" s="4">
        <f t="shared" si="20"/>
        <v>862.7211964279519</v>
      </c>
    </row>
    <row r="212" spans="1:15">
      <c r="A212" s="6">
        <v>43282</v>
      </c>
      <c r="B212">
        <v>210</v>
      </c>
      <c r="C212">
        <f>(1/(1+$S$4/12))^B212</f>
        <v>0.41762050933837064</v>
      </c>
      <c r="E212" s="1">
        <f t="shared" si="21"/>
        <v>159931</v>
      </c>
      <c r="F212">
        <f>ROUND(E212*$Q$7/12,2)</f>
        <v>1599.31</v>
      </c>
      <c r="G212" s="1">
        <f>$R$7</f>
        <v>2057.23</v>
      </c>
      <c r="H212" s="3">
        <f t="shared" si="22"/>
        <v>159473.07999999999</v>
      </c>
      <c r="I212" s="4">
        <f t="shared" si="23"/>
        <v>859.14144042617625</v>
      </c>
      <c r="K212" s="1">
        <f t="shared" si="24"/>
        <v>159931</v>
      </c>
      <c r="L212">
        <f t="shared" si="25"/>
        <v>1599.31</v>
      </c>
      <c r="M212" s="1">
        <f>$R$7</f>
        <v>2057.23</v>
      </c>
      <c r="N212" s="3">
        <f t="shared" si="26"/>
        <v>159473.07999999999</v>
      </c>
      <c r="O212" s="4">
        <f t="shared" si="20"/>
        <v>859.14144042617625</v>
      </c>
    </row>
    <row r="213" spans="1:15">
      <c r="A213" s="6">
        <v>43313</v>
      </c>
      <c r="B213">
        <v>211</v>
      </c>
      <c r="C213">
        <f>(1/(1+$S$4/12))^B213</f>
        <v>0.41588764415439405</v>
      </c>
      <c r="E213" s="1">
        <f t="shared" si="21"/>
        <v>159473.07999999999</v>
      </c>
      <c r="F213">
        <f>ROUND(E213*$Q$7/12,2)</f>
        <v>1594.73</v>
      </c>
      <c r="G213" s="1">
        <f>$R$7</f>
        <v>2057.23</v>
      </c>
      <c r="H213" s="3">
        <f t="shared" si="22"/>
        <v>159010.57999999999</v>
      </c>
      <c r="I213" s="4">
        <f t="shared" si="23"/>
        <v>855.57653818374411</v>
      </c>
      <c r="K213" s="1">
        <f t="shared" si="24"/>
        <v>159473.07999999999</v>
      </c>
      <c r="L213">
        <f t="shared" si="25"/>
        <v>1594.73</v>
      </c>
      <c r="M213" s="1">
        <f>$R$7</f>
        <v>2057.23</v>
      </c>
      <c r="N213" s="3">
        <f t="shared" si="26"/>
        <v>159010.57999999999</v>
      </c>
      <c r="O213" s="4">
        <f t="shared" si="20"/>
        <v>855.57653818374411</v>
      </c>
    </row>
    <row r="214" spans="1:15">
      <c r="A214" s="6">
        <v>43344</v>
      </c>
      <c r="B214">
        <v>212</v>
      </c>
      <c r="C214">
        <f>(1/(1+$S$4/12))^B214</f>
        <v>0.41416196928238408</v>
      </c>
      <c r="E214" s="1">
        <f t="shared" si="21"/>
        <v>159010.57999999999</v>
      </c>
      <c r="F214">
        <f>ROUND(E214*$Q$7/12,2)</f>
        <v>1590.11</v>
      </c>
      <c r="G214" s="1">
        <f>$R$7</f>
        <v>2057.23</v>
      </c>
      <c r="H214" s="3">
        <f t="shared" si="22"/>
        <v>158543.46</v>
      </c>
      <c r="I214" s="4">
        <f t="shared" si="23"/>
        <v>852.02642806679899</v>
      </c>
      <c r="K214" s="1">
        <f t="shared" si="24"/>
        <v>159010.57999999999</v>
      </c>
      <c r="L214">
        <f t="shared" si="25"/>
        <v>1590.11</v>
      </c>
      <c r="M214" s="1">
        <f>$R$7</f>
        <v>2057.23</v>
      </c>
      <c r="N214" s="3">
        <f t="shared" si="26"/>
        <v>158543.46</v>
      </c>
      <c r="O214" s="4">
        <f t="shared" si="20"/>
        <v>852.02642806679899</v>
      </c>
    </row>
    <row r="215" spans="1:15">
      <c r="A215" s="6">
        <v>43374</v>
      </c>
      <c r="B215">
        <v>213</v>
      </c>
      <c r="C215">
        <f>(1/(1+$S$4/12))^B215</f>
        <v>0.4124434548870215</v>
      </c>
      <c r="E215" s="1">
        <f t="shared" si="21"/>
        <v>158543.46</v>
      </c>
      <c r="F215">
        <f>ROUND(E215*$Q$7/12,2)</f>
        <v>1585.43</v>
      </c>
      <c r="G215" s="1">
        <f>$R$7</f>
        <v>2057.23</v>
      </c>
      <c r="H215" s="3">
        <f t="shared" si="22"/>
        <v>158071.66</v>
      </c>
      <c r="I215" s="4">
        <f t="shared" si="23"/>
        <v>848.49104869722726</v>
      </c>
      <c r="K215" s="1">
        <f t="shared" si="24"/>
        <v>158543.46</v>
      </c>
      <c r="L215">
        <f t="shared" si="25"/>
        <v>1585.43</v>
      </c>
      <c r="M215" s="1">
        <f>$R$7</f>
        <v>2057.23</v>
      </c>
      <c r="N215" s="3">
        <f t="shared" si="26"/>
        <v>158071.66</v>
      </c>
      <c r="O215" s="4">
        <f t="shared" si="20"/>
        <v>848.49104869722726</v>
      </c>
    </row>
    <row r="216" spans="1:15">
      <c r="A216" s="6">
        <v>43405</v>
      </c>
      <c r="B216">
        <v>214</v>
      </c>
      <c r="C216">
        <f>(1/(1+$S$4/12))^B216</f>
        <v>0.41073207125678496</v>
      </c>
      <c r="E216" s="1">
        <f t="shared" si="21"/>
        <v>158071.66</v>
      </c>
      <c r="F216">
        <f>ROUND(E216*$Q$7/12,2)</f>
        <v>1580.72</v>
      </c>
      <c r="G216" s="1">
        <f>$R$7</f>
        <v>2057.23</v>
      </c>
      <c r="H216" s="3">
        <f t="shared" si="22"/>
        <v>157595.15</v>
      </c>
      <c r="I216" s="4">
        <f t="shared" si="23"/>
        <v>844.97033895159575</v>
      </c>
      <c r="K216" s="1">
        <f t="shared" si="24"/>
        <v>158071.66</v>
      </c>
      <c r="L216">
        <f t="shared" si="25"/>
        <v>1580.72</v>
      </c>
      <c r="M216" s="1">
        <f>$R$7</f>
        <v>2057.23</v>
      </c>
      <c r="N216" s="3">
        <f t="shared" si="26"/>
        <v>157595.15</v>
      </c>
      <c r="O216" s="4">
        <f t="shared" si="20"/>
        <v>844.97033895159575</v>
      </c>
    </row>
    <row r="217" spans="1:15">
      <c r="A217" s="6">
        <v>43435</v>
      </c>
      <c r="B217">
        <v>215</v>
      </c>
      <c r="C217">
        <f>(1/(1+$S$4/12))^B217</f>
        <v>0.40902778880343732</v>
      </c>
      <c r="E217" s="1">
        <f t="shared" si="21"/>
        <v>157595.15</v>
      </c>
      <c r="F217">
        <f>ROUND(E217*$Q$7/12,2)</f>
        <v>1575.95</v>
      </c>
      <c r="G217" s="1">
        <f>$R$7</f>
        <v>2057.23</v>
      </c>
      <c r="H217" s="3">
        <f t="shared" si="22"/>
        <v>157113.87</v>
      </c>
      <c r="I217" s="4">
        <f t="shared" si="23"/>
        <v>841.46423796009537</v>
      </c>
      <c r="K217" s="1">
        <f t="shared" si="24"/>
        <v>157595.15</v>
      </c>
      <c r="L217">
        <f t="shared" si="25"/>
        <v>1575.95</v>
      </c>
      <c r="M217" s="1">
        <f>$R$7</f>
        <v>2057.23</v>
      </c>
      <c r="N217" s="3">
        <f t="shared" si="26"/>
        <v>157113.87</v>
      </c>
      <c r="O217" s="4">
        <f t="shared" si="20"/>
        <v>841.46423796009537</v>
      </c>
    </row>
    <row r="218" spans="1:15">
      <c r="A218" s="6">
        <v>43466</v>
      </c>
      <c r="B218">
        <v>216</v>
      </c>
      <c r="C218">
        <f>(1/(1+$S$4/12))^B218</f>
        <v>0.40733057806151435</v>
      </c>
      <c r="E218" s="1">
        <f t="shared" si="21"/>
        <v>157113.87</v>
      </c>
      <c r="F218">
        <f>ROUND(E218*$Q$7/12,2)</f>
        <v>1571.14</v>
      </c>
      <c r="G218" s="1">
        <f>$R$7</f>
        <v>2057.23</v>
      </c>
      <c r="H218" s="3">
        <f t="shared" si="22"/>
        <v>156627.78</v>
      </c>
      <c r="I218" s="4">
        <f t="shared" si="23"/>
        <v>837.97268510548918</v>
      </c>
      <c r="K218" s="1">
        <f t="shared" si="24"/>
        <v>157113.87</v>
      </c>
      <c r="L218">
        <f t="shared" si="25"/>
        <v>1571.14</v>
      </c>
      <c r="M218" s="1">
        <f>$R$7</f>
        <v>2057.23</v>
      </c>
      <c r="N218" s="3">
        <f t="shared" si="26"/>
        <v>156627.78</v>
      </c>
      <c r="O218" s="4">
        <f t="shared" si="20"/>
        <v>837.97268510548918</v>
      </c>
    </row>
    <row r="219" spans="1:15">
      <c r="A219" s="6">
        <v>43497</v>
      </c>
      <c r="B219">
        <v>217</v>
      </c>
      <c r="C219">
        <f>(1/(1+$S$4/12))^B219</f>
        <v>0.40564040968781512</v>
      </c>
      <c r="E219" s="1">
        <f t="shared" si="21"/>
        <v>156627.78</v>
      </c>
      <c r="F219">
        <f>ROUND(E219*$Q$7/12,2)</f>
        <v>1566.28</v>
      </c>
      <c r="G219" s="1">
        <f>$R$7</f>
        <v>2057.23</v>
      </c>
      <c r="H219" s="3">
        <f t="shared" si="22"/>
        <v>156136.82999999999</v>
      </c>
      <c r="I219" s="4">
        <f t="shared" si="23"/>
        <v>834.49562002206392</v>
      </c>
      <c r="K219" s="1">
        <f t="shared" si="24"/>
        <v>156627.78</v>
      </c>
      <c r="L219">
        <f t="shared" si="25"/>
        <v>1566.28</v>
      </c>
      <c r="M219" s="1">
        <f>$R$7</f>
        <v>2057.23</v>
      </c>
      <c r="N219" s="3">
        <f t="shared" si="26"/>
        <v>156136.82999999999</v>
      </c>
      <c r="O219" s="4">
        <f t="shared" si="20"/>
        <v>834.49562002206392</v>
      </c>
    </row>
    <row r="220" spans="1:15">
      <c r="A220" s="6">
        <v>43525</v>
      </c>
      <c r="B220">
        <v>218</v>
      </c>
      <c r="C220">
        <f>(1/(1+$S$4/12))^B220</f>
        <v>0.40395725446089475</v>
      </c>
      <c r="E220" s="1">
        <f t="shared" si="21"/>
        <v>156136.82999999999</v>
      </c>
      <c r="F220">
        <f>ROUND(E220*$Q$7/12,2)</f>
        <v>1561.37</v>
      </c>
      <c r="G220" s="1">
        <f>$R$7</f>
        <v>2057.23</v>
      </c>
      <c r="H220" s="3">
        <f t="shared" si="22"/>
        <v>155640.97</v>
      </c>
      <c r="I220" s="4">
        <f t="shared" si="23"/>
        <v>831.03298259458654</v>
      </c>
      <c r="K220" s="1">
        <f t="shared" si="24"/>
        <v>156136.82999999999</v>
      </c>
      <c r="L220">
        <f t="shared" si="25"/>
        <v>1561.37</v>
      </c>
      <c r="M220" s="1">
        <f>$R$7</f>
        <v>2057.23</v>
      </c>
      <c r="N220" s="3">
        <f t="shared" si="26"/>
        <v>155640.97</v>
      </c>
      <c r="O220" s="4">
        <f t="shared" si="20"/>
        <v>831.03298259458654</v>
      </c>
    </row>
    <row r="221" spans="1:15">
      <c r="A221" s="6">
        <v>43556</v>
      </c>
      <c r="B221">
        <v>219</v>
      </c>
      <c r="C221">
        <f>(1/(1+$S$4/12))^B221</f>
        <v>0.40228108328055912</v>
      </c>
      <c r="E221" s="1">
        <f t="shared" si="21"/>
        <v>155640.97</v>
      </c>
      <c r="F221">
        <f>ROUND(E221*$Q$7/12,2)</f>
        <v>1556.41</v>
      </c>
      <c r="G221" s="1">
        <f>$R$7</f>
        <v>2057.23</v>
      </c>
      <c r="H221" s="3">
        <f t="shared" si="22"/>
        <v>155140.15</v>
      </c>
      <c r="I221" s="4">
        <f t="shared" si="23"/>
        <v>827.58471295726463</v>
      </c>
      <c r="K221" s="1">
        <f t="shared" si="24"/>
        <v>155640.97</v>
      </c>
      <c r="L221">
        <f t="shared" si="25"/>
        <v>1556.41</v>
      </c>
      <c r="M221" s="1">
        <f>$R$7</f>
        <v>2057.23</v>
      </c>
      <c r="N221" s="3">
        <f t="shared" si="26"/>
        <v>155140.15</v>
      </c>
      <c r="O221" s="4">
        <f t="shared" si="20"/>
        <v>827.58471295726463</v>
      </c>
    </row>
    <row r="222" spans="1:15">
      <c r="A222" s="6">
        <v>43586</v>
      </c>
      <c r="B222">
        <v>220</v>
      </c>
      <c r="C222">
        <f>(1/(1+$S$4/12))^B222</f>
        <v>0.40061186716736175</v>
      </c>
      <c r="E222" s="1">
        <f t="shared" si="21"/>
        <v>155140.15</v>
      </c>
      <c r="F222">
        <f>ROUND(E222*$Q$7/12,2)</f>
        <v>1551.4</v>
      </c>
      <c r="G222" s="1">
        <f>$R$7</f>
        <v>2057.23</v>
      </c>
      <c r="H222" s="3">
        <f t="shared" si="22"/>
        <v>154634.32</v>
      </c>
      <c r="I222" s="4">
        <f t="shared" si="23"/>
        <v>824.15075149271161</v>
      </c>
      <c r="K222" s="1">
        <f t="shared" si="24"/>
        <v>155140.15</v>
      </c>
      <c r="L222">
        <f t="shared" si="25"/>
        <v>1551.4</v>
      </c>
      <c r="M222" s="1">
        <f>$R$7</f>
        <v>2057.23</v>
      </c>
      <c r="N222" s="3">
        <f t="shared" si="26"/>
        <v>154634.32</v>
      </c>
      <c r="O222" s="4">
        <f t="shared" si="20"/>
        <v>824.15075149271161</v>
      </c>
    </row>
    <row r="223" spans="1:15">
      <c r="A223" s="6">
        <v>43617</v>
      </c>
      <c r="B223">
        <v>221</v>
      </c>
      <c r="C223">
        <f>(1/(1+$S$4/12))^B223</f>
        <v>0.39894957726210301</v>
      </c>
      <c r="E223" s="1">
        <f t="shared" si="21"/>
        <v>154634.32</v>
      </c>
      <c r="F223">
        <f>ROUND(E223*$Q$7/12,2)</f>
        <v>1546.34</v>
      </c>
      <c r="G223" s="1">
        <f>$R$7</f>
        <v>2057.23</v>
      </c>
      <c r="H223" s="3">
        <f t="shared" si="22"/>
        <v>154123.43</v>
      </c>
      <c r="I223" s="4">
        <f t="shared" si="23"/>
        <v>820.73103883091619</v>
      </c>
      <c r="K223" s="1">
        <f t="shared" si="24"/>
        <v>154634.32</v>
      </c>
      <c r="L223">
        <f t="shared" si="25"/>
        <v>1546.34</v>
      </c>
      <c r="M223" s="1">
        <f>$R$7</f>
        <v>2057.23</v>
      </c>
      <c r="N223" s="3">
        <f t="shared" si="26"/>
        <v>154123.43</v>
      </c>
      <c r="O223" s="4">
        <f t="shared" si="20"/>
        <v>820.73103883091619</v>
      </c>
    </row>
    <row r="224" spans="1:15">
      <c r="A224" s="6">
        <v>43647</v>
      </c>
      <c r="B224">
        <v>222</v>
      </c>
      <c r="C224">
        <f>(1/(1+$S$4/12))^B224</f>
        <v>0.3972941848253308</v>
      </c>
      <c r="E224" s="1">
        <f t="shared" si="21"/>
        <v>154123.43</v>
      </c>
      <c r="F224">
        <f>ROUND(E224*$Q$7/12,2)</f>
        <v>1541.23</v>
      </c>
      <c r="G224" s="1">
        <f>$R$7</f>
        <v>2057.23</v>
      </c>
      <c r="H224" s="3">
        <f t="shared" si="22"/>
        <v>153607.43</v>
      </c>
      <c r="I224" s="4">
        <f t="shared" si="23"/>
        <v>817.32551584821533</v>
      </c>
      <c r="K224" s="1">
        <f t="shared" si="24"/>
        <v>154123.43</v>
      </c>
      <c r="L224">
        <f t="shared" si="25"/>
        <v>1541.23</v>
      </c>
      <c r="M224" s="1">
        <f>$R$7</f>
        <v>2057.23</v>
      </c>
      <c r="N224" s="3">
        <f t="shared" si="26"/>
        <v>153607.43</v>
      </c>
      <c r="O224" s="4">
        <f t="shared" si="20"/>
        <v>817.32551584821533</v>
      </c>
    </row>
    <row r="225" spans="1:15">
      <c r="A225" s="6">
        <v>43678</v>
      </c>
      <c r="B225">
        <v>223</v>
      </c>
      <c r="C225">
        <f>(1/(1+$S$4/12))^B225</f>
        <v>0.39564566123684397</v>
      </c>
      <c r="E225" s="1">
        <f t="shared" si="21"/>
        <v>153607.43</v>
      </c>
      <c r="F225">
        <f>ROUND(E225*$Q$7/12,2)</f>
        <v>1536.07</v>
      </c>
      <c r="G225" s="1">
        <f>$R$7</f>
        <v>2057.23</v>
      </c>
      <c r="H225" s="3">
        <f t="shared" si="22"/>
        <v>153086.26999999999</v>
      </c>
      <c r="I225" s="4">
        <f t="shared" si="23"/>
        <v>813.93412366627251</v>
      </c>
      <c r="K225" s="1">
        <f t="shared" si="24"/>
        <v>153607.43</v>
      </c>
      <c r="L225">
        <f t="shared" si="25"/>
        <v>1536.07</v>
      </c>
      <c r="M225" s="1">
        <f>$R$7</f>
        <v>2057.23</v>
      </c>
      <c r="N225" s="3">
        <f t="shared" si="26"/>
        <v>153086.26999999999</v>
      </c>
      <c r="O225" s="4">
        <f t="shared" si="20"/>
        <v>813.93412366627251</v>
      </c>
    </row>
    <row r="226" spans="1:15">
      <c r="A226" s="6">
        <v>43709</v>
      </c>
      <c r="B226">
        <v>224</v>
      </c>
      <c r="C226">
        <f>(1/(1+$S$4/12))^B226</f>
        <v>0.39400397799519732</v>
      </c>
      <c r="E226" s="1">
        <f t="shared" si="21"/>
        <v>153086.26999999999</v>
      </c>
      <c r="F226">
        <f>ROUND(E226*$Q$7/12,2)</f>
        <v>1530.86</v>
      </c>
      <c r="G226" s="1">
        <f>$R$7</f>
        <v>2057.23</v>
      </c>
      <c r="H226" s="3">
        <f t="shared" si="22"/>
        <v>152559.9</v>
      </c>
      <c r="I226" s="4">
        <f t="shared" si="23"/>
        <v>810.55680365105979</v>
      </c>
      <c r="K226" s="1">
        <f t="shared" si="24"/>
        <v>153086.26999999999</v>
      </c>
      <c r="L226">
        <f t="shared" si="25"/>
        <v>1530.86</v>
      </c>
      <c r="M226" s="1">
        <f>$R$7</f>
        <v>2057.23</v>
      </c>
      <c r="N226" s="3">
        <f t="shared" si="26"/>
        <v>152559.9</v>
      </c>
      <c r="O226" s="4">
        <f t="shared" si="20"/>
        <v>810.55680365105979</v>
      </c>
    </row>
    <row r="227" spans="1:15">
      <c r="A227" s="6">
        <v>43739</v>
      </c>
      <c r="B227">
        <v>225</v>
      </c>
      <c r="C227">
        <f>(1/(1+$S$4/12))^B227</f>
        <v>0.39236910671720898</v>
      </c>
      <c r="E227" s="1">
        <f t="shared" si="21"/>
        <v>152559.9</v>
      </c>
      <c r="F227">
        <f>ROUND(E227*$Q$7/12,2)</f>
        <v>1525.6</v>
      </c>
      <c r="G227" s="1">
        <f>$R$7</f>
        <v>2057.23</v>
      </c>
      <c r="H227" s="3">
        <f t="shared" si="22"/>
        <v>152028.26999999999</v>
      </c>
      <c r="I227" s="4">
        <f t="shared" si="23"/>
        <v>807.19349741184385</v>
      </c>
      <c r="K227" s="1">
        <f t="shared" si="24"/>
        <v>152559.9</v>
      </c>
      <c r="L227">
        <f t="shared" si="25"/>
        <v>1525.6</v>
      </c>
      <c r="M227" s="1">
        <f>$R$7</f>
        <v>2057.23</v>
      </c>
      <c r="N227" s="3">
        <f t="shared" si="26"/>
        <v>152028.26999999999</v>
      </c>
      <c r="O227" s="4">
        <f t="shared" si="20"/>
        <v>807.19349741184385</v>
      </c>
    </row>
    <row r="228" spans="1:15">
      <c r="A228" s="6">
        <v>43770</v>
      </c>
      <c r="B228">
        <v>226</v>
      </c>
      <c r="C228">
        <f>(1/(1+$S$4/12))^B228</f>
        <v>0.39074101913746945</v>
      </c>
      <c r="E228" s="1">
        <f t="shared" si="21"/>
        <v>152028.26999999999</v>
      </c>
      <c r="F228">
        <f>ROUND(E228*$Q$7/12,2)</f>
        <v>1520.28</v>
      </c>
      <c r="G228" s="1">
        <f>$R$7</f>
        <v>2057.23</v>
      </c>
      <c r="H228" s="3">
        <f t="shared" si="22"/>
        <v>151491.32</v>
      </c>
      <c r="I228" s="4">
        <f t="shared" si="23"/>
        <v>803.8441468001763</v>
      </c>
      <c r="K228" s="1">
        <f t="shared" si="24"/>
        <v>152028.26999999999</v>
      </c>
      <c r="L228">
        <f t="shared" si="25"/>
        <v>1520.28</v>
      </c>
      <c r="M228" s="1">
        <f>$R$7</f>
        <v>2057.23</v>
      </c>
      <c r="N228" s="3">
        <f t="shared" si="26"/>
        <v>151491.32</v>
      </c>
      <c r="O228" s="4">
        <f t="shared" si="20"/>
        <v>803.8441468001763</v>
      </c>
    </row>
    <row r="229" spans="1:15">
      <c r="A229" s="6">
        <v>43800</v>
      </c>
      <c r="B229">
        <v>227</v>
      </c>
      <c r="C229">
        <f>(1/(1+$S$4/12))^B229</f>
        <v>0.38911968710785344</v>
      </c>
      <c r="E229" s="1">
        <f t="shared" si="21"/>
        <v>151491.32</v>
      </c>
      <c r="F229">
        <f>ROUND(E229*$Q$7/12,2)</f>
        <v>1514.91</v>
      </c>
      <c r="G229" s="1">
        <f>$R$7</f>
        <v>2057.23</v>
      </c>
      <c r="H229" s="3">
        <f t="shared" si="22"/>
        <v>150949</v>
      </c>
      <c r="I229" s="4">
        <f t="shared" si="23"/>
        <v>800.50869390888931</v>
      </c>
      <c r="K229" s="1">
        <f t="shared" si="24"/>
        <v>151491.32</v>
      </c>
      <c r="L229">
        <f t="shared" si="25"/>
        <v>1514.91</v>
      </c>
      <c r="M229" s="1">
        <f>$R$7</f>
        <v>2057.23</v>
      </c>
      <c r="N229" s="3">
        <f t="shared" si="26"/>
        <v>150949</v>
      </c>
      <c r="O229" s="4">
        <f t="shared" si="20"/>
        <v>800.50869390888931</v>
      </c>
    </row>
    <row r="230" spans="1:15">
      <c r="A230" s="6">
        <v>43831</v>
      </c>
      <c r="B230">
        <v>228</v>
      </c>
      <c r="C230">
        <f>(1/(1+$S$4/12))^B230</f>
        <v>0.38750508259703248</v>
      </c>
      <c r="E230" s="1">
        <f t="shared" si="21"/>
        <v>150949</v>
      </c>
      <c r="F230">
        <f>ROUND(E230*$Q$7/12,2)</f>
        <v>1509.49</v>
      </c>
      <c r="G230" s="1">
        <f>$R$7</f>
        <v>2057.23</v>
      </c>
      <c r="H230" s="3">
        <f t="shared" si="22"/>
        <v>150401.26</v>
      </c>
      <c r="I230" s="4">
        <f t="shared" si="23"/>
        <v>797.18708107109319</v>
      </c>
      <c r="K230" s="1">
        <f t="shared" si="24"/>
        <v>150949</v>
      </c>
      <c r="L230">
        <f t="shared" si="25"/>
        <v>1509.49</v>
      </c>
      <c r="M230" s="1">
        <f>$R$7</f>
        <v>2057.23</v>
      </c>
      <c r="N230" s="3">
        <f t="shared" si="26"/>
        <v>150401.26</v>
      </c>
      <c r="O230" s="4">
        <f t="shared" si="20"/>
        <v>797.18708107109319</v>
      </c>
    </row>
    <row r="231" spans="1:15">
      <c r="A231" s="6">
        <v>43862</v>
      </c>
      <c r="B231">
        <v>229</v>
      </c>
      <c r="C231">
        <f>(1/(1+$S$4/12))^B231</f>
        <v>0.38589717768999088</v>
      </c>
      <c r="E231" s="1">
        <f t="shared" si="21"/>
        <v>150401.26</v>
      </c>
      <c r="F231">
        <f>ROUND(E231*$Q$7/12,2)</f>
        <v>1504.01</v>
      </c>
      <c r="G231" s="1">
        <f>$R$7</f>
        <v>2057.23</v>
      </c>
      <c r="H231" s="3">
        <f t="shared" si="22"/>
        <v>149848.04</v>
      </c>
      <c r="I231" s="4">
        <f t="shared" si="23"/>
        <v>793.87925085917993</v>
      </c>
      <c r="K231" s="1">
        <f t="shared" si="24"/>
        <v>150401.26</v>
      </c>
      <c r="L231">
        <f t="shared" si="25"/>
        <v>1504.01</v>
      </c>
      <c r="M231" s="1">
        <f>$R$7</f>
        <v>2057.23</v>
      </c>
      <c r="N231" s="3">
        <f t="shared" si="26"/>
        <v>149848.04</v>
      </c>
      <c r="O231" s="4">
        <f t="shared" si="20"/>
        <v>793.87925085917993</v>
      </c>
    </row>
    <row r="232" spans="1:15">
      <c r="A232" s="6">
        <v>43891</v>
      </c>
      <c r="B232">
        <v>230</v>
      </c>
      <c r="C232">
        <f>(1/(1+$S$4/12))^B232</f>
        <v>0.38429594458754279</v>
      </c>
      <c r="E232" s="1">
        <f t="shared" si="21"/>
        <v>149848.04</v>
      </c>
      <c r="F232">
        <f>ROUND(E232*$Q$7/12,2)</f>
        <v>1498.48</v>
      </c>
      <c r="G232" s="1">
        <f>$R$7</f>
        <v>2057.23</v>
      </c>
      <c r="H232" s="3">
        <f t="shared" si="22"/>
        <v>149289.29</v>
      </c>
      <c r="I232" s="4">
        <f t="shared" si="23"/>
        <v>790.58514608383064</v>
      </c>
      <c r="K232" s="1">
        <f t="shared" si="24"/>
        <v>149848.04</v>
      </c>
      <c r="L232">
        <f t="shared" si="25"/>
        <v>1498.48</v>
      </c>
      <c r="M232" s="1">
        <f>$R$7</f>
        <v>2057.23</v>
      </c>
      <c r="N232" s="3">
        <f t="shared" si="26"/>
        <v>149289.29</v>
      </c>
      <c r="O232" s="4">
        <f t="shared" si="20"/>
        <v>790.58514608383064</v>
      </c>
    </row>
    <row r="233" spans="1:15">
      <c r="A233" s="6">
        <v>43922</v>
      </c>
      <c r="B233">
        <v>231</v>
      </c>
      <c r="C233">
        <f>(1/(1+$S$4/12))^B233</f>
        <v>0.38270135560585178</v>
      </c>
      <c r="E233" s="1">
        <f t="shared" si="21"/>
        <v>149289.29</v>
      </c>
      <c r="F233">
        <f>ROUND(E233*$Q$7/12,2)</f>
        <v>1492.89</v>
      </c>
      <c r="G233" s="1">
        <f>$R$7</f>
        <v>2057.23</v>
      </c>
      <c r="H233" s="3">
        <f t="shared" si="22"/>
        <v>148724.95000000001</v>
      </c>
      <c r="I233" s="4">
        <f t="shared" si="23"/>
        <v>787.3047097930264</v>
      </c>
      <c r="K233" s="1">
        <f t="shared" si="24"/>
        <v>149289.29</v>
      </c>
      <c r="L233">
        <f t="shared" si="25"/>
        <v>1492.89</v>
      </c>
      <c r="M233" s="1">
        <f>$R$7</f>
        <v>2057.23</v>
      </c>
      <c r="N233" s="3">
        <f t="shared" si="26"/>
        <v>148724.95000000001</v>
      </c>
      <c r="O233" s="4">
        <f t="shared" si="20"/>
        <v>787.3047097930264</v>
      </c>
    </row>
    <row r="234" spans="1:15">
      <c r="A234" s="6">
        <v>43952</v>
      </c>
      <c r="B234">
        <v>232</v>
      </c>
      <c r="C234">
        <f>(1/(1+$S$4/12))^B234</f>
        <v>0.38111338317595195</v>
      </c>
      <c r="E234" s="1">
        <f t="shared" si="21"/>
        <v>148724.95000000001</v>
      </c>
      <c r="F234">
        <f>ROUND(E234*$Q$7/12,2)</f>
        <v>1487.25</v>
      </c>
      <c r="G234" s="1">
        <f>$R$7</f>
        <v>2057.23</v>
      </c>
      <c r="H234" s="3">
        <f t="shared" si="22"/>
        <v>148154.97</v>
      </c>
      <c r="I234" s="4">
        <f t="shared" si="23"/>
        <v>784.0378852710636</v>
      </c>
      <c r="K234" s="1">
        <f t="shared" si="24"/>
        <v>148724.95000000001</v>
      </c>
      <c r="L234">
        <f t="shared" si="25"/>
        <v>1487.25</v>
      </c>
      <c r="M234" s="1">
        <f>$R$7</f>
        <v>2057.23</v>
      </c>
      <c r="N234" s="3">
        <f t="shared" si="26"/>
        <v>148154.97</v>
      </c>
      <c r="O234" s="4">
        <f t="shared" si="20"/>
        <v>784.0378852710636</v>
      </c>
    </row>
    <row r="235" spans="1:15">
      <c r="A235" s="6">
        <v>43983</v>
      </c>
      <c r="B235">
        <v>233</v>
      </c>
      <c r="C235">
        <f>(1/(1+$S$4/12))^B235</f>
        <v>0.37953199984327168</v>
      </c>
      <c r="E235" s="1">
        <f t="shared" si="21"/>
        <v>148154.97</v>
      </c>
      <c r="F235">
        <f>ROUND(E235*$Q$7/12,2)</f>
        <v>1481.55</v>
      </c>
      <c r="G235" s="1">
        <f>$R$7</f>
        <v>2057.23</v>
      </c>
      <c r="H235" s="3">
        <f t="shared" si="22"/>
        <v>147579.29</v>
      </c>
      <c r="I235" s="4">
        <f t="shared" si="23"/>
        <v>780.78461603757387</v>
      </c>
      <c r="K235" s="1">
        <f t="shared" si="24"/>
        <v>148154.97</v>
      </c>
      <c r="L235">
        <f t="shared" si="25"/>
        <v>1481.55</v>
      </c>
      <c r="M235" s="1">
        <f>$R$7</f>
        <v>2057.23</v>
      </c>
      <c r="N235" s="3">
        <f t="shared" si="26"/>
        <v>147579.29</v>
      </c>
      <c r="O235" s="4">
        <f t="shared" si="20"/>
        <v>780.78461603757387</v>
      </c>
    </row>
    <row r="236" spans="1:15">
      <c r="A236" s="6">
        <v>44013</v>
      </c>
      <c r="B236">
        <v>234</v>
      </c>
      <c r="C236">
        <f>(1/(1+$S$4/12))^B236</f>
        <v>0.37795717826715852</v>
      </c>
      <c r="E236" s="1">
        <f t="shared" si="21"/>
        <v>147579.29</v>
      </c>
      <c r="F236">
        <f>ROUND(E236*$Q$7/12,2)</f>
        <v>1475.79</v>
      </c>
      <c r="G236" s="1">
        <f>$R$7</f>
        <v>2057.23</v>
      </c>
      <c r="H236" s="3">
        <f t="shared" si="22"/>
        <v>146997.85</v>
      </c>
      <c r="I236" s="4">
        <f t="shared" si="23"/>
        <v>777.54484584654654</v>
      </c>
      <c r="K236" s="1">
        <f t="shared" si="24"/>
        <v>147579.29</v>
      </c>
      <c r="L236">
        <f t="shared" si="25"/>
        <v>1475.79</v>
      </c>
      <c r="M236" s="1">
        <f>$R$7</f>
        <v>2057.23</v>
      </c>
      <c r="N236" s="3">
        <f t="shared" si="26"/>
        <v>146997.85</v>
      </c>
      <c r="O236" s="4">
        <f t="shared" si="20"/>
        <v>777.54484584654654</v>
      </c>
    </row>
    <row r="237" spans="1:15">
      <c r="A237" s="6">
        <v>44044</v>
      </c>
      <c r="B237">
        <v>235</v>
      </c>
      <c r="C237">
        <f>(1/(1+$S$4/12))^B237</f>
        <v>0.37638889122040686</v>
      </c>
      <c r="E237" s="1">
        <f t="shared" si="21"/>
        <v>146997.85</v>
      </c>
      <c r="F237">
        <f>ROUND(E237*$Q$7/12,2)</f>
        <v>1469.98</v>
      </c>
      <c r="G237" s="1">
        <f>$R$7</f>
        <v>2057.23</v>
      </c>
      <c r="H237" s="3">
        <f t="shared" si="22"/>
        <v>146410.6</v>
      </c>
      <c r="I237" s="4">
        <f t="shared" si="23"/>
        <v>774.31851868535762</v>
      </c>
      <c r="K237" s="1">
        <f t="shared" si="24"/>
        <v>146997.85</v>
      </c>
      <c r="L237">
        <f t="shared" si="25"/>
        <v>1469.98</v>
      </c>
      <c r="M237" s="1">
        <f>$R$7</f>
        <v>2057.23</v>
      </c>
      <c r="N237" s="3">
        <f t="shared" si="26"/>
        <v>146410.6</v>
      </c>
      <c r="O237" s="4">
        <f t="shared" si="20"/>
        <v>774.31851868535762</v>
      </c>
    </row>
    <row r="238" spans="1:15">
      <c r="A238" s="6">
        <v>44075</v>
      </c>
      <c r="B238">
        <v>236</v>
      </c>
      <c r="C238">
        <f>(1/(1+$S$4/12))^B238</f>
        <v>0.3748271115887869</v>
      </c>
      <c r="E238" s="1">
        <f t="shared" si="21"/>
        <v>146410.6</v>
      </c>
      <c r="F238">
        <f>ROUND(E238*$Q$7/12,2)</f>
        <v>1464.11</v>
      </c>
      <c r="G238" s="1">
        <f>$R$7</f>
        <v>2057.23</v>
      </c>
      <c r="H238" s="3">
        <f t="shared" si="22"/>
        <v>145817.48000000001</v>
      </c>
      <c r="I238" s="4">
        <f t="shared" si="23"/>
        <v>771.10557877380006</v>
      </c>
      <c r="K238" s="1">
        <f t="shared" si="24"/>
        <v>146410.6</v>
      </c>
      <c r="L238">
        <f t="shared" si="25"/>
        <v>1464.11</v>
      </c>
      <c r="M238" s="1">
        <f>$R$7</f>
        <v>2057.23</v>
      </c>
      <c r="N238" s="3">
        <f t="shared" si="26"/>
        <v>145817.48000000001</v>
      </c>
      <c r="O238" s="4">
        <f t="shared" si="20"/>
        <v>771.10557877380006</v>
      </c>
    </row>
    <row r="239" spans="1:15">
      <c r="A239" s="6">
        <v>44105</v>
      </c>
      <c r="B239">
        <v>237</v>
      </c>
      <c r="C239">
        <f>(1/(1+$S$4/12))^B239</f>
        <v>0.37327181237057622</v>
      </c>
      <c r="E239" s="1">
        <f t="shared" si="21"/>
        <v>145817.48000000001</v>
      </c>
      <c r="F239">
        <f>ROUND(E239*$Q$7/12,2)</f>
        <v>1458.17</v>
      </c>
      <c r="G239" s="1">
        <f>$R$7</f>
        <v>2057.23</v>
      </c>
      <c r="H239" s="3">
        <f t="shared" si="22"/>
        <v>145218.42000000001</v>
      </c>
      <c r="I239" s="4">
        <f t="shared" si="23"/>
        <v>767.90597056312049</v>
      </c>
      <c r="K239" s="1">
        <f t="shared" si="24"/>
        <v>145817.48000000001</v>
      </c>
      <c r="L239">
        <f t="shared" si="25"/>
        <v>1458.17</v>
      </c>
      <c r="M239" s="1">
        <f>$R$7</f>
        <v>2057.23</v>
      </c>
      <c r="N239" s="3">
        <f t="shared" si="26"/>
        <v>145218.42000000001</v>
      </c>
      <c r="O239" s="4">
        <f t="shared" si="20"/>
        <v>767.90597056312049</v>
      </c>
    </row>
    <row r="240" spans="1:15">
      <c r="A240" s="6">
        <v>44136</v>
      </c>
      <c r="B240">
        <v>238</v>
      </c>
      <c r="C240">
        <f>(1/(1+$S$4/12))^B240</f>
        <v>0.3717229666760925</v>
      </c>
      <c r="E240" s="1">
        <f t="shared" si="21"/>
        <v>145218.42000000001</v>
      </c>
      <c r="F240">
        <f>ROUND(E240*$Q$7/12,2)</f>
        <v>1452.18</v>
      </c>
      <c r="G240" s="1">
        <f>$R$7</f>
        <v>2057.23</v>
      </c>
      <c r="H240" s="3">
        <f t="shared" si="22"/>
        <v>144613.37</v>
      </c>
      <c r="I240" s="4">
        <f t="shared" si="23"/>
        <v>764.71963873505774</v>
      </c>
      <c r="K240" s="1">
        <f t="shared" si="24"/>
        <v>145218.42000000001</v>
      </c>
      <c r="L240">
        <f t="shared" si="25"/>
        <v>1452.18</v>
      </c>
      <c r="M240" s="1">
        <f>$R$7</f>
        <v>2057.23</v>
      </c>
      <c r="N240" s="3">
        <f t="shared" si="26"/>
        <v>144613.37</v>
      </c>
      <c r="O240" s="4">
        <f t="shared" si="20"/>
        <v>764.71963873505774</v>
      </c>
    </row>
    <row r="241" spans="1:18" ht="21" thickBot="1">
      <c r="A241" s="6">
        <v>44166</v>
      </c>
      <c r="B241">
        <v>239</v>
      </c>
      <c r="C241">
        <f>(1/(1+$S$4/12))^B241</f>
        <v>0.37018054772722903</v>
      </c>
      <c r="E241" s="1">
        <f t="shared" si="21"/>
        <v>144613.37</v>
      </c>
      <c r="F241">
        <f>ROUND(E241*$Q$7/12,2)</f>
        <v>1446.13</v>
      </c>
      <c r="G241" s="1">
        <f>$R$7</f>
        <v>2057.23</v>
      </c>
      <c r="H241" s="3">
        <f t="shared" si="22"/>
        <v>144002.26999999999</v>
      </c>
      <c r="I241" s="4">
        <f t="shared" si="23"/>
        <v>761.54652820088734</v>
      </c>
      <c r="K241" s="1">
        <f t="shared" si="24"/>
        <v>144613.37</v>
      </c>
      <c r="L241">
        <f t="shared" si="25"/>
        <v>1446.13</v>
      </c>
      <c r="M241" s="1">
        <f>$R$7</f>
        <v>2057.23</v>
      </c>
      <c r="N241" s="3">
        <f t="shared" si="26"/>
        <v>144002.26999999999</v>
      </c>
      <c r="O241" s="4">
        <f t="shared" si="20"/>
        <v>761.54652820088734</v>
      </c>
    </row>
    <row r="242" spans="1:18" ht="21" thickBot="1">
      <c r="A242" s="6">
        <v>44197</v>
      </c>
      <c r="B242">
        <v>240</v>
      </c>
      <c r="C242">
        <f>(1/(1+$S$4/12))^B242</f>
        <v>0.36864452885699156</v>
      </c>
      <c r="E242" s="1">
        <f t="shared" si="21"/>
        <v>144002.26999999999</v>
      </c>
      <c r="F242">
        <f>ROUND(E242*$Q$7/12,2)</f>
        <v>1440.02</v>
      </c>
      <c r="G242" s="1">
        <f>$R$7</f>
        <v>2057.23</v>
      </c>
      <c r="H242" s="5">
        <f t="shared" si="22"/>
        <v>143385.06</v>
      </c>
      <c r="I242" s="4">
        <f t="shared" si="23"/>
        <v>758.38658410046878</v>
      </c>
      <c r="K242" s="1">
        <f>ROUND(N241,2)</f>
        <v>144002.26999999999</v>
      </c>
      <c r="L242">
        <f>ROUND(K242*$Q$7/12,2)</f>
        <v>1440.02</v>
      </c>
      <c r="M242" s="1">
        <f>$R$7</f>
        <v>2057.23</v>
      </c>
      <c r="N242" s="3">
        <f>ROUND(K242-(M242-L242),2)</f>
        <v>143385.06</v>
      </c>
      <c r="O242" s="4">
        <f t="shared" si="20"/>
        <v>758.38658410046878</v>
      </c>
    </row>
    <row r="243" spans="1:18">
      <c r="A243" s="6">
        <v>44228</v>
      </c>
      <c r="B243">
        <v>241</v>
      </c>
      <c r="C243">
        <f>(1/(1+$S$4/12))^B243</f>
        <v>0.36711488350903732</v>
      </c>
      <c r="E243" s="1">
        <f t="shared" si="21"/>
        <v>143385.06</v>
      </c>
      <c r="F243">
        <f>ROUND(E243*$Q$7/12,2)</f>
        <v>1433.85</v>
      </c>
      <c r="G243" s="1">
        <f>$R$7</f>
        <v>2057.23</v>
      </c>
      <c r="H243" s="3">
        <f t="shared" si="22"/>
        <v>142761.68</v>
      </c>
      <c r="I243" s="4">
        <f t="shared" si="23"/>
        <v>755.23975180129685</v>
      </c>
      <c r="K243" s="3">
        <f>N242</f>
        <v>143385.06</v>
      </c>
      <c r="L243">
        <f>ROUND(K243*$Q$244/12,2)</f>
        <v>1075.3900000000001</v>
      </c>
      <c r="M243">
        <f>$R$244</f>
        <v>1290.07</v>
      </c>
      <c r="N243" s="7">
        <f>K243-(M243-L243)</f>
        <v>143170.38</v>
      </c>
      <c r="O243" s="4">
        <f t="shared" si="20"/>
        <v>473.60389776850377</v>
      </c>
      <c r="Q243" t="s">
        <v>5</v>
      </c>
      <c r="R243" t="s">
        <v>6</v>
      </c>
    </row>
    <row r="244" spans="1:18">
      <c r="A244" s="6">
        <v>44256</v>
      </c>
      <c r="B244">
        <v>242</v>
      </c>
      <c r="C244">
        <f>(1/(1+$S$4/12))^B244</f>
        <v>0.36559158523721552</v>
      </c>
      <c r="E244" s="1">
        <f t="shared" si="21"/>
        <v>142761.68</v>
      </c>
      <c r="F244">
        <f>ROUND(E244*$Q$7/12,2)</f>
        <v>1427.62</v>
      </c>
      <c r="G244" s="1">
        <f>$R$7</f>
        <v>2057.23</v>
      </c>
      <c r="H244" s="3">
        <f t="shared" si="22"/>
        <v>142132.07</v>
      </c>
      <c r="I244" s="4">
        <f t="shared" si="23"/>
        <v>752.10597689755684</v>
      </c>
      <c r="K244" s="3">
        <f>N243</f>
        <v>143170.38</v>
      </c>
      <c r="L244">
        <f>ROUND(K244*$Q$244/12,2)</f>
        <v>1073.78</v>
      </c>
      <c r="M244">
        <f>$R$244</f>
        <v>1290.07</v>
      </c>
      <c r="N244" s="7">
        <f>K244-(M244-L244)</f>
        <v>142954.09</v>
      </c>
      <c r="O244" s="4">
        <f t="shared" si="20"/>
        <v>471.63873636697463</v>
      </c>
      <c r="Q244">
        <v>0.09</v>
      </c>
      <c r="R244">
        <f>ROUND(N242/(12/Q244*(1-(1/(1+Q244/12))^240)),2)</f>
        <v>1290.07</v>
      </c>
    </row>
    <row r="245" spans="1:18">
      <c r="A245" s="6">
        <v>44287</v>
      </c>
      <c r="B245">
        <v>243</v>
      </c>
      <c r="C245">
        <f>(1/(1+$S$4/12))^B245</f>
        <v>0.36407460770511091</v>
      </c>
      <c r="E245" s="1">
        <f t="shared" si="21"/>
        <v>142132.07</v>
      </c>
      <c r="F245">
        <f>ROUND(E245*$Q$7/12,2)</f>
        <v>1421.32</v>
      </c>
      <c r="G245" s="1">
        <f>$R$7</f>
        <v>2057.23</v>
      </c>
      <c r="H245" s="3">
        <f t="shared" si="22"/>
        <v>141496.16</v>
      </c>
      <c r="I245" s="4">
        <f t="shared" si="23"/>
        <v>748.98520520918532</v>
      </c>
      <c r="K245" s="3">
        <f t="shared" ref="K245:K308" si="27">N244</f>
        <v>142954.09</v>
      </c>
      <c r="L245">
        <f t="shared" ref="L245:L308" si="28">ROUND(K245*$Q$244/12,2)</f>
        <v>1072.1600000000001</v>
      </c>
      <c r="M245">
        <f>$R$244</f>
        <v>1290.07</v>
      </c>
      <c r="N245" s="7">
        <f t="shared" ref="N245:N308" si="29">K245-(M245-L245)</f>
        <v>142736.18</v>
      </c>
      <c r="O245" s="4">
        <f t="shared" si="20"/>
        <v>469.6817291621324</v>
      </c>
    </row>
    <row r="246" spans="1:18">
      <c r="A246" s="6">
        <v>44317</v>
      </c>
      <c r="B246">
        <v>244</v>
      </c>
      <c r="C246">
        <f>(1/(1+$S$4/12))^B246</f>
        <v>0.36256392468558762</v>
      </c>
      <c r="E246" s="1">
        <f t="shared" si="21"/>
        <v>141496.16</v>
      </c>
      <c r="F246">
        <f>ROUND(E246*$Q$7/12,2)</f>
        <v>1414.96</v>
      </c>
      <c r="G246" s="1">
        <f>$R$7</f>
        <v>2057.23</v>
      </c>
      <c r="H246" s="3">
        <f t="shared" si="22"/>
        <v>140853.89000000001</v>
      </c>
      <c r="I246" s="4">
        <f t="shared" si="23"/>
        <v>745.87738278093138</v>
      </c>
      <c r="K246" s="3">
        <f t="shared" si="27"/>
        <v>142736.18</v>
      </c>
      <c r="L246">
        <f t="shared" si="28"/>
        <v>1070.52</v>
      </c>
      <c r="M246">
        <f>$R$244</f>
        <v>1290.07</v>
      </c>
      <c r="N246" s="7">
        <f t="shared" si="29"/>
        <v>142516.63</v>
      </c>
      <c r="O246" s="4">
        <f t="shared" si="20"/>
        <v>467.73284231913601</v>
      </c>
    </row>
    <row r="247" spans="1:18">
      <c r="A247" s="6">
        <v>44348</v>
      </c>
      <c r="B247">
        <v>245</v>
      </c>
      <c r="C247">
        <f>(1/(1+$S$4/12))^B247</f>
        <v>0.36105951006033626</v>
      </c>
      <c r="E247" s="1">
        <f t="shared" si="21"/>
        <v>140853.89000000001</v>
      </c>
      <c r="F247">
        <f>ROUND(E247*$Q$7/12,2)</f>
        <v>1408.54</v>
      </c>
      <c r="G247" s="1">
        <f>$R$7</f>
        <v>2057.23</v>
      </c>
      <c r="H247" s="3">
        <f t="shared" si="22"/>
        <v>140205.20000000001</v>
      </c>
      <c r="I247" s="4">
        <f t="shared" si="23"/>
        <v>742.78245588142556</v>
      </c>
      <c r="K247" s="3">
        <f t="shared" si="27"/>
        <v>142516.63</v>
      </c>
      <c r="L247">
        <f t="shared" si="28"/>
        <v>1068.8699999999999</v>
      </c>
      <c r="M247">
        <f>$R$244</f>
        <v>1290.07</v>
      </c>
      <c r="N247" s="7">
        <f t="shared" si="29"/>
        <v>142295.43</v>
      </c>
      <c r="O247" s="4">
        <f t="shared" si="20"/>
        <v>465.79204214353797</v>
      </c>
    </row>
    <row r="248" spans="1:18">
      <c r="A248" s="6">
        <v>44378</v>
      </c>
      <c r="B248">
        <v>246</v>
      </c>
      <c r="C248">
        <f>(1/(1+$S$4/12))^B248</f>
        <v>0.35956133781942207</v>
      </c>
      <c r="E248" s="1">
        <f t="shared" si="21"/>
        <v>140205.20000000001</v>
      </c>
      <c r="F248">
        <f>ROUND(E248*$Q$7/12,2)</f>
        <v>1402.05</v>
      </c>
      <c r="G248" s="1">
        <f>$R$7</f>
        <v>2057.23</v>
      </c>
      <c r="H248" s="3">
        <f t="shared" si="22"/>
        <v>139550.01999999999</v>
      </c>
      <c r="I248" s="4">
        <f t="shared" si="23"/>
        <v>739.70037100224965</v>
      </c>
      <c r="K248" s="3">
        <f t="shared" si="27"/>
        <v>142295.43</v>
      </c>
      <c r="L248">
        <f t="shared" si="28"/>
        <v>1067.22</v>
      </c>
      <c r="M248">
        <f>$R$244</f>
        <v>1290.07</v>
      </c>
      <c r="N248" s="7">
        <f t="shared" si="29"/>
        <v>142072.57999999999</v>
      </c>
      <c r="O248" s="4">
        <f t="shared" si="20"/>
        <v>463.85929508070183</v>
      </c>
    </row>
    <row r="249" spans="1:18">
      <c r="A249" s="6">
        <v>44409</v>
      </c>
      <c r="B249">
        <v>247</v>
      </c>
      <c r="C249">
        <f>(1/(1+$S$4/12))^B249</f>
        <v>0.35806938206083516</v>
      </c>
      <c r="E249" s="1">
        <f t="shared" si="21"/>
        <v>139550.01999999999</v>
      </c>
      <c r="F249">
        <f>ROUND(E249*$Q$7/12,2)</f>
        <v>1395.5</v>
      </c>
      <c r="G249" s="1">
        <f>$R$7</f>
        <v>2057.23</v>
      </c>
      <c r="H249" s="3">
        <f t="shared" si="22"/>
        <v>138888.29</v>
      </c>
      <c r="I249" s="4">
        <f t="shared" si="23"/>
        <v>736.63107485701198</v>
      </c>
      <c r="K249" s="3">
        <f t="shared" si="27"/>
        <v>142072.57999999999</v>
      </c>
      <c r="L249">
        <f t="shared" si="28"/>
        <v>1065.54</v>
      </c>
      <c r="M249">
        <f>$R$244</f>
        <v>1290.07</v>
      </c>
      <c r="N249" s="7">
        <f t="shared" si="29"/>
        <v>141848.04999999999</v>
      </c>
      <c r="O249" s="4">
        <f t="shared" si="20"/>
        <v>461.93456771522159</v>
      </c>
    </row>
    <row r="250" spans="1:18">
      <c r="A250" s="6">
        <v>44440</v>
      </c>
      <c r="B250">
        <v>248</v>
      </c>
      <c r="C250">
        <f>(1/(1+$S$4/12))^B250</f>
        <v>0.35658361699004332</v>
      </c>
      <c r="E250" s="1">
        <f t="shared" si="21"/>
        <v>138888.29</v>
      </c>
      <c r="F250">
        <f>ROUND(E250*$Q$7/12,2)</f>
        <v>1388.88</v>
      </c>
      <c r="G250" s="1">
        <f>$R$7</f>
        <v>2057.23</v>
      </c>
      <c r="H250" s="3">
        <f t="shared" si="22"/>
        <v>138219.94</v>
      </c>
      <c r="I250" s="4">
        <f t="shared" si="23"/>
        <v>733.57451438042688</v>
      </c>
      <c r="K250" s="3">
        <f t="shared" si="27"/>
        <v>141848.04999999999</v>
      </c>
      <c r="L250">
        <f t="shared" si="28"/>
        <v>1063.8599999999999</v>
      </c>
      <c r="M250">
        <f>$R$244</f>
        <v>1290.07</v>
      </c>
      <c r="N250" s="7">
        <f t="shared" si="29"/>
        <v>141621.84</v>
      </c>
      <c r="O250" s="4">
        <f t="shared" si="20"/>
        <v>460.01782677034515</v>
      </c>
    </row>
    <row r="251" spans="1:18">
      <c r="A251" s="6">
        <v>44470</v>
      </c>
      <c r="B251">
        <v>249</v>
      </c>
      <c r="C251">
        <f>(1/(1+$S$4/12))^B251</f>
        <v>0.3551040169195453</v>
      </c>
      <c r="E251" s="1">
        <f t="shared" si="21"/>
        <v>138219.94</v>
      </c>
      <c r="F251">
        <f>ROUND(E251*$Q$7/12,2)</f>
        <v>1382.2</v>
      </c>
      <c r="G251" s="1">
        <f>$R$7</f>
        <v>2057.23</v>
      </c>
      <c r="H251" s="3">
        <f t="shared" si="22"/>
        <v>137544.91</v>
      </c>
      <c r="I251" s="4">
        <f t="shared" si="23"/>
        <v>730.5306367273962</v>
      </c>
      <c r="K251" s="3">
        <f t="shared" si="27"/>
        <v>141621.84</v>
      </c>
      <c r="L251">
        <f t="shared" si="28"/>
        <v>1062.1600000000001</v>
      </c>
      <c r="M251">
        <f>$R$244</f>
        <v>1290.07</v>
      </c>
      <c r="N251" s="7">
        <f t="shared" si="29"/>
        <v>141393.93</v>
      </c>
      <c r="O251" s="4">
        <f t="shared" si="20"/>
        <v>458.10903910739779</v>
      </c>
    </row>
    <row r="252" spans="1:18">
      <c r="A252" s="6">
        <v>44501</v>
      </c>
      <c r="B252">
        <v>250</v>
      </c>
      <c r="C252">
        <f>(1/(1+$S$4/12))^B252</f>
        <v>0.35363055626842682</v>
      </c>
      <c r="E252" s="1">
        <f t="shared" si="21"/>
        <v>137544.91</v>
      </c>
      <c r="F252">
        <f>ROUND(E252*$Q$7/12,2)</f>
        <v>1375.45</v>
      </c>
      <c r="G252" s="1">
        <f>$R$7</f>
        <v>2057.23</v>
      </c>
      <c r="H252" s="3">
        <f t="shared" si="22"/>
        <v>136863.13</v>
      </c>
      <c r="I252" s="4">
        <f t="shared" si="23"/>
        <v>727.49938927209575</v>
      </c>
      <c r="K252" s="3">
        <f t="shared" si="27"/>
        <v>141393.93</v>
      </c>
      <c r="L252">
        <f t="shared" si="28"/>
        <v>1060.45</v>
      </c>
      <c r="M252">
        <f>$R$244</f>
        <v>1290.07</v>
      </c>
      <c r="N252" s="7">
        <f t="shared" si="29"/>
        <v>141164.31</v>
      </c>
      <c r="O252" s="4">
        <f t="shared" si="20"/>
        <v>456.20817172520935</v>
      </c>
    </row>
    <row r="253" spans="1:18">
      <c r="A253" s="6">
        <v>44531</v>
      </c>
      <c r="B253">
        <v>251</v>
      </c>
      <c r="C253">
        <f>(1/(1+$S$4/12))^B253</f>
        <v>0.35216320956191888</v>
      </c>
      <c r="E253" s="1">
        <f t="shared" si="21"/>
        <v>136863.13</v>
      </c>
      <c r="F253">
        <f>ROUND(E253*$Q$7/12,2)</f>
        <v>1368.63</v>
      </c>
      <c r="G253" s="1">
        <f>$R$7</f>
        <v>2057.23</v>
      </c>
      <c r="H253" s="3">
        <f t="shared" si="22"/>
        <v>136174.53</v>
      </c>
      <c r="I253" s="4">
        <f t="shared" si="23"/>
        <v>724.48071960706636</v>
      </c>
      <c r="K253" s="3">
        <f t="shared" si="27"/>
        <v>141164.31</v>
      </c>
      <c r="L253">
        <f t="shared" si="28"/>
        <v>1058.73</v>
      </c>
      <c r="M253">
        <f>$R$244</f>
        <v>1290.07</v>
      </c>
      <c r="N253" s="7">
        <f t="shared" si="29"/>
        <v>140932.97</v>
      </c>
      <c r="O253" s="4">
        <f t="shared" si="20"/>
        <v>454.31519175954469</v>
      </c>
    </row>
    <row r="254" spans="1:18">
      <c r="A254" s="6">
        <v>44562</v>
      </c>
      <c r="B254">
        <v>252</v>
      </c>
      <c r="C254">
        <f>(1/(1+$S$4/12))^B254</f>
        <v>0.35070195143095662</v>
      </c>
      <c r="E254" s="1">
        <f t="shared" si="21"/>
        <v>136174.53</v>
      </c>
      <c r="F254">
        <f>ROUND(E254*$Q$7/12,2)</f>
        <v>1361.75</v>
      </c>
      <c r="G254" s="1">
        <f>$R$7</f>
        <v>2057.23</v>
      </c>
      <c r="H254" s="3">
        <f t="shared" si="22"/>
        <v>135479.04999999999</v>
      </c>
      <c r="I254" s="4">
        <f t="shared" si="23"/>
        <v>721.47457554230687</v>
      </c>
      <c r="K254" s="3">
        <f t="shared" si="27"/>
        <v>140932.97</v>
      </c>
      <c r="L254">
        <f t="shared" si="28"/>
        <v>1057</v>
      </c>
      <c r="M254">
        <f>$R$244</f>
        <v>1290.07</v>
      </c>
      <c r="N254" s="7">
        <f t="shared" si="29"/>
        <v>140699.9</v>
      </c>
      <c r="O254" s="4">
        <f t="shared" si="20"/>
        <v>452.43006648253419</v>
      </c>
    </row>
    <row r="255" spans="1:18">
      <c r="A255" s="6">
        <v>44593</v>
      </c>
      <c r="B255">
        <v>253</v>
      </c>
      <c r="C255">
        <f>(1/(1+$S$4/12))^B255</f>
        <v>0.34924675661174098</v>
      </c>
      <c r="E255" s="1">
        <f t="shared" si="21"/>
        <v>135479.04999999999</v>
      </c>
      <c r="F255">
        <f>ROUND(E255*$Q$7/12,2)</f>
        <v>1354.79</v>
      </c>
      <c r="G255" s="1">
        <f>$R$7</f>
        <v>2057.23</v>
      </c>
      <c r="H255" s="3">
        <f t="shared" si="22"/>
        <v>134776.60999999999</v>
      </c>
      <c r="I255" s="4">
        <f t="shared" si="23"/>
        <v>718.48090510437191</v>
      </c>
      <c r="K255" s="3">
        <f t="shared" si="27"/>
        <v>140699.9</v>
      </c>
      <c r="L255">
        <f t="shared" si="28"/>
        <v>1055.25</v>
      </c>
      <c r="M255">
        <f>$R$244</f>
        <v>1290.07</v>
      </c>
      <c r="N255" s="7">
        <f t="shared" si="29"/>
        <v>140465.07999999999</v>
      </c>
      <c r="O255" s="4">
        <f t="shared" si="20"/>
        <v>450.55276330210864</v>
      </c>
    </row>
    <row r="256" spans="1:18">
      <c r="A256" s="6">
        <v>44621</v>
      </c>
      <c r="B256">
        <v>254</v>
      </c>
      <c r="C256">
        <f>(1/(1+$S$4/12))^B256</f>
        <v>0.34779759994530224</v>
      </c>
      <c r="E256" s="1">
        <f t="shared" si="21"/>
        <v>134776.60999999999</v>
      </c>
      <c r="F256">
        <f>ROUND(E256*$Q$7/12,2)</f>
        <v>1347.77</v>
      </c>
      <c r="G256" s="1">
        <f>$R$7</f>
        <v>2057.23</v>
      </c>
      <c r="H256" s="3">
        <f t="shared" si="22"/>
        <v>134067.15</v>
      </c>
      <c r="I256" s="4">
        <f t="shared" si="23"/>
        <v>715.49965653547417</v>
      </c>
      <c r="K256" s="3">
        <f t="shared" si="27"/>
        <v>140465.07999999999</v>
      </c>
      <c r="L256">
        <f t="shared" si="28"/>
        <v>1053.49</v>
      </c>
      <c r="M256">
        <f>$R$244</f>
        <v>1290.07</v>
      </c>
      <c r="N256" s="7">
        <f t="shared" si="29"/>
        <v>140228.5</v>
      </c>
      <c r="O256" s="4">
        <f t="shared" si="20"/>
        <v>448.68324976143606</v>
      </c>
    </row>
    <row r="257" spans="1:15">
      <c r="A257" s="6">
        <v>44652</v>
      </c>
      <c r="B257">
        <v>255</v>
      </c>
      <c r="C257">
        <f>(1/(1+$S$4/12))^B257</f>
        <v>0.34635445637706447</v>
      </c>
      <c r="E257" s="1">
        <f t="shared" si="21"/>
        <v>134067.15</v>
      </c>
      <c r="F257">
        <f>ROUND(E257*$Q$7/12,2)</f>
        <v>1340.67</v>
      </c>
      <c r="G257" s="1">
        <f>$R$7</f>
        <v>2057.23</v>
      </c>
      <c r="H257" s="3">
        <f t="shared" si="22"/>
        <v>133350.59</v>
      </c>
      <c r="I257" s="4">
        <f t="shared" si="23"/>
        <v>712.53077829258837</v>
      </c>
      <c r="K257" s="3">
        <f t="shared" si="27"/>
        <v>140228.5</v>
      </c>
      <c r="L257">
        <f t="shared" si="28"/>
        <v>1051.71</v>
      </c>
      <c r="M257">
        <f>$R$244</f>
        <v>1290.07</v>
      </c>
      <c r="N257" s="7">
        <f t="shared" si="29"/>
        <v>139990.14000000001</v>
      </c>
      <c r="O257" s="4">
        <f t="shared" si="20"/>
        <v>446.82149353835956</v>
      </c>
    </row>
    <row r="258" spans="1:15">
      <c r="A258" s="6">
        <v>44682</v>
      </c>
      <c r="B258">
        <v>256</v>
      </c>
      <c r="C258">
        <f>(1/(1+$S$4/12))^B258</f>
        <v>0.34491730095641271</v>
      </c>
      <c r="E258" s="1">
        <f t="shared" si="21"/>
        <v>133350.59</v>
      </c>
      <c r="F258">
        <f>ROUND(E258*$Q$7/12,2)</f>
        <v>1333.51</v>
      </c>
      <c r="G258" s="1">
        <f>$R$7</f>
        <v>2057.23</v>
      </c>
      <c r="H258" s="3">
        <f t="shared" si="22"/>
        <v>132626.87</v>
      </c>
      <c r="I258" s="4">
        <f t="shared" si="23"/>
        <v>709.57421904656087</v>
      </c>
      <c r="K258" s="3">
        <f t="shared" si="27"/>
        <v>139990.14000000001</v>
      </c>
      <c r="L258">
        <f t="shared" si="28"/>
        <v>1049.93</v>
      </c>
      <c r="M258">
        <f>$R$244</f>
        <v>1290.07</v>
      </c>
      <c r="N258" s="7">
        <f t="shared" si="29"/>
        <v>139750</v>
      </c>
      <c r="O258" s="4">
        <f t="shared" si="20"/>
        <v>444.96746244483933</v>
      </c>
    </row>
    <row r="259" spans="1:15">
      <c r="A259" s="6">
        <v>44713</v>
      </c>
      <c r="B259">
        <v>257</v>
      </c>
      <c r="C259">
        <f>(1/(1+$S$4/12))^B259</f>
        <v>0.34348610883626163</v>
      </c>
      <c r="E259" s="1">
        <f t="shared" si="21"/>
        <v>132626.87</v>
      </c>
      <c r="F259">
        <f>ROUND(E259*$Q$7/12,2)</f>
        <v>1326.27</v>
      </c>
      <c r="G259" s="1">
        <f>$R$7</f>
        <v>2057.23</v>
      </c>
      <c r="H259" s="3">
        <f t="shared" si="22"/>
        <v>131895.91</v>
      </c>
      <c r="I259" s="4">
        <f t="shared" si="23"/>
        <v>706.62992768122251</v>
      </c>
      <c r="K259" s="3">
        <f t="shared" si="27"/>
        <v>139750</v>
      </c>
      <c r="L259">
        <f t="shared" si="28"/>
        <v>1048.1300000000001</v>
      </c>
      <c r="M259">
        <f>$R$244</f>
        <v>1290.07</v>
      </c>
      <c r="N259" s="7">
        <f t="shared" si="29"/>
        <v>139508.06</v>
      </c>
      <c r="O259" s="4">
        <f t="shared" ref="O259:O322" si="30">C259*M259</f>
        <v>443.12112442639602</v>
      </c>
    </row>
    <row r="260" spans="1:15">
      <c r="A260" s="6">
        <v>44743</v>
      </c>
      <c r="B260">
        <v>258</v>
      </c>
      <c r="C260">
        <f>(1/(1+$S$4/12))^B260</f>
        <v>0.3420608552726257</v>
      </c>
      <c r="E260" s="1">
        <f t="shared" si="21"/>
        <v>131895.91</v>
      </c>
      <c r="F260">
        <f>ROUND(E260*$Q$7/12,2)</f>
        <v>1318.96</v>
      </c>
      <c r="G260" s="1">
        <f>$R$7</f>
        <v>2057.23</v>
      </c>
      <c r="H260" s="3">
        <f t="shared" si="22"/>
        <v>131157.64000000001</v>
      </c>
      <c r="I260" s="4">
        <f t="shared" si="23"/>
        <v>703.69785329250374</v>
      </c>
      <c r="K260" s="3">
        <f t="shared" si="27"/>
        <v>139508.06</v>
      </c>
      <c r="L260">
        <f t="shared" si="28"/>
        <v>1046.31</v>
      </c>
      <c r="M260">
        <f>$R$244</f>
        <v>1290.07</v>
      </c>
      <c r="N260" s="7">
        <f t="shared" si="29"/>
        <v>139264.29999999999</v>
      </c>
      <c r="O260" s="4">
        <f t="shared" si="30"/>
        <v>441.28244756155624</v>
      </c>
    </row>
    <row r="261" spans="1:15">
      <c r="A261" s="6">
        <v>44774</v>
      </c>
      <c r="B261">
        <v>259</v>
      </c>
      <c r="C261">
        <f>(1/(1+$S$4/12))^B261</f>
        <v>0.34064151562419159</v>
      </c>
      <c r="E261" s="1">
        <f t="shared" ref="E261:E324" si="31">ROUND(H260,2)</f>
        <v>131157.64000000001</v>
      </c>
      <c r="F261">
        <f>ROUND(E261*$Q$7/12,2)</f>
        <v>1311.58</v>
      </c>
      <c r="G261" s="1">
        <f>$R$7</f>
        <v>2057.23</v>
      </c>
      <c r="H261" s="3">
        <f t="shared" ref="H261:H324" si="32">ROUND(E261-(G261-F261),2)</f>
        <v>130411.99</v>
      </c>
      <c r="I261" s="4">
        <f t="shared" ref="I261:I324" si="33">C261*G261</f>
        <v>700.7779451875557</v>
      </c>
      <c r="K261" s="3">
        <f t="shared" si="27"/>
        <v>139264.29999999999</v>
      </c>
      <c r="L261">
        <f t="shared" si="28"/>
        <v>1044.48</v>
      </c>
      <c r="M261">
        <f>$R$244</f>
        <v>1290.07</v>
      </c>
      <c r="N261" s="7">
        <f t="shared" si="29"/>
        <v>139018.71</v>
      </c>
      <c r="O261" s="4">
        <f t="shared" si="30"/>
        <v>439.45140006130083</v>
      </c>
    </row>
    <row r="262" spans="1:15">
      <c r="A262" s="6">
        <v>44805</v>
      </c>
      <c r="B262">
        <v>260</v>
      </c>
      <c r="C262">
        <f>(1/(1+$S$4/12))^B262</f>
        <v>0.33922806535189204</v>
      </c>
      <c r="E262" s="1">
        <f t="shared" si="31"/>
        <v>130411.99</v>
      </c>
      <c r="F262">
        <f>ROUND(E262*$Q$7/12,2)</f>
        <v>1304.1199999999999</v>
      </c>
      <c r="G262" s="1">
        <f>$R$7</f>
        <v>2057.23</v>
      </c>
      <c r="H262" s="3">
        <f t="shared" si="32"/>
        <v>129658.88</v>
      </c>
      <c r="I262" s="4">
        <f t="shared" si="33"/>
        <v>697.87015288387283</v>
      </c>
      <c r="K262" s="3">
        <f t="shared" si="27"/>
        <v>139018.71</v>
      </c>
      <c r="L262">
        <f t="shared" si="28"/>
        <v>1042.6400000000001</v>
      </c>
      <c r="M262">
        <f>$R$244</f>
        <v>1290.07</v>
      </c>
      <c r="N262" s="7">
        <f t="shared" si="29"/>
        <v>138771.28</v>
      </c>
      <c r="O262" s="4">
        <f t="shared" si="30"/>
        <v>437.62795026851535</v>
      </c>
    </row>
    <row r="263" spans="1:15">
      <c r="A263" s="6">
        <v>44835</v>
      </c>
      <c r="B263">
        <v>261</v>
      </c>
      <c r="C263">
        <f>(1/(1+$S$4/12))^B263</f>
        <v>0.33782048001848169</v>
      </c>
      <c r="E263" s="1">
        <f t="shared" si="31"/>
        <v>129658.88</v>
      </c>
      <c r="F263">
        <f>ROUND(E263*$Q$7/12,2)</f>
        <v>1296.5899999999999</v>
      </c>
      <c r="G263" s="1">
        <f>$R$7</f>
        <v>2057.23</v>
      </c>
      <c r="H263" s="3">
        <f t="shared" si="32"/>
        <v>128898.24000000001</v>
      </c>
      <c r="I263" s="4">
        <f t="shared" si="33"/>
        <v>694.97442610842108</v>
      </c>
      <c r="K263" s="3">
        <f t="shared" si="27"/>
        <v>138771.28</v>
      </c>
      <c r="L263">
        <f t="shared" si="28"/>
        <v>1040.78</v>
      </c>
      <c r="M263">
        <f>$R$244</f>
        <v>1290.07</v>
      </c>
      <c r="N263" s="7">
        <f t="shared" si="29"/>
        <v>138521.99</v>
      </c>
      <c r="O263" s="4">
        <f t="shared" si="30"/>
        <v>435.81206665744264</v>
      </c>
    </row>
    <row r="264" spans="1:15">
      <c r="A264" s="6">
        <v>44866</v>
      </c>
      <c r="B264">
        <v>262</v>
      </c>
      <c r="C264">
        <f>(1/(1+$S$4/12))^B264</f>
        <v>0.33641873528811456</v>
      </c>
      <c r="E264" s="1">
        <f t="shared" si="31"/>
        <v>128898.24000000001</v>
      </c>
      <c r="F264">
        <f>ROUND(E264*$Q$7/12,2)</f>
        <v>1288.98</v>
      </c>
      <c r="G264" s="1">
        <f>$R$7</f>
        <v>2057.23</v>
      </c>
      <c r="H264" s="3">
        <f t="shared" si="32"/>
        <v>128129.99</v>
      </c>
      <c r="I264" s="4">
        <f t="shared" si="33"/>
        <v>692.09071479676788</v>
      </c>
      <c r="K264" s="3">
        <f t="shared" si="27"/>
        <v>138521.99</v>
      </c>
      <c r="L264">
        <f t="shared" si="28"/>
        <v>1038.9100000000001</v>
      </c>
      <c r="M264">
        <f>$R$244</f>
        <v>1290.07</v>
      </c>
      <c r="N264" s="7">
        <f t="shared" si="29"/>
        <v>138270.82999999999</v>
      </c>
      <c r="O264" s="4">
        <f t="shared" si="30"/>
        <v>434.0037178331379</v>
      </c>
    </row>
    <row r="265" spans="1:15">
      <c r="A265" s="6">
        <v>44896</v>
      </c>
      <c r="B265">
        <v>263</v>
      </c>
      <c r="C265">
        <f>(1/(1+$S$4/12))^B265</f>
        <v>0.33502280692592323</v>
      </c>
      <c r="E265" s="1">
        <f t="shared" si="31"/>
        <v>128129.99</v>
      </c>
      <c r="F265">
        <f>ROUND(E265*$Q$7/12,2)</f>
        <v>1281.3</v>
      </c>
      <c r="G265" s="1">
        <f>$R$7</f>
        <v>2057.23</v>
      </c>
      <c r="H265" s="3">
        <f t="shared" si="32"/>
        <v>127354.06</v>
      </c>
      <c r="I265" s="4">
        <f t="shared" si="33"/>
        <v>689.21896909221709</v>
      </c>
      <c r="K265" s="3">
        <f t="shared" si="27"/>
        <v>138270.82999999999</v>
      </c>
      <c r="L265">
        <f t="shared" si="28"/>
        <v>1037.03</v>
      </c>
      <c r="M265">
        <f>$R$244</f>
        <v>1290.07</v>
      </c>
      <c r="N265" s="7">
        <f t="shared" si="29"/>
        <v>138017.78999999998</v>
      </c>
      <c r="O265" s="4">
        <f t="shared" si="30"/>
        <v>432.20287253092579</v>
      </c>
    </row>
    <row r="266" spans="1:15">
      <c r="A266" s="6">
        <v>44927</v>
      </c>
      <c r="B266">
        <v>264</v>
      </c>
      <c r="C266">
        <f>(1/(1+$S$4/12))^B266</f>
        <v>0.3336326707975999</v>
      </c>
      <c r="E266" s="1">
        <f t="shared" si="31"/>
        <v>127354.06</v>
      </c>
      <c r="F266">
        <f>ROUND(E266*$Q$7/12,2)</f>
        <v>1273.54</v>
      </c>
      <c r="G266" s="1">
        <f>$R$7</f>
        <v>2057.23</v>
      </c>
      <c r="H266" s="3">
        <f t="shared" si="32"/>
        <v>126570.37</v>
      </c>
      <c r="I266" s="4">
        <f t="shared" si="33"/>
        <v>686.35913934494647</v>
      </c>
      <c r="K266" s="3">
        <f t="shared" si="27"/>
        <v>138017.78999999998</v>
      </c>
      <c r="L266">
        <f t="shared" si="28"/>
        <v>1035.1300000000001</v>
      </c>
      <c r="M266">
        <f>$R$244</f>
        <v>1290.07</v>
      </c>
      <c r="N266" s="7">
        <f t="shared" si="29"/>
        <v>137762.84999999998</v>
      </c>
      <c r="O266" s="4">
        <f t="shared" si="30"/>
        <v>430.40949961585966</v>
      </c>
    </row>
    <row r="267" spans="1:15">
      <c r="A267" s="6">
        <v>44958</v>
      </c>
      <c r="B267">
        <v>265</v>
      </c>
      <c r="C267">
        <f>(1/(1+$S$4/12))^B267</f>
        <v>0.33224830286897916</v>
      </c>
      <c r="E267" s="1">
        <f t="shared" si="31"/>
        <v>126570.37</v>
      </c>
      <c r="F267">
        <f>ROUND(E267*$Q$7/12,2)</f>
        <v>1265.7</v>
      </c>
      <c r="G267" s="1">
        <f>$R$7</f>
        <v>2057.23</v>
      </c>
      <c r="H267" s="3">
        <f t="shared" si="32"/>
        <v>125778.84</v>
      </c>
      <c r="I267" s="4">
        <f t="shared" si="33"/>
        <v>683.51117611115001</v>
      </c>
      <c r="K267" s="3">
        <f t="shared" si="27"/>
        <v>137762.84999999998</v>
      </c>
      <c r="L267">
        <f t="shared" si="28"/>
        <v>1033.22</v>
      </c>
      <c r="M267">
        <f>$R$244</f>
        <v>1290.07</v>
      </c>
      <c r="N267" s="7">
        <f t="shared" si="29"/>
        <v>137505.99999999997</v>
      </c>
      <c r="O267" s="4">
        <f t="shared" si="30"/>
        <v>428.62356808218391</v>
      </c>
    </row>
    <row r="268" spans="1:15">
      <c r="A268" s="6">
        <v>44986</v>
      </c>
      <c r="B268">
        <v>266</v>
      </c>
      <c r="C268">
        <f>(1/(1+$S$4/12))^B268</f>
        <v>0.33086967920562244</v>
      </c>
      <c r="E268" s="1">
        <f t="shared" si="31"/>
        <v>125778.84</v>
      </c>
      <c r="F268">
        <f>ROUND(E268*$Q$7/12,2)</f>
        <v>1257.79</v>
      </c>
      <c r="G268" s="1">
        <f>$R$7</f>
        <v>2057.23</v>
      </c>
      <c r="H268" s="3">
        <f t="shared" si="32"/>
        <v>124979.4</v>
      </c>
      <c r="I268" s="4">
        <f t="shared" si="33"/>
        <v>680.67503015218267</v>
      </c>
      <c r="K268" s="3">
        <f t="shared" si="27"/>
        <v>137505.99999999997</v>
      </c>
      <c r="L268">
        <f t="shared" si="28"/>
        <v>1031.3</v>
      </c>
      <c r="M268">
        <f>$R$244</f>
        <v>1290.07</v>
      </c>
      <c r="N268" s="7">
        <f t="shared" si="29"/>
        <v>137247.22999999998</v>
      </c>
      <c r="O268" s="4">
        <f t="shared" si="30"/>
        <v>426.84504705279733</v>
      </c>
    </row>
    <row r="269" spans="1:15">
      <c r="A269" s="6">
        <v>45017</v>
      </c>
      <c r="B269">
        <v>267</v>
      </c>
      <c r="C269">
        <f>(1/(1+$S$4/12))^B269</f>
        <v>0.32949677597240407</v>
      </c>
      <c r="E269" s="1">
        <f t="shared" si="31"/>
        <v>124979.4</v>
      </c>
      <c r="F269">
        <f>ROUND(E269*$Q$7/12,2)</f>
        <v>1249.79</v>
      </c>
      <c r="G269" s="1">
        <f>$R$7</f>
        <v>2057.23</v>
      </c>
      <c r="H269" s="3">
        <f t="shared" si="32"/>
        <v>124171.96</v>
      </c>
      <c r="I269" s="4">
        <f t="shared" si="33"/>
        <v>677.85065243370877</v>
      </c>
      <c r="K269" s="3">
        <f t="shared" si="27"/>
        <v>137247.22999999998</v>
      </c>
      <c r="L269">
        <f t="shared" si="28"/>
        <v>1029.3499999999999</v>
      </c>
      <c r="M269">
        <f>$R$244</f>
        <v>1290.07</v>
      </c>
      <c r="N269" s="7">
        <f t="shared" si="29"/>
        <v>136986.50999999998</v>
      </c>
      <c r="O269" s="4">
        <f t="shared" si="30"/>
        <v>425.07390577871928</v>
      </c>
    </row>
    <row r="270" spans="1:15">
      <c r="A270" s="6">
        <v>45047</v>
      </c>
      <c r="B270">
        <v>268</v>
      </c>
      <c r="C270">
        <f>(1/(1+$S$4/12))^B270</f>
        <v>0.32812956943309951</v>
      </c>
      <c r="E270" s="1">
        <f t="shared" si="31"/>
        <v>124171.96</v>
      </c>
      <c r="F270">
        <f>ROUND(E270*$Q$7/12,2)</f>
        <v>1241.72</v>
      </c>
      <c r="G270" s="1">
        <f>$R$7</f>
        <v>2057.23</v>
      </c>
      <c r="H270" s="3">
        <f t="shared" si="32"/>
        <v>123356.45</v>
      </c>
      <c r="I270" s="4">
        <f t="shared" si="33"/>
        <v>675.03799412485535</v>
      </c>
      <c r="K270" s="3">
        <f t="shared" si="27"/>
        <v>136986.50999999998</v>
      </c>
      <c r="L270">
        <f t="shared" si="28"/>
        <v>1027.4000000000001</v>
      </c>
      <c r="M270">
        <f>$R$244</f>
        <v>1290.07</v>
      </c>
      <c r="N270" s="7">
        <f t="shared" si="29"/>
        <v>136723.83999999997</v>
      </c>
      <c r="O270" s="4">
        <f t="shared" si="30"/>
        <v>423.31011363855868</v>
      </c>
    </row>
    <row r="271" spans="1:15">
      <c r="A271" s="6">
        <v>45078</v>
      </c>
      <c r="B271">
        <v>269</v>
      </c>
      <c r="C271">
        <f>(1/(1+$S$4/12))^B271</f>
        <v>0.32676803594997467</v>
      </c>
      <c r="E271" s="1">
        <f t="shared" si="31"/>
        <v>123356.45</v>
      </c>
      <c r="F271">
        <f>ROUND(E271*$Q$7/12,2)</f>
        <v>1233.56</v>
      </c>
      <c r="G271" s="1">
        <f>$R$7</f>
        <v>2057.23</v>
      </c>
      <c r="H271" s="3">
        <f t="shared" si="32"/>
        <v>122532.78</v>
      </c>
      <c r="I271" s="4">
        <f t="shared" si="33"/>
        <v>672.23700659736642</v>
      </c>
      <c r="K271" s="3">
        <f t="shared" si="27"/>
        <v>136723.83999999997</v>
      </c>
      <c r="L271">
        <f t="shared" si="28"/>
        <v>1025.43</v>
      </c>
      <c r="M271">
        <f>$R$244</f>
        <v>1290.07</v>
      </c>
      <c r="N271" s="7">
        <f t="shared" si="29"/>
        <v>136459.19999999995</v>
      </c>
      <c r="O271" s="4">
        <f t="shared" si="30"/>
        <v>421.55364013798379</v>
      </c>
    </row>
    <row r="272" spans="1:15">
      <c r="A272" s="6">
        <v>45108</v>
      </c>
      <c r="B272">
        <v>270</v>
      </c>
      <c r="C272">
        <f>(1/(1+$S$4/12))^B272</f>
        <v>0.3254121519833772</v>
      </c>
      <c r="E272" s="1">
        <f t="shared" si="31"/>
        <v>122532.78</v>
      </c>
      <c r="F272">
        <f>ROUND(E272*$Q$7/12,2)</f>
        <v>1225.33</v>
      </c>
      <c r="G272" s="1">
        <f>$R$7</f>
        <v>2057.23</v>
      </c>
      <c r="H272" s="3">
        <f t="shared" si="32"/>
        <v>121700.88</v>
      </c>
      <c r="I272" s="4">
        <f t="shared" si="33"/>
        <v>669.44764142476311</v>
      </c>
      <c r="K272" s="3">
        <f t="shared" si="27"/>
        <v>136459.19999999995</v>
      </c>
      <c r="L272">
        <f t="shared" si="28"/>
        <v>1023.44</v>
      </c>
      <c r="M272">
        <f>$R$244</f>
        <v>1290.07</v>
      </c>
      <c r="N272" s="7">
        <f t="shared" si="29"/>
        <v>136192.56999999995</v>
      </c>
      <c r="O272" s="4">
        <f t="shared" si="30"/>
        <v>419.80445490919539</v>
      </c>
    </row>
    <row r="273" spans="1:15">
      <c r="A273" s="6">
        <v>45139</v>
      </c>
      <c r="B273">
        <v>271</v>
      </c>
      <c r="C273">
        <f>(1/(1+$S$4/12))^B273</f>
        <v>0.32406189409133002</v>
      </c>
      <c r="E273" s="1">
        <f t="shared" si="31"/>
        <v>121700.88</v>
      </c>
      <c r="F273">
        <f>ROUND(E273*$Q$7/12,2)</f>
        <v>1217.01</v>
      </c>
      <c r="G273" s="1">
        <f>$R$7</f>
        <v>2057.23</v>
      </c>
      <c r="H273" s="3">
        <f t="shared" si="32"/>
        <v>120860.66</v>
      </c>
      <c r="I273" s="4">
        <f t="shared" si="33"/>
        <v>666.66985038150688</v>
      </c>
      <c r="K273" s="3">
        <f t="shared" si="27"/>
        <v>136192.56999999995</v>
      </c>
      <c r="L273">
        <f t="shared" si="28"/>
        <v>1021.44</v>
      </c>
      <c r="M273">
        <f>$R$244</f>
        <v>1290.07</v>
      </c>
      <c r="N273" s="7">
        <f t="shared" si="29"/>
        <v>135923.93999999994</v>
      </c>
      <c r="O273" s="4">
        <f t="shared" si="30"/>
        <v>418.06252771040209</v>
      </c>
    </row>
    <row r="274" spans="1:15">
      <c r="A274" s="6">
        <v>45170</v>
      </c>
      <c r="B274">
        <v>272</v>
      </c>
      <c r="C274">
        <f>(1/(1+$S$4/12))^B274</f>
        <v>0.32271723892912535</v>
      </c>
      <c r="E274" s="1">
        <f t="shared" si="31"/>
        <v>120860.66</v>
      </c>
      <c r="F274">
        <f>ROUND(E274*$Q$7/12,2)</f>
        <v>1208.6099999999999</v>
      </c>
      <c r="G274" s="1">
        <f>$R$7</f>
        <v>2057.23</v>
      </c>
      <c r="H274" s="3">
        <f t="shared" si="32"/>
        <v>120012.04</v>
      </c>
      <c r="I274" s="4">
        <f t="shared" si="33"/>
        <v>663.90358544216451</v>
      </c>
      <c r="K274" s="3">
        <f t="shared" si="27"/>
        <v>135923.93999999994</v>
      </c>
      <c r="L274">
        <f t="shared" si="28"/>
        <v>1019.43</v>
      </c>
      <c r="M274">
        <f>$R$244</f>
        <v>1290.07</v>
      </c>
      <c r="N274" s="7">
        <f t="shared" si="29"/>
        <v>135653.29999999993</v>
      </c>
      <c r="O274" s="4">
        <f t="shared" si="30"/>
        <v>416.32782842529673</v>
      </c>
    </row>
    <row r="275" spans="1:15">
      <c r="A275" s="6">
        <v>45200</v>
      </c>
      <c r="B275">
        <v>273</v>
      </c>
      <c r="C275">
        <f>(1/(1+$S$4/12))^B275</f>
        <v>0.32137816324892149</v>
      </c>
      <c r="E275" s="1">
        <f t="shared" si="31"/>
        <v>120012.04</v>
      </c>
      <c r="F275">
        <f>ROUND(E275*$Q$7/12,2)</f>
        <v>1200.1199999999999</v>
      </c>
      <c r="G275" s="1">
        <f>$R$7</f>
        <v>2057.23</v>
      </c>
      <c r="H275" s="3">
        <f t="shared" si="32"/>
        <v>119154.93</v>
      </c>
      <c r="I275" s="4">
        <f t="shared" si="33"/>
        <v>661.14879878057877</v>
      </c>
      <c r="K275" s="3">
        <f t="shared" si="27"/>
        <v>135653.29999999993</v>
      </c>
      <c r="L275">
        <f t="shared" si="28"/>
        <v>1017.4</v>
      </c>
      <c r="M275">
        <f>$R$244</f>
        <v>1290.07</v>
      </c>
      <c r="N275" s="7">
        <f t="shared" si="29"/>
        <v>135380.62999999992</v>
      </c>
      <c r="O275" s="4">
        <f t="shared" si="30"/>
        <v>414.60032706253611</v>
      </c>
    </row>
    <row r="276" spans="1:15">
      <c r="A276" s="6">
        <v>45231</v>
      </c>
      <c r="B276">
        <v>274</v>
      </c>
      <c r="C276">
        <f>(1/(1+$S$4/12))^B276</f>
        <v>0.32004464389934095</v>
      </c>
      <c r="E276" s="1">
        <f t="shared" si="31"/>
        <v>119154.93</v>
      </c>
      <c r="F276">
        <f>ROUND(E276*$Q$7/12,2)</f>
        <v>1191.55</v>
      </c>
      <c r="G276" s="1">
        <f>$R$7</f>
        <v>2057.23</v>
      </c>
      <c r="H276" s="3">
        <f t="shared" si="32"/>
        <v>118289.25</v>
      </c>
      <c r="I276" s="4">
        <f t="shared" si="33"/>
        <v>658.4054427690412</v>
      </c>
      <c r="K276" s="3">
        <f t="shared" si="27"/>
        <v>135380.62999999992</v>
      </c>
      <c r="L276">
        <f t="shared" si="28"/>
        <v>1015.35</v>
      </c>
      <c r="M276">
        <f>$R$244</f>
        <v>1290.07</v>
      </c>
      <c r="N276" s="7">
        <f t="shared" si="29"/>
        <v>135105.90999999992</v>
      </c>
      <c r="O276" s="4">
        <f t="shared" si="30"/>
        <v>412.87999375522276</v>
      </c>
    </row>
    <row r="277" spans="1:15">
      <c r="A277" s="6">
        <v>45261</v>
      </c>
      <c r="B277">
        <v>275</v>
      </c>
      <c r="C277">
        <f>(1/(1+$S$4/12))^B277</f>
        <v>0.3187166578250698</v>
      </c>
      <c r="E277" s="1">
        <f t="shared" si="31"/>
        <v>118289.25</v>
      </c>
      <c r="F277">
        <f>ROUND(E277*$Q$7/12,2)</f>
        <v>1182.8900000000001</v>
      </c>
      <c r="G277" s="1">
        <f>$R$7</f>
        <v>2057.23</v>
      </c>
      <c r="H277" s="3">
        <f t="shared" si="32"/>
        <v>117414.91</v>
      </c>
      <c r="I277" s="4">
        <f t="shared" si="33"/>
        <v>655.67346997746836</v>
      </c>
      <c r="K277" s="3">
        <f t="shared" si="27"/>
        <v>135105.90999999992</v>
      </c>
      <c r="L277">
        <f t="shared" si="28"/>
        <v>1013.29</v>
      </c>
      <c r="M277">
        <f>$R$244</f>
        <v>1290.07</v>
      </c>
      <c r="N277" s="7">
        <f t="shared" si="29"/>
        <v>134829.12999999992</v>
      </c>
      <c r="O277" s="4">
        <f t="shared" si="30"/>
        <v>411.16679876038779</v>
      </c>
    </row>
    <row r="278" spans="1:15">
      <c r="A278" s="6">
        <v>45292</v>
      </c>
      <c r="B278">
        <v>276</v>
      </c>
      <c r="C278">
        <f>(1/(1+$S$4/12))^B278</f>
        <v>0.31739418206645958</v>
      </c>
      <c r="E278" s="1">
        <f t="shared" si="31"/>
        <v>117414.91</v>
      </c>
      <c r="F278">
        <f>ROUND(E278*$Q$7/12,2)</f>
        <v>1174.1500000000001</v>
      </c>
      <c r="G278" s="1">
        <f>$R$7</f>
        <v>2057.23</v>
      </c>
      <c r="H278" s="3">
        <f t="shared" si="32"/>
        <v>116531.83</v>
      </c>
      <c r="I278" s="4">
        <f t="shared" si="33"/>
        <v>652.9528331725827</v>
      </c>
      <c r="K278" s="3">
        <f t="shared" si="27"/>
        <v>134829.12999999992</v>
      </c>
      <c r="L278">
        <f t="shared" si="28"/>
        <v>1011.22</v>
      </c>
      <c r="M278">
        <f>$R$244</f>
        <v>1290.07</v>
      </c>
      <c r="N278" s="7">
        <f t="shared" si="29"/>
        <v>134550.27999999991</v>
      </c>
      <c r="O278" s="4">
        <f t="shared" si="30"/>
        <v>409.46071245847747</v>
      </c>
    </row>
    <row r="279" spans="1:15">
      <c r="A279" s="6">
        <v>45323</v>
      </c>
      <c r="B279">
        <v>277</v>
      </c>
      <c r="C279">
        <f>(1/(1+$S$4/12))^B279</f>
        <v>0.3160771937591299</v>
      </c>
      <c r="E279" s="1">
        <f t="shared" si="31"/>
        <v>116531.83</v>
      </c>
      <c r="F279">
        <f>ROUND(E279*$Q$7/12,2)</f>
        <v>1165.32</v>
      </c>
      <c r="G279" s="1">
        <f>$R$7</f>
        <v>2057.23</v>
      </c>
      <c r="H279" s="3">
        <f t="shared" si="32"/>
        <v>115639.92</v>
      </c>
      <c r="I279" s="4">
        <f t="shared" si="33"/>
        <v>650.24348531709484</v>
      </c>
      <c r="K279" s="3">
        <f t="shared" si="27"/>
        <v>134550.27999999991</v>
      </c>
      <c r="L279">
        <f t="shared" si="28"/>
        <v>1009.13</v>
      </c>
      <c r="M279">
        <f>$R$244</f>
        <v>1290.07</v>
      </c>
      <c r="N279" s="7">
        <f t="shared" si="29"/>
        <v>134269.33999999991</v>
      </c>
      <c r="O279" s="4">
        <f t="shared" si="30"/>
        <v>407.76170535284069</v>
      </c>
    </row>
    <row r="280" spans="1:15">
      <c r="A280" s="6">
        <v>45352</v>
      </c>
      <c r="B280">
        <v>278</v>
      </c>
      <c r="C280">
        <f>(1/(1+$S$4/12))^B280</f>
        <v>0.31476567013357337</v>
      </c>
      <c r="E280" s="1">
        <f t="shared" si="31"/>
        <v>115639.92</v>
      </c>
      <c r="F280">
        <f>ROUND(E280*$Q$7/12,2)</f>
        <v>1156.4000000000001</v>
      </c>
      <c r="G280" s="1">
        <f>$R$7</f>
        <v>2057.23</v>
      </c>
      <c r="H280" s="3">
        <f t="shared" si="32"/>
        <v>114739.09</v>
      </c>
      <c r="I280" s="4">
        <f t="shared" si="33"/>
        <v>647.54537956889112</v>
      </c>
      <c r="K280" s="3">
        <f t="shared" si="27"/>
        <v>134269.33999999991</v>
      </c>
      <c r="L280">
        <f t="shared" si="28"/>
        <v>1007.02</v>
      </c>
      <c r="M280">
        <f>$R$244</f>
        <v>1290.07</v>
      </c>
      <c r="N280" s="7">
        <f t="shared" si="29"/>
        <v>133986.28999999992</v>
      </c>
      <c r="O280" s="4">
        <f t="shared" si="30"/>
        <v>406.06974806921897</v>
      </c>
    </row>
    <row r="281" spans="1:15">
      <c r="A281" s="6">
        <v>45383</v>
      </c>
      <c r="B281">
        <v>279</v>
      </c>
      <c r="C281">
        <f>(1/(1+$S$4/12))^B281</f>
        <v>0.3134595885147618</v>
      </c>
      <c r="E281" s="1">
        <f t="shared" si="31"/>
        <v>114739.09</v>
      </c>
      <c r="F281">
        <f>ROUND(E281*$Q$7/12,2)</f>
        <v>1147.3900000000001</v>
      </c>
      <c r="G281" s="1">
        <f>$R$7</f>
        <v>2057.23</v>
      </c>
      <c r="H281" s="3">
        <f t="shared" si="32"/>
        <v>113829.25</v>
      </c>
      <c r="I281" s="4">
        <f t="shared" si="33"/>
        <v>644.8584692802234</v>
      </c>
      <c r="K281" s="3">
        <f t="shared" si="27"/>
        <v>133986.28999999992</v>
      </c>
      <c r="L281">
        <f t="shared" si="28"/>
        <v>1004.9</v>
      </c>
      <c r="M281">
        <f>$R$244</f>
        <v>1290.07</v>
      </c>
      <c r="N281" s="7">
        <f t="shared" si="29"/>
        <v>133701.11999999991</v>
      </c>
      <c r="O281" s="4">
        <f t="shared" si="30"/>
        <v>404.38481135523875</v>
      </c>
    </row>
    <row r="282" spans="1:15">
      <c r="A282" s="6">
        <v>45413</v>
      </c>
      <c r="B282">
        <v>280</v>
      </c>
      <c r="C282">
        <f>(1/(1+$S$4/12))^B282</f>
        <v>0.31215892632175457</v>
      </c>
      <c r="E282" s="1">
        <f t="shared" si="31"/>
        <v>113829.25</v>
      </c>
      <c r="F282">
        <f>ROUND(E282*$Q$7/12,2)</f>
        <v>1138.29</v>
      </c>
      <c r="G282" s="1">
        <f>$R$7</f>
        <v>2057.23</v>
      </c>
      <c r="H282" s="3">
        <f t="shared" si="32"/>
        <v>112910.31</v>
      </c>
      <c r="I282" s="4">
        <f t="shared" si="33"/>
        <v>642.1827079969031</v>
      </c>
      <c r="K282" s="3">
        <f t="shared" si="27"/>
        <v>133701.11999999991</v>
      </c>
      <c r="L282">
        <f t="shared" si="28"/>
        <v>1002.76</v>
      </c>
      <c r="M282">
        <f>$R$244</f>
        <v>1290.07</v>
      </c>
      <c r="N282" s="7">
        <f t="shared" si="29"/>
        <v>133413.80999999991</v>
      </c>
      <c r="O282" s="4">
        <f t="shared" si="30"/>
        <v>402.70686607990592</v>
      </c>
    </row>
    <row r="283" spans="1:15">
      <c r="A283" s="6">
        <v>45444</v>
      </c>
      <c r="B283">
        <v>281</v>
      </c>
      <c r="C283">
        <f>(1/(1+$S$4/12))^B283</f>
        <v>0.31086366106730745</v>
      </c>
      <c r="E283" s="1">
        <f t="shared" si="31"/>
        <v>112910.31</v>
      </c>
      <c r="F283">
        <f>ROUND(E283*$Q$7/12,2)</f>
        <v>1129.0999999999999</v>
      </c>
      <c r="G283" s="1">
        <f>$R$7</f>
        <v>2057.23</v>
      </c>
      <c r="H283" s="3">
        <f t="shared" si="32"/>
        <v>111982.18</v>
      </c>
      <c r="I283" s="4">
        <f t="shared" si="33"/>
        <v>639.51804945749689</v>
      </c>
      <c r="K283" s="3">
        <f t="shared" si="27"/>
        <v>133413.80999999991</v>
      </c>
      <c r="L283">
        <f t="shared" si="28"/>
        <v>1000.6</v>
      </c>
      <c r="M283">
        <f>$R$244</f>
        <v>1290.07</v>
      </c>
      <c r="N283" s="7">
        <f t="shared" si="29"/>
        <v>133124.33999999991</v>
      </c>
      <c r="O283" s="4">
        <f t="shared" si="30"/>
        <v>401.03588323310129</v>
      </c>
    </row>
    <row r="284" spans="1:15">
      <c r="A284" s="6">
        <v>45474</v>
      </c>
      <c r="B284">
        <v>282</v>
      </c>
      <c r="C284">
        <f>(1/(1+$S$4/12))^B284</f>
        <v>0.30957377035748462</v>
      </c>
      <c r="E284" s="1">
        <f t="shared" si="31"/>
        <v>111982.18</v>
      </c>
      <c r="F284">
        <f>ROUND(E284*$Q$7/12,2)</f>
        <v>1119.82</v>
      </c>
      <c r="G284" s="1">
        <f>$R$7</f>
        <v>2057.23</v>
      </c>
      <c r="H284" s="3">
        <f t="shared" si="32"/>
        <v>111044.77</v>
      </c>
      <c r="I284" s="4">
        <f t="shared" si="33"/>
        <v>636.86444759252811</v>
      </c>
      <c r="K284" s="3">
        <f t="shared" si="27"/>
        <v>133124.33999999991</v>
      </c>
      <c r="L284">
        <f t="shared" si="28"/>
        <v>998.43</v>
      </c>
      <c r="M284">
        <f>$R$244</f>
        <v>1290.07</v>
      </c>
      <c r="N284" s="7">
        <f t="shared" si="29"/>
        <v>132832.6999999999</v>
      </c>
      <c r="O284" s="4">
        <f t="shared" si="30"/>
        <v>399.37183392508018</v>
      </c>
    </row>
    <row r="285" spans="1:15">
      <c r="A285" s="6">
        <v>45505</v>
      </c>
      <c r="B285">
        <v>283</v>
      </c>
      <c r="C285">
        <f>(1/(1+$S$4/12))^B285</f>
        <v>0.308289231891271</v>
      </c>
      <c r="E285" s="1">
        <f t="shared" si="31"/>
        <v>111044.77</v>
      </c>
      <c r="F285">
        <f>ROUND(E285*$Q$7/12,2)</f>
        <v>1110.45</v>
      </c>
      <c r="G285" s="1">
        <f>$R$7</f>
        <v>2057.23</v>
      </c>
      <c r="H285" s="3">
        <f t="shared" si="32"/>
        <v>110097.99</v>
      </c>
      <c r="I285" s="4">
        <f t="shared" si="33"/>
        <v>634.22185652367943</v>
      </c>
      <c r="K285" s="3">
        <f t="shared" si="27"/>
        <v>132832.6999999999</v>
      </c>
      <c r="L285">
        <f t="shared" si="28"/>
        <v>996.25</v>
      </c>
      <c r="M285">
        <f>$R$244</f>
        <v>1290.07</v>
      </c>
      <c r="N285" s="7">
        <f t="shared" si="29"/>
        <v>132538.87999999989</v>
      </c>
      <c r="O285" s="4">
        <f t="shared" si="30"/>
        <v>397.71468938597195</v>
      </c>
    </row>
    <row r="286" spans="1:15">
      <c r="A286" s="6">
        <v>45536</v>
      </c>
      <c r="B286">
        <v>284</v>
      </c>
      <c r="C286">
        <f>(1/(1+$S$4/12))^B286</f>
        <v>0.30701002346018691</v>
      </c>
      <c r="E286" s="1">
        <f t="shared" si="31"/>
        <v>110097.99</v>
      </c>
      <c r="F286">
        <f>ROUND(E286*$Q$7/12,2)</f>
        <v>1100.98</v>
      </c>
      <c r="G286" s="1">
        <f>$R$7</f>
        <v>2057.23</v>
      </c>
      <c r="H286" s="3">
        <f t="shared" si="32"/>
        <v>109141.74</v>
      </c>
      <c r="I286" s="4">
        <f t="shared" si="33"/>
        <v>631.59023056300032</v>
      </c>
      <c r="K286" s="3">
        <f t="shared" si="27"/>
        <v>132538.87999999989</v>
      </c>
      <c r="L286">
        <f t="shared" si="28"/>
        <v>994.04</v>
      </c>
      <c r="M286">
        <f>$R$244</f>
        <v>1290.07</v>
      </c>
      <c r="N286" s="7">
        <f t="shared" si="29"/>
        <v>132242.84999999989</v>
      </c>
      <c r="O286" s="4">
        <f t="shared" si="30"/>
        <v>396.06442096528332</v>
      </c>
    </row>
    <row r="287" spans="1:15">
      <c r="A287" s="6">
        <v>45566</v>
      </c>
      <c r="B287">
        <v>285</v>
      </c>
      <c r="C287">
        <f>(1/(1+$S$4/12))^B287</f>
        <v>0.30573612294790392</v>
      </c>
      <c r="E287" s="1">
        <f t="shared" si="31"/>
        <v>109141.74</v>
      </c>
      <c r="F287">
        <f>ROUND(E287*$Q$7/12,2)</f>
        <v>1091.42</v>
      </c>
      <c r="G287" s="1">
        <f>$R$7</f>
        <v>2057.23</v>
      </c>
      <c r="H287" s="3">
        <f t="shared" si="32"/>
        <v>108175.93</v>
      </c>
      <c r="I287" s="4">
        <f t="shared" si="33"/>
        <v>628.96952421211643</v>
      </c>
      <c r="K287" s="3">
        <f t="shared" si="27"/>
        <v>132242.84999999989</v>
      </c>
      <c r="L287">
        <f t="shared" si="28"/>
        <v>991.82</v>
      </c>
      <c r="M287">
        <f>$R$244</f>
        <v>1290.07</v>
      </c>
      <c r="N287" s="7">
        <f t="shared" si="29"/>
        <v>131944.59999999989</v>
      </c>
      <c r="O287" s="4">
        <f t="shared" si="30"/>
        <v>394.42100013140237</v>
      </c>
    </row>
    <row r="288" spans="1:15">
      <c r="A288" s="6">
        <v>45597</v>
      </c>
      <c r="B288">
        <v>286</v>
      </c>
      <c r="C288">
        <f>(1/(1+$S$4/12))^B288</f>
        <v>0.30446750832986286</v>
      </c>
      <c r="E288" s="1">
        <f t="shared" si="31"/>
        <v>108175.93</v>
      </c>
      <c r="F288">
        <f>ROUND(E288*$Q$7/12,2)</f>
        <v>1081.76</v>
      </c>
      <c r="G288" s="1">
        <f>$R$7</f>
        <v>2057.23</v>
      </c>
      <c r="H288" s="3">
        <f t="shared" si="32"/>
        <v>107200.46</v>
      </c>
      <c r="I288" s="4">
        <f t="shared" si="33"/>
        <v>626.35969216144372</v>
      </c>
      <c r="K288" s="3">
        <f t="shared" si="27"/>
        <v>131944.59999999989</v>
      </c>
      <c r="L288">
        <f t="shared" si="28"/>
        <v>989.58</v>
      </c>
      <c r="M288">
        <f>$R$244</f>
        <v>1290.07</v>
      </c>
      <c r="N288" s="7">
        <f t="shared" si="29"/>
        <v>131644.1099999999</v>
      </c>
      <c r="O288" s="4">
        <f t="shared" si="30"/>
        <v>392.78439847110616</v>
      </c>
    </row>
    <row r="289" spans="1:15">
      <c r="A289" s="6">
        <v>45627</v>
      </c>
      <c r="B289">
        <v>287</v>
      </c>
      <c r="C289">
        <f>(1/(1+$S$4/12))^B289</f>
        <v>0.30320415767289249</v>
      </c>
      <c r="E289" s="1">
        <f t="shared" si="31"/>
        <v>107200.46</v>
      </c>
      <c r="F289">
        <f>ROUND(E289*$Q$7/12,2)</f>
        <v>1072</v>
      </c>
      <c r="G289" s="1">
        <f>$R$7</f>
        <v>2057.23</v>
      </c>
      <c r="H289" s="3">
        <f t="shared" si="32"/>
        <v>106215.23</v>
      </c>
      <c r="I289" s="4">
        <f t="shared" si="33"/>
        <v>623.76068928940458</v>
      </c>
      <c r="K289" s="3">
        <f t="shared" si="27"/>
        <v>131644.1099999999</v>
      </c>
      <c r="L289">
        <f t="shared" si="28"/>
        <v>987.33</v>
      </c>
      <c r="M289">
        <f>$R$244</f>
        <v>1290.07</v>
      </c>
      <c r="N289" s="7">
        <f t="shared" si="29"/>
        <v>131341.36999999991</v>
      </c>
      <c r="O289" s="4">
        <f t="shared" si="30"/>
        <v>391.15458768906842</v>
      </c>
    </row>
    <row r="290" spans="1:15">
      <c r="A290" s="6">
        <v>45658</v>
      </c>
      <c r="B290">
        <v>288</v>
      </c>
      <c r="C290">
        <f>(1/(1+$S$4/12))^B290</f>
        <v>0.3019460491348307</v>
      </c>
      <c r="E290" s="1">
        <f t="shared" si="31"/>
        <v>106215.23</v>
      </c>
      <c r="F290">
        <f>ROUND(E290*$Q$7/12,2)</f>
        <v>1062.1500000000001</v>
      </c>
      <c r="G290" s="1">
        <f>$R$7</f>
        <v>2057.23</v>
      </c>
      <c r="H290" s="3">
        <f t="shared" si="32"/>
        <v>105220.15</v>
      </c>
      <c r="I290" s="4">
        <f t="shared" si="33"/>
        <v>621.17247066164771</v>
      </c>
      <c r="K290" s="3">
        <f t="shared" si="27"/>
        <v>131341.36999999991</v>
      </c>
      <c r="L290">
        <f t="shared" si="28"/>
        <v>985.06</v>
      </c>
      <c r="M290">
        <f>$R$244</f>
        <v>1290.07</v>
      </c>
      <c r="N290" s="7">
        <f t="shared" si="29"/>
        <v>131036.35999999991</v>
      </c>
      <c r="O290" s="4">
        <f t="shared" si="30"/>
        <v>389.53153960737103</v>
      </c>
    </row>
    <row r="291" spans="1:15">
      <c r="A291" s="6">
        <v>45689</v>
      </c>
      <c r="B291">
        <v>289</v>
      </c>
      <c r="C291">
        <f>(1/(1+$S$4/12))^B291</f>
        <v>0.30069316096414678</v>
      </c>
      <c r="E291" s="1">
        <f t="shared" si="31"/>
        <v>105220.15</v>
      </c>
      <c r="F291">
        <f>ROUND(E291*$Q$7/12,2)</f>
        <v>1052.2</v>
      </c>
      <c r="G291" s="1">
        <f>$R$7</f>
        <v>2057.23</v>
      </c>
      <c r="H291" s="3">
        <f t="shared" si="32"/>
        <v>104215.12</v>
      </c>
      <c r="I291" s="4">
        <f t="shared" si="33"/>
        <v>618.59499153027173</v>
      </c>
      <c r="K291" s="3">
        <f t="shared" si="27"/>
        <v>131036.35999999991</v>
      </c>
      <c r="L291">
        <f t="shared" si="28"/>
        <v>982.77</v>
      </c>
      <c r="M291">
        <f>$R$244</f>
        <v>1290.07</v>
      </c>
      <c r="N291" s="7">
        <f t="shared" si="29"/>
        <v>130729.05999999991</v>
      </c>
      <c r="O291" s="4">
        <f t="shared" si="30"/>
        <v>387.9152261650168</v>
      </c>
    </row>
    <row r="292" spans="1:15">
      <c r="A292" s="6">
        <v>45717</v>
      </c>
      <c r="B292">
        <v>290</v>
      </c>
      <c r="C292">
        <f>(1/(1+$S$4/12))^B292</f>
        <v>0.29944547149956519</v>
      </c>
      <c r="E292" s="1">
        <f t="shared" si="31"/>
        <v>104215.12</v>
      </c>
      <c r="F292">
        <f>ROUND(E292*$Q$7/12,2)</f>
        <v>1042.1500000000001</v>
      </c>
      <c r="G292" s="1">
        <f>$R$7</f>
        <v>2057.23</v>
      </c>
      <c r="H292" s="3">
        <f t="shared" si="32"/>
        <v>103200.04</v>
      </c>
      <c r="I292" s="4">
        <f t="shared" si="33"/>
        <v>616.02820733305055</v>
      </c>
      <c r="K292" s="3">
        <f t="shared" si="27"/>
        <v>130729.05999999991</v>
      </c>
      <c r="L292">
        <f t="shared" si="28"/>
        <v>980.47</v>
      </c>
      <c r="M292">
        <f>$R$244</f>
        <v>1290.07</v>
      </c>
      <c r="N292" s="7">
        <f t="shared" si="29"/>
        <v>130419.4599999999</v>
      </c>
      <c r="O292" s="4">
        <f t="shared" si="30"/>
        <v>386.30561941744406</v>
      </c>
    </row>
    <row r="293" spans="1:15">
      <c r="A293" s="6">
        <v>45748</v>
      </c>
      <c r="B293">
        <v>291</v>
      </c>
      <c r="C293">
        <f>(1/(1+$S$4/12))^B293</f>
        <v>0.29820295916969153</v>
      </c>
      <c r="E293" s="1">
        <f t="shared" si="31"/>
        <v>103200.04</v>
      </c>
      <c r="F293">
        <f>ROUND(E293*$Q$7/12,2)</f>
        <v>1032</v>
      </c>
      <c r="G293" s="1">
        <f>$R$7</f>
        <v>2057.23</v>
      </c>
      <c r="H293" s="3">
        <f t="shared" si="32"/>
        <v>102174.81</v>
      </c>
      <c r="I293" s="4">
        <f t="shared" si="33"/>
        <v>613.47207369266448</v>
      </c>
      <c r="K293" s="3">
        <f t="shared" si="27"/>
        <v>130419.4599999999</v>
      </c>
      <c r="L293">
        <f t="shared" si="28"/>
        <v>978.15</v>
      </c>
      <c r="M293">
        <f>$R$244</f>
        <v>1290.07</v>
      </c>
      <c r="N293" s="7">
        <f t="shared" si="29"/>
        <v>130107.53999999991</v>
      </c>
      <c r="O293" s="4">
        <f t="shared" si="30"/>
        <v>384.70269153604391</v>
      </c>
    </row>
    <row r="294" spans="1:15">
      <c r="A294" s="6">
        <v>45778</v>
      </c>
      <c r="B294">
        <v>292</v>
      </c>
      <c r="C294">
        <f>(1/(1+$S$4/12))^B294</f>
        <v>0.29696560249263887</v>
      </c>
      <c r="E294" s="1">
        <f t="shared" si="31"/>
        <v>102174.81</v>
      </c>
      <c r="F294">
        <f>ROUND(E294*$Q$7/12,2)</f>
        <v>1021.75</v>
      </c>
      <c r="G294" s="1">
        <f>$R$7</f>
        <v>2057.23</v>
      </c>
      <c r="H294" s="3">
        <f t="shared" si="32"/>
        <v>101139.33</v>
      </c>
      <c r="I294" s="4">
        <f t="shared" si="33"/>
        <v>610.92654641593151</v>
      </c>
      <c r="K294" s="3">
        <f t="shared" si="27"/>
        <v>130107.53999999991</v>
      </c>
      <c r="L294">
        <f t="shared" si="28"/>
        <v>975.81</v>
      </c>
      <c r="M294">
        <f>$R$244</f>
        <v>1290.07</v>
      </c>
      <c r="N294" s="7">
        <f t="shared" si="29"/>
        <v>129793.27999999991</v>
      </c>
      <c r="O294" s="4">
        <f t="shared" si="30"/>
        <v>383.10641480767862</v>
      </c>
    </row>
    <row r="295" spans="1:15">
      <c r="A295" s="6">
        <v>45809</v>
      </c>
      <c r="B295">
        <v>293</v>
      </c>
      <c r="C295">
        <f>(1/(1+$S$4/12))^B295</f>
        <v>0.29573338007565697</v>
      </c>
      <c r="E295" s="1">
        <f t="shared" si="31"/>
        <v>101139.33</v>
      </c>
      <c r="F295">
        <f>ROUND(E295*$Q$7/12,2)</f>
        <v>1011.39</v>
      </c>
      <c r="G295" s="1">
        <f>$R$7</f>
        <v>2057.23</v>
      </c>
      <c r="H295" s="3">
        <f t="shared" si="32"/>
        <v>100093.49</v>
      </c>
      <c r="I295" s="4">
        <f t="shared" si="33"/>
        <v>608.39158149304376</v>
      </c>
      <c r="K295" s="3">
        <f t="shared" si="27"/>
        <v>129793.27999999991</v>
      </c>
      <c r="L295">
        <f t="shared" si="28"/>
        <v>973.45</v>
      </c>
      <c r="M295">
        <f>$R$244</f>
        <v>1290.07</v>
      </c>
      <c r="N295" s="7">
        <f t="shared" si="29"/>
        <v>129476.65999999992</v>
      </c>
      <c r="O295" s="4">
        <f t="shared" si="30"/>
        <v>381.51676163420279</v>
      </c>
    </row>
    <row r="296" spans="1:15">
      <c r="A296" s="6">
        <v>45839</v>
      </c>
      <c r="B296">
        <v>294</v>
      </c>
      <c r="C296">
        <f>(1/(1+$S$4/12))^B296</f>
        <v>0.29450627061476214</v>
      </c>
      <c r="E296" s="1">
        <f t="shared" si="31"/>
        <v>100093.49</v>
      </c>
      <c r="F296">
        <f>ROUND(E296*$Q$7/12,2)</f>
        <v>1000.93</v>
      </c>
      <c r="G296" s="1">
        <f>$R$7</f>
        <v>2057.23</v>
      </c>
      <c r="H296" s="3">
        <f t="shared" si="32"/>
        <v>99037.19</v>
      </c>
      <c r="I296" s="4">
        <f t="shared" si="33"/>
        <v>605.86713509680715</v>
      </c>
      <c r="K296" s="3">
        <f t="shared" si="27"/>
        <v>129476.65999999992</v>
      </c>
      <c r="L296">
        <f t="shared" si="28"/>
        <v>971.07</v>
      </c>
      <c r="M296">
        <f>$R$244</f>
        <v>1290.07</v>
      </c>
      <c r="N296" s="7">
        <f t="shared" si="29"/>
        <v>129157.65999999992</v>
      </c>
      <c r="O296" s="4">
        <f t="shared" si="30"/>
        <v>379.93370453198617</v>
      </c>
    </row>
    <row r="297" spans="1:15">
      <c r="A297" s="6">
        <v>45870</v>
      </c>
      <c r="B297">
        <v>295</v>
      </c>
      <c r="C297">
        <f>(1/(1+$S$4/12))^B297</f>
        <v>0.29328425289436894</v>
      </c>
      <c r="E297" s="1">
        <f t="shared" si="31"/>
        <v>99037.19</v>
      </c>
      <c r="F297">
        <f>ROUND(E297*$Q$7/12,2)</f>
        <v>990.37</v>
      </c>
      <c r="G297" s="1">
        <f>$R$7</f>
        <v>2057.23</v>
      </c>
      <c r="H297" s="3">
        <f t="shared" si="32"/>
        <v>97970.33</v>
      </c>
      <c r="I297" s="4">
        <f t="shared" si="33"/>
        <v>603.35316358188265</v>
      </c>
      <c r="K297" s="3">
        <f t="shared" si="27"/>
        <v>129157.65999999992</v>
      </c>
      <c r="L297">
        <f t="shared" si="28"/>
        <v>968.68</v>
      </c>
      <c r="M297">
        <f>$R$244</f>
        <v>1290.07</v>
      </c>
      <c r="N297" s="7">
        <f t="shared" si="29"/>
        <v>128836.26999999992</v>
      </c>
      <c r="O297" s="4">
        <f t="shared" si="30"/>
        <v>378.35721613143852</v>
      </c>
    </row>
    <row r="298" spans="1:15">
      <c r="A298" s="6">
        <v>45901</v>
      </c>
      <c r="B298">
        <v>296</v>
      </c>
      <c r="C298">
        <f>(1/(1+$S$4/12))^B298</f>
        <v>0.29206730578692341</v>
      </c>
      <c r="E298" s="1">
        <f t="shared" si="31"/>
        <v>97970.33</v>
      </c>
      <c r="F298">
        <f>ROUND(E298*$Q$7/12,2)</f>
        <v>979.7</v>
      </c>
      <c r="G298" s="1">
        <f>$R$7</f>
        <v>2057.23</v>
      </c>
      <c r="H298" s="3">
        <f t="shared" si="32"/>
        <v>96892.800000000003</v>
      </c>
      <c r="I298" s="4">
        <f t="shared" si="33"/>
        <v>600.84962348403246</v>
      </c>
      <c r="K298" s="3">
        <f t="shared" si="27"/>
        <v>128836.26999999992</v>
      </c>
      <c r="L298">
        <f t="shared" si="28"/>
        <v>966.27</v>
      </c>
      <c r="M298">
        <f>$R$244</f>
        <v>1290.07</v>
      </c>
      <c r="N298" s="7">
        <f t="shared" si="29"/>
        <v>128512.46999999991</v>
      </c>
      <c r="O298" s="4">
        <f t="shared" si="30"/>
        <v>376.78726917653626</v>
      </c>
    </row>
    <row r="299" spans="1:15">
      <c r="A299" s="6">
        <v>45931</v>
      </c>
      <c r="B299">
        <v>297</v>
      </c>
      <c r="C299">
        <f>(1/(1+$S$4/12))^B299</f>
        <v>0.29085540825253786</v>
      </c>
      <c r="E299" s="1">
        <f t="shared" si="31"/>
        <v>96892.800000000003</v>
      </c>
      <c r="F299">
        <f>ROUND(E299*$Q$7/12,2)</f>
        <v>968.93</v>
      </c>
      <c r="G299" s="1">
        <f>$R$7</f>
        <v>2057.23</v>
      </c>
      <c r="H299" s="3">
        <f t="shared" si="32"/>
        <v>95804.5</v>
      </c>
      <c r="I299" s="4">
        <f t="shared" si="33"/>
        <v>598.35647151936848</v>
      </c>
      <c r="K299" s="3">
        <f t="shared" si="27"/>
        <v>128512.46999999991</v>
      </c>
      <c r="L299">
        <f t="shared" si="28"/>
        <v>963.84</v>
      </c>
      <c r="M299">
        <f>$R$244</f>
        <v>1290.07</v>
      </c>
      <c r="N299" s="7">
        <f t="shared" si="29"/>
        <v>128186.23999999992</v>
      </c>
      <c r="O299" s="4">
        <f t="shared" si="30"/>
        <v>375.2238365243515</v>
      </c>
    </row>
    <row r="300" spans="1:15">
      <c r="A300" s="6">
        <v>45962</v>
      </c>
      <c r="B300">
        <v>298</v>
      </c>
      <c r="C300">
        <f>(1/(1+$S$4/12))^B300</f>
        <v>0.28964853933862694</v>
      </c>
      <c r="E300" s="1">
        <f t="shared" si="31"/>
        <v>95804.5</v>
      </c>
      <c r="F300">
        <f>ROUND(E300*$Q$7/12,2)</f>
        <v>958.05</v>
      </c>
      <c r="G300" s="1">
        <f>$R$7</f>
        <v>2057.23</v>
      </c>
      <c r="H300" s="3">
        <f t="shared" si="32"/>
        <v>94705.32</v>
      </c>
      <c r="I300" s="4">
        <f t="shared" si="33"/>
        <v>595.8736645836035</v>
      </c>
      <c r="K300" s="3">
        <f t="shared" si="27"/>
        <v>128186.23999999992</v>
      </c>
      <c r="L300">
        <f t="shared" si="28"/>
        <v>961.4</v>
      </c>
      <c r="M300">
        <f>$R$244</f>
        <v>1290.07</v>
      </c>
      <c r="N300" s="7">
        <f t="shared" si="29"/>
        <v>127857.56999999992</v>
      </c>
      <c r="O300" s="4">
        <f t="shared" si="30"/>
        <v>373.66689114458245</v>
      </c>
    </row>
    <row r="301" spans="1:15">
      <c r="A301" s="6">
        <v>45992</v>
      </c>
      <c r="B301">
        <v>299</v>
      </c>
      <c r="C301">
        <f>(1/(1+$S$4/12))^B301</f>
        <v>0.2884466781795455</v>
      </c>
      <c r="E301" s="1">
        <f t="shared" si="31"/>
        <v>94705.32</v>
      </c>
      <c r="F301">
        <f>ROUND(E301*$Q$7/12,2)</f>
        <v>947.05</v>
      </c>
      <c r="G301" s="1">
        <f>$R$7</f>
        <v>2057.23</v>
      </c>
      <c r="H301" s="3">
        <f t="shared" si="32"/>
        <v>93595.14</v>
      </c>
      <c r="I301" s="4">
        <f t="shared" si="33"/>
        <v>593.40115975130641</v>
      </c>
      <c r="K301" s="3">
        <f t="shared" si="27"/>
        <v>127857.56999999992</v>
      </c>
      <c r="L301">
        <f t="shared" si="28"/>
        <v>958.93</v>
      </c>
      <c r="M301">
        <f>$R$244</f>
        <v>1290.07</v>
      </c>
      <c r="N301" s="7">
        <f t="shared" si="29"/>
        <v>127526.42999999992</v>
      </c>
      <c r="O301" s="4">
        <f t="shared" si="30"/>
        <v>372.11640611908626</v>
      </c>
    </row>
    <row r="302" spans="1:15">
      <c r="A302" s="6">
        <v>46023</v>
      </c>
      <c r="B302">
        <v>300</v>
      </c>
      <c r="C302">
        <f>(1/(1+$S$4/12))^B302</f>
        <v>0.2872498039962279</v>
      </c>
      <c r="E302" s="1">
        <f t="shared" si="31"/>
        <v>93595.14</v>
      </c>
      <c r="F302">
        <f>ROUND(E302*$Q$7/12,2)</f>
        <v>935.95</v>
      </c>
      <c r="G302" s="1">
        <f>$R$7</f>
        <v>2057.23</v>
      </c>
      <c r="H302" s="3">
        <f t="shared" si="32"/>
        <v>92473.86</v>
      </c>
      <c r="I302" s="4">
        <f t="shared" si="33"/>
        <v>590.93891427515996</v>
      </c>
      <c r="K302" s="3">
        <f t="shared" si="27"/>
        <v>127526.42999999992</v>
      </c>
      <c r="L302">
        <f t="shared" si="28"/>
        <v>956.45</v>
      </c>
      <c r="M302">
        <f>$R$244</f>
        <v>1290.07</v>
      </c>
      <c r="N302" s="7">
        <f t="shared" si="29"/>
        <v>127192.80999999992</v>
      </c>
      <c r="O302" s="4">
        <f t="shared" si="30"/>
        <v>370.57235464141371</v>
      </c>
    </row>
    <row r="303" spans="1:15">
      <c r="A303" s="6">
        <v>46054</v>
      </c>
      <c r="B303">
        <v>301</v>
      </c>
      <c r="C303">
        <f>(1/(1+$S$4/12))^B303</f>
        <v>0.2860578960958286</v>
      </c>
      <c r="E303" s="1">
        <f t="shared" si="31"/>
        <v>92473.86</v>
      </c>
      <c r="F303">
        <f>ROUND(E303*$Q$7/12,2)</f>
        <v>924.74</v>
      </c>
      <c r="G303" s="1">
        <f>$R$7</f>
        <v>2057.23</v>
      </c>
      <c r="H303" s="3">
        <f t="shared" si="32"/>
        <v>91341.37</v>
      </c>
      <c r="I303" s="4">
        <f t="shared" si="33"/>
        <v>588.48688558522144</v>
      </c>
      <c r="K303" s="3">
        <f t="shared" si="27"/>
        <v>127192.80999999992</v>
      </c>
      <c r="L303">
        <f t="shared" si="28"/>
        <v>953.95</v>
      </c>
      <c r="M303">
        <f>$R$244</f>
        <v>1290.07</v>
      </c>
      <c r="N303" s="7">
        <f t="shared" si="29"/>
        <v>126856.68999999993</v>
      </c>
      <c r="O303" s="4">
        <f t="shared" si="30"/>
        <v>369.03471001634557</v>
      </c>
    </row>
    <row r="304" spans="1:15">
      <c r="A304" s="6">
        <v>46082</v>
      </c>
      <c r="B304">
        <v>302</v>
      </c>
      <c r="C304">
        <f>(1/(1+$S$4/12))^B304</f>
        <v>0.28487093387136458</v>
      </c>
      <c r="E304" s="1">
        <f t="shared" si="31"/>
        <v>91341.37</v>
      </c>
      <c r="F304">
        <f>ROUND(E304*$Q$7/12,2)</f>
        <v>913.41</v>
      </c>
      <c r="G304" s="1">
        <f>$R$7</f>
        <v>2057.23</v>
      </c>
      <c r="H304" s="3">
        <f t="shared" si="32"/>
        <v>90197.55</v>
      </c>
      <c r="I304" s="4">
        <f t="shared" si="33"/>
        <v>586.04503128818737</v>
      </c>
      <c r="K304" s="3">
        <f t="shared" si="27"/>
        <v>126856.68999999993</v>
      </c>
      <c r="L304">
        <f t="shared" si="28"/>
        <v>951.43</v>
      </c>
      <c r="M304">
        <f>$R$244</f>
        <v>1290.07</v>
      </c>
      <c r="N304" s="7">
        <f t="shared" si="29"/>
        <v>126518.04999999993</v>
      </c>
      <c r="O304" s="4">
        <f t="shared" si="30"/>
        <v>367.50344565943129</v>
      </c>
    </row>
    <row r="305" spans="1:15">
      <c r="A305" s="6">
        <v>46113</v>
      </c>
      <c r="B305">
        <v>303</v>
      </c>
      <c r="C305">
        <f>(1/(1+$S$4/12))^B305</f>
        <v>0.28368889680135895</v>
      </c>
      <c r="E305" s="1">
        <f t="shared" si="31"/>
        <v>90197.55</v>
      </c>
      <c r="F305">
        <f>ROUND(E305*$Q$7/12,2)</f>
        <v>901.98</v>
      </c>
      <c r="G305" s="1">
        <f>$R$7</f>
        <v>2057.23</v>
      </c>
      <c r="H305" s="3">
        <f t="shared" si="32"/>
        <v>89042.3</v>
      </c>
      <c r="I305" s="4">
        <f t="shared" si="33"/>
        <v>583.61330916665963</v>
      </c>
      <c r="K305" s="3">
        <f t="shared" si="27"/>
        <v>126518.04999999993</v>
      </c>
      <c r="L305">
        <f t="shared" si="28"/>
        <v>948.89</v>
      </c>
      <c r="M305">
        <f>$R$244</f>
        <v>1290.07</v>
      </c>
      <c r="N305" s="7">
        <f t="shared" si="29"/>
        <v>126176.86999999994</v>
      </c>
      <c r="O305" s="4">
        <f t="shared" si="30"/>
        <v>365.97853509652913</v>
      </c>
    </row>
    <row r="306" spans="1:15">
      <c r="A306" s="6">
        <v>46143</v>
      </c>
      <c r="B306">
        <v>304</v>
      </c>
      <c r="C306">
        <f>(1/(1+$S$4/12))^B306</f>
        <v>0.28251176444948611</v>
      </c>
      <c r="E306" s="1">
        <f t="shared" si="31"/>
        <v>89042.3</v>
      </c>
      <c r="F306">
        <f>ROUND(E306*$Q$7/12,2)</f>
        <v>890.42</v>
      </c>
      <c r="G306" s="1">
        <f>$R$7</f>
        <v>2057.23</v>
      </c>
      <c r="H306" s="3">
        <f t="shared" si="32"/>
        <v>87875.49</v>
      </c>
      <c r="I306" s="4">
        <f t="shared" si="33"/>
        <v>581.19167717841628</v>
      </c>
      <c r="K306" s="3">
        <f t="shared" si="27"/>
        <v>126176.86999999994</v>
      </c>
      <c r="L306">
        <f t="shared" si="28"/>
        <v>946.33</v>
      </c>
      <c r="M306">
        <f>$R$244</f>
        <v>1290.07</v>
      </c>
      <c r="N306" s="7">
        <f t="shared" si="29"/>
        <v>125833.12999999993</v>
      </c>
      <c r="O306" s="4">
        <f t="shared" si="30"/>
        <v>364.45995196334854</v>
      </c>
    </row>
    <row r="307" spans="1:15">
      <c r="A307" s="6">
        <v>46174</v>
      </c>
      <c r="B307">
        <v>305</v>
      </c>
      <c r="C307">
        <f>(1/(1+$S$4/12))^B307</f>
        <v>0.28133951646421851</v>
      </c>
      <c r="E307" s="1">
        <f t="shared" si="31"/>
        <v>87875.49</v>
      </c>
      <c r="F307">
        <f>ROUND(E307*$Q$7/12,2)</f>
        <v>878.75</v>
      </c>
      <c r="G307" s="1">
        <f>$R$7</f>
        <v>2057.23</v>
      </c>
      <c r="H307" s="3">
        <f t="shared" si="32"/>
        <v>86697.01</v>
      </c>
      <c r="I307" s="4">
        <f t="shared" si="33"/>
        <v>578.78009345568421</v>
      </c>
      <c r="K307" s="3">
        <f t="shared" si="27"/>
        <v>125833.12999999993</v>
      </c>
      <c r="L307">
        <f t="shared" si="28"/>
        <v>943.75</v>
      </c>
      <c r="M307">
        <f>$R$244</f>
        <v>1290.07</v>
      </c>
      <c r="N307" s="7">
        <f t="shared" si="29"/>
        <v>125486.80999999992</v>
      </c>
      <c r="O307" s="4">
        <f t="shared" si="30"/>
        <v>362.94767000499434</v>
      </c>
    </row>
    <row r="308" spans="1:15">
      <c r="A308" s="6">
        <v>46204</v>
      </c>
      <c r="B308">
        <v>306</v>
      </c>
      <c r="C308">
        <f>(1/(1+$S$4/12))^B308</f>
        <v>0.2801721325784749</v>
      </c>
      <c r="E308" s="1">
        <f t="shared" si="31"/>
        <v>86697.01</v>
      </c>
      <c r="F308">
        <f>ROUND(E308*$Q$7/12,2)</f>
        <v>866.97</v>
      </c>
      <c r="G308" s="1">
        <f>$R$7</f>
        <v>2057.23</v>
      </c>
      <c r="H308" s="3">
        <f t="shared" si="32"/>
        <v>85506.75</v>
      </c>
      <c r="I308" s="4">
        <f t="shared" si="33"/>
        <v>576.37851630441594</v>
      </c>
      <c r="K308" s="3">
        <f t="shared" si="27"/>
        <v>125486.80999999992</v>
      </c>
      <c r="L308">
        <f t="shared" si="28"/>
        <v>941.15</v>
      </c>
      <c r="M308">
        <f>$R$244</f>
        <v>1290.07</v>
      </c>
      <c r="N308" s="7">
        <f t="shared" si="29"/>
        <v>125137.88999999993</v>
      </c>
      <c r="O308" s="4">
        <f t="shared" si="30"/>
        <v>361.44166307551308</v>
      </c>
    </row>
    <row r="309" spans="1:15">
      <c r="A309" s="6">
        <v>46235</v>
      </c>
      <c r="B309">
        <v>307</v>
      </c>
      <c r="C309">
        <f>(1/(1+$S$4/12))^B309</f>
        <v>0.27900959260926961</v>
      </c>
      <c r="E309" s="1">
        <f t="shared" si="31"/>
        <v>85506.75</v>
      </c>
      <c r="F309">
        <f>ROUND(E309*$Q$7/12,2)</f>
        <v>855.07</v>
      </c>
      <c r="G309" s="1">
        <f>$R$7</f>
        <v>2057.23</v>
      </c>
      <c r="H309" s="3">
        <f t="shared" si="32"/>
        <v>84304.59</v>
      </c>
      <c r="I309" s="4">
        <f t="shared" si="33"/>
        <v>573.98690420356775</v>
      </c>
      <c r="K309" s="3">
        <f t="shared" ref="K309:K362" si="34">N308</f>
        <v>125137.88999999993</v>
      </c>
      <c r="L309">
        <f t="shared" ref="L309:L372" si="35">ROUND(K309*$Q$244/12,2)</f>
        <v>938.53</v>
      </c>
      <c r="M309">
        <f>$R$244</f>
        <v>1290.07</v>
      </c>
      <c r="N309" s="7">
        <f t="shared" ref="N309:N362" si="36">K309-(M309-L309)</f>
        <v>124786.34999999993</v>
      </c>
      <c r="O309" s="4">
        <f t="shared" si="30"/>
        <v>359.94190513744041</v>
      </c>
    </row>
    <row r="310" spans="1:15">
      <c r="A310" s="6">
        <v>46266</v>
      </c>
      <c r="B310">
        <v>308</v>
      </c>
      <c r="C310">
        <f>(1/(1+$S$4/12))^B310</f>
        <v>0.27785187645736392</v>
      </c>
      <c r="E310" s="1">
        <f t="shared" si="31"/>
        <v>84304.59</v>
      </c>
      <c r="F310">
        <f>ROUND(E310*$Q$7/12,2)</f>
        <v>843.05</v>
      </c>
      <c r="G310" s="1">
        <f>$R$7</f>
        <v>2057.23</v>
      </c>
      <c r="H310" s="3">
        <f t="shared" si="32"/>
        <v>83090.41</v>
      </c>
      <c r="I310" s="4">
        <f t="shared" si="33"/>
        <v>571.60521580438274</v>
      </c>
      <c r="K310" s="3">
        <f t="shared" si="34"/>
        <v>124786.34999999993</v>
      </c>
      <c r="L310">
        <f t="shared" si="35"/>
        <v>935.9</v>
      </c>
      <c r="M310">
        <f>$R$244</f>
        <v>1290.07</v>
      </c>
      <c r="N310" s="7">
        <f t="shared" si="36"/>
        <v>124432.17999999993</v>
      </c>
      <c r="O310" s="4">
        <f t="shared" si="30"/>
        <v>358.44837026135144</v>
      </c>
    </row>
    <row r="311" spans="1:15">
      <c r="A311" s="6">
        <v>46296</v>
      </c>
      <c r="B311">
        <v>309</v>
      </c>
      <c r="C311">
        <f>(1/(1+$S$4/12))^B311</f>
        <v>0.27669896410691847</v>
      </c>
      <c r="E311" s="1">
        <f t="shared" si="31"/>
        <v>83090.41</v>
      </c>
      <c r="F311">
        <f>ROUND(E311*$Q$7/12,2)</f>
        <v>830.9</v>
      </c>
      <c r="G311" s="1">
        <f>$R$7</f>
        <v>2057.23</v>
      </c>
      <c r="H311" s="3">
        <f t="shared" si="32"/>
        <v>81864.08</v>
      </c>
      <c r="I311" s="4">
        <f t="shared" si="33"/>
        <v>569.23340992967587</v>
      </c>
      <c r="K311" s="3">
        <f t="shared" si="34"/>
        <v>124432.17999999993</v>
      </c>
      <c r="L311">
        <f t="shared" si="35"/>
        <v>933.24</v>
      </c>
      <c r="M311">
        <f>$R$244</f>
        <v>1290.07</v>
      </c>
      <c r="N311" s="7">
        <f t="shared" si="36"/>
        <v>124075.34999999993</v>
      </c>
      <c r="O311" s="4">
        <f t="shared" si="30"/>
        <v>356.96103262541232</v>
      </c>
    </row>
    <row r="312" spans="1:15">
      <c r="A312" s="6">
        <v>46327</v>
      </c>
      <c r="B312">
        <v>310</v>
      </c>
      <c r="C312">
        <f>(1/(1+$S$4/12))^B312</f>
        <v>0.27555083562514704</v>
      </c>
      <c r="E312" s="1">
        <f t="shared" si="31"/>
        <v>81864.08</v>
      </c>
      <c r="F312">
        <f>ROUND(E312*$Q$7/12,2)</f>
        <v>818.64</v>
      </c>
      <c r="G312" s="1">
        <f>$R$7</f>
        <v>2057.23</v>
      </c>
      <c r="H312" s="3">
        <f t="shared" si="32"/>
        <v>80625.490000000005</v>
      </c>
      <c r="I312" s="4">
        <f t="shared" si="33"/>
        <v>566.87144557312126</v>
      </c>
      <c r="K312" s="3">
        <f t="shared" si="34"/>
        <v>124075.34999999993</v>
      </c>
      <c r="L312">
        <f t="shared" si="35"/>
        <v>930.57</v>
      </c>
      <c r="M312">
        <f>$R$244</f>
        <v>1290.07</v>
      </c>
      <c r="N312" s="7">
        <f t="shared" si="36"/>
        <v>123715.84999999993</v>
      </c>
      <c r="O312" s="4">
        <f t="shared" si="30"/>
        <v>355.47986651493341</v>
      </c>
    </row>
    <row r="313" spans="1:15">
      <c r="A313" s="6">
        <v>46357</v>
      </c>
      <c r="B313">
        <v>311</v>
      </c>
      <c r="C313">
        <f>(1/(1+$S$4/12))^B313</f>
        <v>0.27440747116197212</v>
      </c>
      <c r="E313" s="1">
        <f t="shared" si="31"/>
        <v>80625.490000000005</v>
      </c>
      <c r="F313">
        <f>ROUND(E313*$Q$7/12,2)</f>
        <v>806.25</v>
      </c>
      <c r="G313" s="1">
        <f>$R$7</f>
        <v>2057.23</v>
      </c>
      <c r="H313" s="3">
        <f t="shared" si="32"/>
        <v>79374.509999999995</v>
      </c>
      <c r="I313" s="4">
        <f t="shared" si="33"/>
        <v>564.51928189854391</v>
      </c>
      <c r="K313" s="3">
        <f t="shared" si="34"/>
        <v>123715.84999999993</v>
      </c>
      <c r="L313">
        <f t="shared" si="35"/>
        <v>927.87</v>
      </c>
      <c r="M313">
        <f>$R$244</f>
        <v>1290.07</v>
      </c>
      <c r="N313" s="7">
        <f t="shared" si="36"/>
        <v>123353.64999999994</v>
      </c>
      <c r="O313" s="4">
        <f t="shared" si="30"/>
        <v>354.00484632192536</v>
      </c>
    </row>
    <row r="314" spans="1:15">
      <c r="A314" s="6">
        <v>46388</v>
      </c>
      <c r="B314">
        <v>312</v>
      </c>
      <c r="C314">
        <f>(1/(1+$S$4/12))^B314</f>
        <v>0.27326885094968179</v>
      </c>
      <c r="E314" s="1">
        <f t="shared" si="31"/>
        <v>79374.509999999995</v>
      </c>
      <c r="F314">
        <f>ROUND(E314*$Q$7/12,2)</f>
        <v>793.75</v>
      </c>
      <c r="G314" s="1">
        <f>$R$7</f>
        <v>2057.23</v>
      </c>
      <c r="H314" s="3">
        <f t="shared" si="32"/>
        <v>78111.03</v>
      </c>
      <c r="I314" s="4">
        <f t="shared" si="33"/>
        <v>562.17687823921392</v>
      </c>
      <c r="K314" s="3">
        <f t="shared" si="34"/>
        <v>123353.64999999994</v>
      </c>
      <c r="L314">
        <f t="shared" si="35"/>
        <v>925.15</v>
      </c>
      <c r="M314">
        <f>$R$244</f>
        <v>1290.07</v>
      </c>
      <c r="N314" s="7">
        <f t="shared" si="36"/>
        <v>122988.72999999994</v>
      </c>
      <c r="O314" s="4">
        <f t="shared" si="30"/>
        <v>352.53594654465599</v>
      </c>
    </row>
    <row r="315" spans="1:15">
      <c r="A315" s="6">
        <v>46419</v>
      </c>
      <c r="B315">
        <v>313</v>
      </c>
      <c r="C315">
        <f>(1/(1+$S$4/12))^B315</f>
        <v>0.27213495530258769</v>
      </c>
      <c r="E315" s="1">
        <f t="shared" si="31"/>
        <v>78111.03</v>
      </c>
      <c r="F315">
        <f>ROUND(E315*$Q$7/12,2)</f>
        <v>781.11</v>
      </c>
      <c r="G315" s="1">
        <f>$R$7</f>
        <v>2057.23</v>
      </c>
      <c r="H315" s="3">
        <f t="shared" si="32"/>
        <v>76834.91</v>
      </c>
      <c r="I315" s="4">
        <f t="shared" si="33"/>
        <v>559.84419409714246</v>
      </c>
      <c r="K315" s="3">
        <f t="shared" si="34"/>
        <v>122988.72999999994</v>
      </c>
      <c r="L315">
        <f t="shared" si="35"/>
        <v>922.42</v>
      </c>
      <c r="M315">
        <f>$R$244</f>
        <v>1290.07</v>
      </c>
      <c r="N315" s="7">
        <f t="shared" si="36"/>
        <v>122621.07999999994</v>
      </c>
      <c r="O315" s="4">
        <f t="shared" si="30"/>
        <v>351.07314178720929</v>
      </c>
    </row>
    <row r="316" spans="1:15">
      <c r="A316" s="6">
        <v>46447</v>
      </c>
      <c r="B316">
        <v>314</v>
      </c>
      <c r="C316">
        <f>(1/(1+$S$4/12))^B316</f>
        <v>0.27100576461668485</v>
      </c>
      <c r="E316" s="1">
        <f t="shared" si="31"/>
        <v>76834.91</v>
      </c>
      <c r="F316">
        <f>ROUND(E316*$Q$7/12,2)</f>
        <v>768.35</v>
      </c>
      <c r="G316" s="1">
        <f>$R$7</f>
        <v>2057.23</v>
      </c>
      <c r="H316" s="3">
        <f t="shared" si="32"/>
        <v>75546.03</v>
      </c>
      <c r="I316" s="4">
        <f t="shared" si="33"/>
        <v>557.52118914238258</v>
      </c>
      <c r="K316" s="3">
        <f t="shared" si="34"/>
        <v>122621.07999999994</v>
      </c>
      <c r="L316">
        <f t="shared" si="35"/>
        <v>919.66</v>
      </c>
      <c r="M316">
        <f>$R$244</f>
        <v>1290.07</v>
      </c>
      <c r="N316" s="7">
        <f t="shared" si="36"/>
        <v>122250.66999999994</v>
      </c>
      <c r="O316" s="4">
        <f t="shared" si="30"/>
        <v>349.61640675904658</v>
      </c>
    </row>
    <row r="317" spans="1:15">
      <c r="A317" s="6">
        <v>46478</v>
      </c>
      <c r="B317">
        <v>315</v>
      </c>
      <c r="C317">
        <f>(1/(1+$S$4/12))^B317</f>
        <v>0.26988125936931273</v>
      </c>
      <c r="E317" s="1">
        <f t="shared" si="31"/>
        <v>75546.03</v>
      </c>
      <c r="F317">
        <f>ROUND(E317*$Q$7/12,2)</f>
        <v>755.46</v>
      </c>
      <c r="G317" s="1">
        <f>$R$7</f>
        <v>2057.23</v>
      </c>
      <c r="H317" s="3">
        <f t="shared" si="32"/>
        <v>74244.259999999995</v>
      </c>
      <c r="I317" s="4">
        <f t="shared" si="33"/>
        <v>555.20782321233128</v>
      </c>
      <c r="K317" s="3">
        <f t="shared" si="34"/>
        <v>122250.66999999994</v>
      </c>
      <c r="L317">
        <f t="shared" si="35"/>
        <v>916.88</v>
      </c>
      <c r="M317">
        <f>$R$244</f>
        <v>1290.07</v>
      </c>
      <c r="N317" s="7">
        <f t="shared" si="36"/>
        <v>121877.47999999994</v>
      </c>
      <c r="O317" s="4">
        <f t="shared" si="30"/>
        <v>348.16571627456926</v>
      </c>
    </row>
    <row r="318" spans="1:15">
      <c r="A318" s="6">
        <v>46508</v>
      </c>
      <c r="B318">
        <v>316</v>
      </c>
      <c r="C318">
        <f>(1/(1+$S$4/12))^B318</f>
        <v>0.26876142011881771</v>
      </c>
      <c r="E318" s="1">
        <f t="shared" si="31"/>
        <v>74244.259999999995</v>
      </c>
      <c r="F318">
        <f>ROUND(E318*$Q$7/12,2)</f>
        <v>742.44</v>
      </c>
      <c r="G318" s="1">
        <f>$R$7</f>
        <v>2057.23</v>
      </c>
      <c r="H318" s="3">
        <f t="shared" si="32"/>
        <v>72929.47</v>
      </c>
      <c r="I318" s="4">
        <f t="shared" si="33"/>
        <v>552.90405631103533</v>
      </c>
      <c r="K318" s="3">
        <f t="shared" si="34"/>
        <v>121877.47999999994</v>
      </c>
      <c r="L318">
        <f t="shared" si="35"/>
        <v>914.08</v>
      </c>
      <c r="M318">
        <f>$R$244</f>
        <v>1290.07</v>
      </c>
      <c r="N318" s="7">
        <f t="shared" si="36"/>
        <v>121501.48999999993</v>
      </c>
      <c r="O318" s="4">
        <f t="shared" si="30"/>
        <v>346.72104525268315</v>
      </c>
    </row>
    <row r="319" spans="1:15">
      <c r="A319" s="6">
        <v>46539</v>
      </c>
      <c r="B319">
        <v>317</v>
      </c>
      <c r="C319">
        <f>(1/(1+$S$4/12))^B319</f>
        <v>0.26764622750421674</v>
      </c>
      <c r="E319" s="1">
        <f t="shared" si="31"/>
        <v>72929.47</v>
      </c>
      <c r="F319">
        <f>ROUND(E319*$Q$7/12,2)</f>
        <v>729.29</v>
      </c>
      <c r="G319" s="1">
        <f>$R$7</f>
        <v>2057.23</v>
      </c>
      <c r="H319" s="3">
        <f t="shared" si="32"/>
        <v>71601.53</v>
      </c>
      <c r="I319" s="4">
        <f t="shared" si="33"/>
        <v>550.60984860849976</v>
      </c>
      <c r="K319" s="3">
        <f t="shared" si="34"/>
        <v>121501.48999999993</v>
      </c>
      <c r="L319">
        <f t="shared" si="35"/>
        <v>911.26</v>
      </c>
      <c r="M319">
        <f>$R$244</f>
        <v>1290.07</v>
      </c>
      <c r="N319" s="7">
        <f t="shared" si="36"/>
        <v>121122.67999999993</v>
      </c>
      <c r="O319" s="4">
        <f t="shared" si="30"/>
        <v>345.28236871636489</v>
      </c>
    </row>
    <row r="320" spans="1:15">
      <c r="A320" s="6">
        <v>46569</v>
      </c>
      <c r="B320">
        <v>318</v>
      </c>
      <c r="C320">
        <f>(1/(1+$S$4/12))^B320</f>
        <v>0.26653566224486319</v>
      </c>
      <c r="E320" s="1">
        <f t="shared" si="31"/>
        <v>71601.53</v>
      </c>
      <c r="F320">
        <f>ROUND(E320*$Q$7/12,2)</f>
        <v>716.02</v>
      </c>
      <c r="G320" s="1">
        <f>$R$7</f>
        <v>2057.23</v>
      </c>
      <c r="H320" s="3">
        <f t="shared" si="32"/>
        <v>70260.320000000007</v>
      </c>
      <c r="I320" s="4">
        <f t="shared" si="33"/>
        <v>548.32516043999988</v>
      </c>
      <c r="K320" s="3">
        <f t="shared" si="34"/>
        <v>121122.67999999993</v>
      </c>
      <c r="L320">
        <f t="shared" si="35"/>
        <v>908.42</v>
      </c>
      <c r="M320">
        <f>$R$244</f>
        <v>1290.07</v>
      </c>
      <c r="N320" s="7">
        <f t="shared" si="36"/>
        <v>120741.02999999994</v>
      </c>
      <c r="O320" s="4">
        <f t="shared" si="30"/>
        <v>343.84966179223062</v>
      </c>
    </row>
    <row r="321" spans="1:15">
      <c r="A321" s="6">
        <v>46600</v>
      </c>
      <c r="B321">
        <v>319</v>
      </c>
      <c r="C321">
        <f>(1/(1+$S$4/12))^B321</f>
        <v>0.26542970514011271</v>
      </c>
      <c r="E321" s="1">
        <f t="shared" si="31"/>
        <v>70260.320000000007</v>
      </c>
      <c r="F321">
        <f>ROUND(E321*$Q$7/12,2)</f>
        <v>702.6</v>
      </c>
      <c r="G321" s="1">
        <f>$R$7</f>
        <v>2057.23</v>
      </c>
      <c r="H321" s="3">
        <f t="shared" si="32"/>
        <v>68905.69</v>
      </c>
      <c r="I321" s="4">
        <f t="shared" si="33"/>
        <v>546.04995230539407</v>
      </c>
      <c r="K321" s="3">
        <f t="shared" si="34"/>
        <v>120741.02999999994</v>
      </c>
      <c r="L321">
        <f t="shared" si="35"/>
        <v>905.56</v>
      </c>
      <c r="M321">
        <f>$R$244</f>
        <v>1290.07</v>
      </c>
      <c r="N321" s="7">
        <f t="shared" si="36"/>
        <v>120356.51999999995</v>
      </c>
      <c r="O321" s="4">
        <f t="shared" si="30"/>
        <v>342.42289971010518</v>
      </c>
    </row>
    <row r="322" spans="1:15">
      <c r="A322" s="6">
        <v>46631</v>
      </c>
      <c r="B322">
        <v>320</v>
      </c>
      <c r="C322">
        <f>(1/(1+$S$4/12))^B322</f>
        <v>0.26432833706899189</v>
      </c>
      <c r="E322" s="1">
        <f t="shared" si="31"/>
        <v>68905.69</v>
      </c>
      <c r="F322">
        <f>ROUND(E322*$Q$7/12,2)</f>
        <v>689.06</v>
      </c>
      <c r="G322" s="1">
        <f>$R$7</f>
        <v>2057.23</v>
      </c>
      <c r="H322" s="3">
        <f t="shared" si="32"/>
        <v>67537.52</v>
      </c>
      <c r="I322" s="4">
        <f t="shared" si="33"/>
        <v>543.78418486844214</v>
      </c>
      <c r="K322" s="3">
        <f t="shared" si="34"/>
        <v>120356.51999999995</v>
      </c>
      <c r="L322">
        <f t="shared" si="35"/>
        <v>902.67</v>
      </c>
      <c r="M322">
        <f>$R$244</f>
        <v>1290.07</v>
      </c>
      <c r="N322" s="7">
        <f t="shared" si="36"/>
        <v>119969.11999999995</v>
      </c>
      <c r="O322" s="4">
        <f t="shared" si="30"/>
        <v>341.00205780259438</v>
      </c>
    </row>
    <row r="323" spans="1:15">
      <c r="A323" s="6">
        <v>46661</v>
      </c>
      <c r="B323">
        <v>321</v>
      </c>
      <c r="C323">
        <f>(1/(1+$S$4/12))^B323</f>
        <v>0.26323153898986751</v>
      </c>
      <c r="E323" s="1">
        <f t="shared" si="31"/>
        <v>67537.52</v>
      </c>
      <c r="F323">
        <f>ROUND(E323*$Q$7/12,2)</f>
        <v>675.38</v>
      </c>
      <c r="G323" s="1">
        <f>$R$7</f>
        <v>2057.23</v>
      </c>
      <c r="H323" s="3">
        <f t="shared" si="32"/>
        <v>66155.67</v>
      </c>
      <c r="I323" s="4">
        <f t="shared" si="33"/>
        <v>541.52781895612509</v>
      </c>
      <c r="K323" s="3">
        <f t="shared" si="34"/>
        <v>119969.11999999995</v>
      </c>
      <c r="L323">
        <f t="shared" si="35"/>
        <v>899.77</v>
      </c>
      <c r="M323">
        <f>$R$244</f>
        <v>1290.07</v>
      </c>
      <c r="N323" s="7">
        <f t="shared" si="36"/>
        <v>119578.81999999995</v>
      </c>
      <c r="O323" s="4">
        <f t="shared" ref="O323:O386" si="37">C323*M323</f>
        <v>339.58711150465837</v>
      </c>
    </row>
    <row r="324" spans="1:15">
      <c r="A324" s="6">
        <v>46692</v>
      </c>
      <c r="B324">
        <v>322</v>
      </c>
      <c r="C324">
        <f>(1/(1+$S$4/12))^B324</f>
        <v>0.26213929194011698</v>
      </c>
      <c r="E324" s="1">
        <f t="shared" si="31"/>
        <v>66155.67</v>
      </c>
      <c r="F324">
        <f>ROUND(E324*$Q$7/12,2)</f>
        <v>661.56</v>
      </c>
      <c r="G324" s="1">
        <f>$R$7</f>
        <v>2057.23</v>
      </c>
      <c r="H324" s="3">
        <f t="shared" si="32"/>
        <v>64760</v>
      </c>
      <c r="I324" s="4">
        <f t="shared" si="33"/>
        <v>539.28081555796689</v>
      </c>
      <c r="K324" s="3">
        <f t="shared" si="34"/>
        <v>119578.81999999995</v>
      </c>
      <c r="L324">
        <f t="shared" si="35"/>
        <v>896.84</v>
      </c>
      <c r="M324">
        <f>$R$244</f>
        <v>1290.07</v>
      </c>
      <c r="N324" s="7">
        <f t="shared" si="36"/>
        <v>119185.58999999995</v>
      </c>
      <c r="O324" s="4">
        <f t="shared" si="37"/>
        <v>338.17803635318671</v>
      </c>
    </row>
    <row r="325" spans="1:15">
      <c r="A325" s="6">
        <v>46722</v>
      </c>
      <c r="B325">
        <v>323</v>
      </c>
      <c r="C325">
        <f>(1/(1+$S$4/12))^B325</f>
        <v>0.26105157703580117</v>
      </c>
      <c r="E325" s="1">
        <f t="shared" ref="E325:E362" si="38">ROUND(H324,2)</f>
        <v>64760</v>
      </c>
      <c r="F325">
        <f>ROUND(E325*$Q$7/12,2)</f>
        <v>647.6</v>
      </c>
      <c r="G325" s="1">
        <f>$R$7</f>
        <v>2057.23</v>
      </c>
      <c r="H325" s="3">
        <f t="shared" ref="H325:H362" si="39">ROUND(E325-(G325-F325),2)</f>
        <v>63350.37</v>
      </c>
      <c r="I325" s="4">
        <f t="shared" ref="I325:I362" si="40">C325*G325</f>
        <v>537.04313582536122</v>
      </c>
      <c r="K325" s="3">
        <f t="shared" si="34"/>
        <v>119185.58999999995</v>
      </c>
      <c r="L325">
        <f t="shared" si="35"/>
        <v>893.89</v>
      </c>
      <c r="M325">
        <f>$R$244</f>
        <v>1290.07</v>
      </c>
      <c r="N325" s="7">
        <f t="shared" si="36"/>
        <v>118789.40999999996</v>
      </c>
      <c r="O325" s="4">
        <f t="shared" si="37"/>
        <v>336.77480798657598</v>
      </c>
    </row>
    <row r="326" spans="1:15">
      <c r="A326" s="6">
        <v>46753</v>
      </c>
      <c r="B326">
        <v>324</v>
      </c>
      <c r="C326">
        <f>(1/(1+$S$4/12))^B326</f>
        <v>0.25996837547133722</v>
      </c>
      <c r="E326" s="1">
        <f t="shared" si="38"/>
        <v>63350.37</v>
      </c>
      <c r="F326">
        <f>ROUND(E326*$Q$7/12,2)</f>
        <v>633.5</v>
      </c>
      <c r="G326" s="1">
        <f>$R$7</f>
        <v>2057.23</v>
      </c>
      <c r="H326" s="3">
        <f t="shared" si="39"/>
        <v>61926.64</v>
      </c>
      <c r="I326" s="4">
        <f t="shared" si="40"/>
        <v>534.81474107089912</v>
      </c>
      <c r="K326" s="3">
        <f t="shared" si="34"/>
        <v>118789.40999999996</v>
      </c>
      <c r="L326">
        <f t="shared" si="35"/>
        <v>890.92</v>
      </c>
      <c r="M326">
        <f>$R$244</f>
        <v>1290.07</v>
      </c>
      <c r="N326" s="7">
        <f t="shared" si="36"/>
        <v>118390.25999999997</v>
      </c>
      <c r="O326" s="4">
        <f t="shared" si="37"/>
        <v>335.37740214430801</v>
      </c>
    </row>
    <row r="327" spans="1:15">
      <c r="A327" s="6">
        <v>46784</v>
      </c>
      <c r="B327">
        <v>325</v>
      </c>
      <c r="C327">
        <f>(1/(1+$S$4/12))^B327</f>
        <v>0.25888966851917405</v>
      </c>
      <c r="E327" s="1">
        <f t="shared" si="38"/>
        <v>61926.64</v>
      </c>
      <c r="F327">
        <f>ROUND(E327*$Q$7/12,2)</f>
        <v>619.27</v>
      </c>
      <c r="G327" s="1">
        <f>$R$7</f>
        <v>2057.23</v>
      </c>
      <c r="H327" s="3">
        <f t="shared" si="39"/>
        <v>60488.68</v>
      </c>
      <c r="I327" s="4">
        <f t="shared" si="40"/>
        <v>532.5955927677004</v>
      </c>
      <c r="K327" s="3">
        <f t="shared" si="34"/>
        <v>118390.25999999997</v>
      </c>
      <c r="L327">
        <f t="shared" si="35"/>
        <v>887.93</v>
      </c>
      <c r="M327">
        <f>$R$244</f>
        <v>1290.07</v>
      </c>
      <c r="N327" s="7">
        <f t="shared" si="36"/>
        <v>117988.11999999997</v>
      </c>
      <c r="O327" s="4">
        <f t="shared" si="37"/>
        <v>333.98579466653086</v>
      </c>
    </row>
    <row r="328" spans="1:15">
      <c r="A328" s="6">
        <v>46813</v>
      </c>
      <c r="B328">
        <v>326</v>
      </c>
      <c r="C328">
        <f>(1/(1+$S$4/12))^B328</f>
        <v>0.25781543752946795</v>
      </c>
      <c r="E328" s="1">
        <f t="shared" si="38"/>
        <v>60488.68</v>
      </c>
      <c r="F328">
        <f>ROUND(E328*$Q$7/12,2)</f>
        <v>604.89</v>
      </c>
      <c r="G328" s="1">
        <f>$R$7</f>
        <v>2057.23</v>
      </c>
      <c r="H328" s="3">
        <f t="shared" si="39"/>
        <v>59036.34</v>
      </c>
      <c r="I328" s="4">
        <f t="shared" si="40"/>
        <v>530.38565254874732</v>
      </c>
      <c r="K328" s="3">
        <f t="shared" si="34"/>
        <v>117988.11999999997</v>
      </c>
      <c r="L328">
        <f t="shared" si="35"/>
        <v>884.91</v>
      </c>
      <c r="M328">
        <f>$R$244</f>
        <v>1290.07</v>
      </c>
      <c r="N328" s="7">
        <f t="shared" si="36"/>
        <v>117582.95999999996</v>
      </c>
      <c r="O328" s="4">
        <f t="shared" si="37"/>
        <v>332.59996149364071</v>
      </c>
    </row>
    <row r="329" spans="1:15">
      <c r="A329" s="6">
        <v>46844</v>
      </c>
      <c r="B329">
        <v>327</v>
      </c>
      <c r="C329">
        <f>(1/(1+$S$4/12))^B329</f>
        <v>0.25674566392976061</v>
      </c>
      <c r="E329" s="1">
        <f t="shared" si="38"/>
        <v>59036.34</v>
      </c>
      <c r="F329">
        <f>ROUND(E329*$Q$7/12,2)</f>
        <v>590.36</v>
      </c>
      <c r="G329" s="1">
        <f>$R$7</f>
        <v>2057.23</v>
      </c>
      <c r="H329" s="3">
        <f t="shared" si="39"/>
        <v>57569.47</v>
      </c>
      <c r="I329" s="4">
        <f t="shared" si="40"/>
        <v>528.18488220622146</v>
      </c>
      <c r="K329" s="3">
        <f t="shared" si="34"/>
        <v>117582.95999999996</v>
      </c>
      <c r="L329">
        <f t="shared" si="35"/>
        <v>881.87</v>
      </c>
      <c r="M329">
        <f>$R$244</f>
        <v>1290.07</v>
      </c>
      <c r="N329" s="7">
        <f t="shared" si="36"/>
        <v>117174.75999999997</v>
      </c>
      <c r="O329" s="4">
        <f t="shared" si="37"/>
        <v>331.21987866586625</v>
      </c>
    </row>
    <row r="330" spans="1:15">
      <c r="A330" s="6">
        <v>46874</v>
      </c>
      <c r="B330">
        <v>328</v>
      </c>
      <c r="C330">
        <f>(1/(1+$S$4/12))^B330</f>
        <v>0.25568032922465789</v>
      </c>
      <c r="E330" s="1">
        <f t="shared" si="38"/>
        <v>57569.47</v>
      </c>
      <c r="F330">
        <f>ROUND(E330*$Q$7/12,2)</f>
        <v>575.69000000000005</v>
      </c>
      <c r="G330" s="1">
        <f>$R$7</f>
        <v>2057.23</v>
      </c>
      <c r="H330" s="3">
        <f t="shared" si="39"/>
        <v>56087.93</v>
      </c>
      <c r="I330" s="4">
        <f t="shared" si="40"/>
        <v>525.99324369084297</v>
      </c>
      <c r="K330" s="3">
        <f t="shared" si="34"/>
        <v>117174.75999999997</v>
      </c>
      <c r="L330">
        <f t="shared" si="35"/>
        <v>878.81</v>
      </c>
      <c r="M330">
        <f>$R$244</f>
        <v>1290.07</v>
      </c>
      <c r="N330" s="7">
        <f t="shared" si="36"/>
        <v>116763.49999999997</v>
      </c>
      <c r="O330" s="4">
        <f t="shared" si="37"/>
        <v>329.84552232285438</v>
      </c>
    </row>
    <row r="331" spans="1:15">
      <c r="A331" s="6">
        <v>46905</v>
      </c>
      <c r="B331">
        <v>329</v>
      </c>
      <c r="C331">
        <f>(1/(1+$S$4/12))^B331</f>
        <v>0.25461941499550989</v>
      </c>
      <c r="E331" s="1">
        <f t="shared" si="38"/>
        <v>56087.93</v>
      </c>
      <c r="F331">
        <f>ROUND(E331*$Q$7/12,2)</f>
        <v>560.88</v>
      </c>
      <c r="G331" s="1">
        <f>$R$7</f>
        <v>2057.23</v>
      </c>
      <c r="H331" s="3">
        <f t="shared" si="39"/>
        <v>54591.58</v>
      </c>
      <c r="I331" s="4">
        <f t="shared" si="40"/>
        <v>523.81069911121278</v>
      </c>
      <c r="K331" s="3">
        <f t="shared" si="34"/>
        <v>116763.49999999997</v>
      </c>
      <c r="L331">
        <f t="shared" si="35"/>
        <v>875.73</v>
      </c>
      <c r="M331">
        <f>$R$244</f>
        <v>1290.07</v>
      </c>
      <c r="N331" s="7">
        <f t="shared" si="36"/>
        <v>116349.15999999997</v>
      </c>
      <c r="O331" s="4">
        <f t="shared" si="37"/>
        <v>328.47686870325742</v>
      </c>
    </row>
    <row r="332" spans="1:15">
      <c r="A332" s="6">
        <v>46935</v>
      </c>
      <c r="B332">
        <v>330</v>
      </c>
      <c r="C332">
        <f>(1/(1+$S$4/12))^B332</f>
        <v>0.25356290290009287</v>
      </c>
      <c r="E332" s="1">
        <f t="shared" si="38"/>
        <v>54591.58</v>
      </c>
      <c r="F332">
        <f>ROUND(E332*$Q$7/12,2)</f>
        <v>545.91999999999996</v>
      </c>
      <c r="G332" s="1">
        <f>$R$7</f>
        <v>2057.23</v>
      </c>
      <c r="H332" s="3">
        <f t="shared" si="39"/>
        <v>53080.27</v>
      </c>
      <c r="I332" s="4">
        <f t="shared" si="40"/>
        <v>521.6372107331581</v>
      </c>
      <c r="K332" s="3">
        <f t="shared" si="34"/>
        <v>116349.15999999997</v>
      </c>
      <c r="L332">
        <f t="shared" si="35"/>
        <v>872.62</v>
      </c>
      <c r="M332">
        <f>$R$244</f>
        <v>1290.07</v>
      </c>
      <c r="N332" s="7">
        <f t="shared" si="36"/>
        <v>115931.70999999998</v>
      </c>
      <c r="O332" s="4">
        <f t="shared" si="37"/>
        <v>327.11389414432278</v>
      </c>
    </row>
    <row r="333" spans="1:15">
      <c r="A333" s="6">
        <v>46966</v>
      </c>
      <c r="B333">
        <v>331</v>
      </c>
      <c r="C333">
        <f>(1/(1+$S$4/12))^B333</f>
        <v>0.25251077467229166</v>
      </c>
      <c r="E333" s="1">
        <f t="shared" si="38"/>
        <v>53080.27</v>
      </c>
      <c r="F333">
        <f>ROUND(E333*$Q$7/12,2)</f>
        <v>530.79999999999995</v>
      </c>
      <c r="G333" s="1">
        <f>$R$7</f>
        <v>2057.23</v>
      </c>
      <c r="H333" s="3">
        <f t="shared" si="39"/>
        <v>51553.84</v>
      </c>
      <c r="I333" s="4">
        <f t="shared" si="40"/>
        <v>519.47274097907859</v>
      </c>
      <c r="K333" s="3">
        <f t="shared" si="34"/>
        <v>115931.70999999998</v>
      </c>
      <c r="L333">
        <f t="shared" si="35"/>
        <v>869.49</v>
      </c>
      <c r="M333">
        <f>$R$244</f>
        <v>1290.07</v>
      </c>
      <c r="N333" s="7">
        <f t="shared" si="36"/>
        <v>115511.12999999998</v>
      </c>
      <c r="O333" s="4">
        <f t="shared" si="37"/>
        <v>325.75657508148328</v>
      </c>
    </row>
    <row r="334" spans="1:15">
      <c r="A334" s="6">
        <v>46997</v>
      </c>
      <c r="B334">
        <v>332</v>
      </c>
      <c r="C334">
        <f>(1/(1+$S$4/12))^B334</f>
        <v>0.25146301212178429</v>
      </c>
      <c r="E334" s="1">
        <f t="shared" si="38"/>
        <v>51553.84</v>
      </c>
      <c r="F334">
        <f>ROUND(E334*$Q$7/12,2)</f>
        <v>515.54</v>
      </c>
      <c r="G334" s="1">
        <f>$R$7</f>
        <v>2057.23</v>
      </c>
      <c r="H334" s="3">
        <f t="shared" si="39"/>
        <v>50012.15</v>
      </c>
      <c r="I334" s="4">
        <f t="shared" si="40"/>
        <v>517.31725242729829</v>
      </c>
      <c r="K334" s="3">
        <f t="shared" si="34"/>
        <v>115511.12999999998</v>
      </c>
      <c r="L334">
        <f t="shared" si="35"/>
        <v>866.33</v>
      </c>
      <c r="M334">
        <f>$R$244</f>
        <v>1290.07</v>
      </c>
      <c r="N334" s="7">
        <f t="shared" si="36"/>
        <v>115087.38999999997</v>
      </c>
      <c r="O334" s="4">
        <f t="shared" si="37"/>
        <v>324.40488804795024</v>
      </c>
    </row>
    <row r="335" spans="1:15">
      <c r="A335" s="6">
        <v>47027</v>
      </c>
      <c r="B335">
        <v>333</v>
      </c>
      <c r="C335">
        <f>(1/(1+$S$4/12))^B335</f>
        <v>0.25041959713372708</v>
      </c>
      <c r="E335" s="1">
        <f t="shared" si="38"/>
        <v>50012.15</v>
      </c>
      <c r="F335">
        <f>ROUND(E335*$Q$7/12,2)</f>
        <v>500.12</v>
      </c>
      <c r="G335" s="1">
        <f>$R$7</f>
        <v>2057.23</v>
      </c>
      <c r="H335" s="3">
        <f t="shared" si="39"/>
        <v>48455.040000000001</v>
      </c>
      <c r="I335" s="4">
        <f t="shared" si="40"/>
        <v>515.1707078114174</v>
      </c>
      <c r="K335" s="3">
        <f t="shared" si="34"/>
        <v>115087.38999999997</v>
      </c>
      <c r="L335">
        <f t="shared" si="35"/>
        <v>863.16</v>
      </c>
      <c r="M335">
        <f>$R$244</f>
        <v>1290.07</v>
      </c>
      <c r="N335" s="7">
        <f t="shared" si="36"/>
        <v>114660.47999999997</v>
      </c>
      <c r="O335" s="4">
        <f t="shared" si="37"/>
        <v>323.05880967430727</v>
      </c>
    </row>
    <row r="336" spans="1:15">
      <c r="A336" s="6">
        <v>47058</v>
      </c>
      <c r="B336">
        <v>334</v>
      </c>
      <c r="C336">
        <f>(1/(1+$S$4/12))^B336</f>
        <v>0.24938051166844188</v>
      </c>
      <c r="E336" s="1">
        <f t="shared" si="38"/>
        <v>48455.040000000001</v>
      </c>
      <c r="F336">
        <f>ROUND(E336*$Q$7/12,2)</f>
        <v>484.55</v>
      </c>
      <c r="G336" s="1">
        <f>$R$7</f>
        <v>2057.23</v>
      </c>
      <c r="H336" s="3">
        <f t="shared" si="39"/>
        <v>46882.36</v>
      </c>
      <c r="I336" s="4">
        <f t="shared" si="40"/>
        <v>513.03307001966868</v>
      </c>
      <c r="K336" s="3">
        <f t="shared" si="34"/>
        <v>114660.47999999997</v>
      </c>
      <c r="L336">
        <f t="shared" si="35"/>
        <v>859.95</v>
      </c>
      <c r="M336">
        <f>$R$244</f>
        <v>1290.07</v>
      </c>
      <c r="N336" s="7">
        <f t="shared" si="36"/>
        <v>114230.35999999997</v>
      </c>
      <c r="O336" s="4">
        <f t="shared" si="37"/>
        <v>321.71831668810682</v>
      </c>
    </row>
    <row r="337" spans="1:15">
      <c r="A337" s="6">
        <v>47088</v>
      </c>
      <c r="B337">
        <v>335</v>
      </c>
      <c r="C337">
        <f>(1/(1+$S$4/12))^B337</f>
        <v>0.24834573776110394</v>
      </c>
      <c r="E337" s="1">
        <f t="shared" si="38"/>
        <v>46882.36</v>
      </c>
      <c r="F337">
        <f>ROUND(E337*$Q$7/12,2)</f>
        <v>468.82</v>
      </c>
      <c r="G337" s="1">
        <f>$R$7</f>
        <v>2057.23</v>
      </c>
      <c r="H337" s="3">
        <f t="shared" si="39"/>
        <v>45293.95</v>
      </c>
      <c r="I337" s="4">
        <f t="shared" si="40"/>
        <v>510.90430209427586</v>
      </c>
      <c r="K337" s="3">
        <f t="shared" si="34"/>
        <v>114230.35999999997</v>
      </c>
      <c r="L337">
        <f t="shared" si="35"/>
        <v>856.73</v>
      </c>
      <c r="M337">
        <f>$R$244</f>
        <v>1290.07</v>
      </c>
      <c r="N337" s="7">
        <f t="shared" si="36"/>
        <v>113797.01999999997</v>
      </c>
      <c r="O337" s="4">
        <f t="shared" si="37"/>
        <v>320.38338591346735</v>
      </c>
    </row>
    <row r="338" spans="1:15">
      <c r="A338" s="6">
        <v>47119</v>
      </c>
      <c r="B338">
        <v>336</v>
      </c>
      <c r="C338">
        <f>(1/(1+$S$4/12))^B338</f>
        <v>0.24731525752143133</v>
      </c>
      <c r="E338" s="1">
        <f t="shared" si="38"/>
        <v>45293.95</v>
      </c>
      <c r="F338">
        <f>ROUND(E338*$Q$7/12,2)</f>
        <v>452.94</v>
      </c>
      <c r="G338" s="1">
        <f>$R$7</f>
        <v>2057.23</v>
      </c>
      <c r="H338" s="3">
        <f t="shared" si="39"/>
        <v>43689.66</v>
      </c>
      <c r="I338" s="4">
        <f t="shared" si="40"/>
        <v>508.78436723081415</v>
      </c>
      <c r="K338" s="3">
        <f t="shared" si="34"/>
        <v>113797.01999999997</v>
      </c>
      <c r="L338">
        <f t="shared" si="35"/>
        <v>853.48</v>
      </c>
      <c r="M338">
        <f>$R$244</f>
        <v>1290.07</v>
      </c>
      <c r="N338" s="7">
        <f t="shared" si="36"/>
        <v>113360.42999999998</v>
      </c>
      <c r="O338" s="4">
        <f t="shared" si="37"/>
        <v>319.05399427067289</v>
      </c>
    </row>
    <row r="339" spans="1:15">
      <c r="A339" s="6">
        <v>47150</v>
      </c>
      <c r="B339">
        <v>337</v>
      </c>
      <c r="C339">
        <f>(1/(1+$S$4/12))^B339</f>
        <v>0.24628905313337557</v>
      </c>
      <c r="E339" s="1">
        <f t="shared" si="38"/>
        <v>43689.66</v>
      </c>
      <c r="F339">
        <f>ROUND(E339*$Q$7/12,2)</f>
        <v>436.9</v>
      </c>
      <c r="G339" s="1">
        <f>$R$7</f>
        <v>2057.23</v>
      </c>
      <c r="H339" s="3">
        <f t="shared" si="39"/>
        <v>42069.33</v>
      </c>
      <c r="I339" s="4">
        <f t="shared" si="40"/>
        <v>506.67322877757425</v>
      </c>
      <c r="K339" s="3">
        <f t="shared" si="34"/>
        <v>113360.42999999998</v>
      </c>
      <c r="L339">
        <f t="shared" si="35"/>
        <v>850.2</v>
      </c>
      <c r="M339">
        <f>$R$244</f>
        <v>1290.07</v>
      </c>
      <c r="N339" s="7">
        <f t="shared" si="36"/>
        <v>112920.55999999998</v>
      </c>
      <c r="O339" s="4">
        <f t="shared" si="37"/>
        <v>317.7301187757738</v>
      </c>
    </row>
    <row r="340" spans="1:15">
      <c r="A340" s="6">
        <v>47178</v>
      </c>
      <c r="B340">
        <v>338</v>
      </c>
      <c r="C340">
        <f>(1/(1+$S$4/12))^B340</f>
        <v>0.24526710685481387</v>
      </c>
      <c r="E340" s="1">
        <f t="shared" si="38"/>
        <v>42069.33</v>
      </c>
      <c r="F340">
        <f>ROUND(E340*$Q$7/12,2)</f>
        <v>420.69</v>
      </c>
      <c r="G340" s="1">
        <f>$R$7</f>
        <v>2057.23</v>
      </c>
      <c r="H340" s="3">
        <f t="shared" si="39"/>
        <v>40432.79</v>
      </c>
      <c r="I340" s="4">
        <f t="shared" si="40"/>
        <v>504.57085023492874</v>
      </c>
      <c r="K340" s="3">
        <f t="shared" si="34"/>
        <v>112920.55999999998</v>
      </c>
      <c r="L340">
        <f t="shared" si="35"/>
        <v>846.9</v>
      </c>
      <c r="M340">
        <f>$R$244</f>
        <v>1290.07</v>
      </c>
      <c r="N340" s="7">
        <f t="shared" si="36"/>
        <v>112477.38999999998</v>
      </c>
      <c r="O340" s="4">
        <f t="shared" si="37"/>
        <v>316.41173654018974</v>
      </c>
    </row>
    <row r="341" spans="1:15">
      <c r="A341" s="6">
        <v>47209</v>
      </c>
      <c r="B341">
        <v>339</v>
      </c>
      <c r="C341">
        <f>(1/(1+$S$4/12))^B341</f>
        <v>0.24424940101724207</v>
      </c>
      <c r="E341" s="1">
        <f t="shared" si="38"/>
        <v>40432.79</v>
      </c>
      <c r="F341">
        <f>ROUND(E341*$Q$7/12,2)</f>
        <v>404.33</v>
      </c>
      <c r="G341" s="1">
        <f>$R$7</f>
        <v>2057.23</v>
      </c>
      <c r="H341" s="3">
        <f t="shared" si="39"/>
        <v>38779.89</v>
      </c>
      <c r="I341" s="4">
        <f t="shared" si="40"/>
        <v>502.47719525470092</v>
      </c>
      <c r="K341" s="3">
        <f t="shared" si="34"/>
        <v>112477.38999999998</v>
      </c>
      <c r="L341">
        <f t="shared" si="35"/>
        <v>843.58</v>
      </c>
      <c r="M341">
        <f>$R$244</f>
        <v>1290.07</v>
      </c>
      <c r="N341" s="7">
        <f t="shared" si="36"/>
        <v>112030.89999999998</v>
      </c>
      <c r="O341" s="4">
        <f t="shared" si="37"/>
        <v>315.09882477031346</v>
      </c>
    </row>
    <row r="342" spans="1:15">
      <c r="A342" s="6">
        <v>47239</v>
      </c>
      <c r="B342">
        <v>340</v>
      </c>
      <c r="C342">
        <f>(1/(1+$S$4/12))^B342</f>
        <v>0.24323591802546926</v>
      </c>
      <c r="E342" s="1">
        <f t="shared" si="38"/>
        <v>38779.89</v>
      </c>
      <c r="F342">
        <f>ROUND(E342*$Q$7/12,2)</f>
        <v>387.8</v>
      </c>
      <c r="G342" s="1">
        <f>$R$7</f>
        <v>2057.23</v>
      </c>
      <c r="H342" s="3">
        <f t="shared" si="39"/>
        <v>37110.46</v>
      </c>
      <c r="I342" s="4">
        <f t="shared" si="40"/>
        <v>500.39222763953615</v>
      </c>
      <c r="K342" s="3">
        <f t="shared" si="34"/>
        <v>112030.89999999998</v>
      </c>
      <c r="L342">
        <f t="shared" si="35"/>
        <v>840.23</v>
      </c>
      <c r="M342">
        <f>$R$244</f>
        <v>1290.07</v>
      </c>
      <c r="N342" s="7">
        <f t="shared" si="36"/>
        <v>111581.05999999998</v>
      </c>
      <c r="O342" s="4">
        <f t="shared" si="37"/>
        <v>313.79136076711711</v>
      </c>
    </row>
    <row r="343" spans="1:15">
      <c r="A343" s="6">
        <v>47270</v>
      </c>
      <c r="B343">
        <v>341</v>
      </c>
      <c r="C343">
        <f>(1/(1+$S$4/12))^B343</f>
        <v>0.24222664035731381</v>
      </c>
      <c r="E343" s="1">
        <f t="shared" si="38"/>
        <v>37110.46</v>
      </c>
      <c r="F343">
        <f>ROUND(E343*$Q$7/12,2)</f>
        <v>371.1</v>
      </c>
      <c r="G343" s="1">
        <f>$R$7</f>
        <v>2057.23</v>
      </c>
      <c r="H343" s="3">
        <f t="shared" si="39"/>
        <v>35424.33</v>
      </c>
      <c r="I343" s="4">
        <f t="shared" si="40"/>
        <v>498.31591134227671</v>
      </c>
      <c r="K343" s="3">
        <f t="shared" si="34"/>
        <v>111581.05999999998</v>
      </c>
      <c r="L343">
        <f t="shared" si="35"/>
        <v>836.86</v>
      </c>
      <c r="M343">
        <f>$R$244</f>
        <v>1290.07</v>
      </c>
      <c r="N343" s="7">
        <f t="shared" si="36"/>
        <v>111127.84999999998</v>
      </c>
      <c r="O343" s="4">
        <f t="shared" si="37"/>
        <v>312.48932192575984</v>
      </c>
    </row>
    <row r="344" spans="1:15">
      <c r="A344" s="6">
        <v>47300</v>
      </c>
      <c r="B344">
        <v>342</v>
      </c>
      <c r="C344">
        <f>(1/(1+$S$4/12))^B344</f>
        <v>0.24122155056330005</v>
      </c>
      <c r="E344" s="1">
        <f t="shared" si="38"/>
        <v>35424.33</v>
      </c>
      <c r="F344">
        <f>ROUND(E344*$Q$7/12,2)</f>
        <v>354.24</v>
      </c>
      <c r="G344" s="1">
        <f>$R$7</f>
        <v>2057.23</v>
      </c>
      <c r="H344" s="3">
        <f t="shared" si="39"/>
        <v>33721.339999999997</v>
      </c>
      <c r="I344" s="4">
        <f t="shared" si="40"/>
        <v>496.24821046533776</v>
      </c>
      <c r="K344" s="3">
        <f t="shared" si="34"/>
        <v>111127.84999999998</v>
      </c>
      <c r="L344">
        <f t="shared" si="35"/>
        <v>833.46</v>
      </c>
      <c r="M344">
        <f>$R$244</f>
        <v>1290.07</v>
      </c>
      <c r="N344" s="7">
        <f t="shared" si="36"/>
        <v>110671.23999999998</v>
      </c>
      <c r="O344" s="4">
        <f t="shared" si="37"/>
        <v>311.19268573519651</v>
      </c>
    </row>
    <row r="345" spans="1:15">
      <c r="A345" s="6">
        <v>47331</v>
      </c>
      <c r="B345">
        <v>343</v>
      </c>
      <c r="C345">
        <f>(1/(1+$S$4/12))^B345</f>
        <v>0.24022063126635693</v>
      </c>
      <c r="E345" s="1">
        <f t="shared" si="38"/>
        <v>33721.339999999997</v>
      </c>
      <c r="F345">
        <f>ROUND(E345*$Q$7/12,2)</f>
        <v>337.21</v>
      </c>
      <c r="G345" s="1">
        <f>$R$7</f>
        <v>2057.23</v>
      </c>
      <c r="H345" s="3">
        <f t="shared" si="39"/>
        <v>32001.32</v>
      </c>
      <c r="I345" s="4">
        <f t="shared" si="40"/>
        <v>494.18908926008748</v>
      </c>
      <c r="K345" s="3">
        <f t="shared" si="34"/>
        <v>110671.23999999998</v>
      </c>
      <c r="L345">
        <f t="shared" si="35"/>
        <v>830.03</v>
      </c>
      <c r="M345">
        <f>$R$244</f>
        <v>1290.07</v>
      </c>
      <c r="N345" s="7">
        <f t="shared" si="36"/>
        <v>110211.19999999998</v>
      </c>
      <c r="O345" s="4">
        <f t="shared" si="37"/>
        <v>309.90142977778908</v>
      </c>
    </row>
    <row r="346" spans="1:15">
      <c r="A346" s="6">
        <v>47362</v>
      </c>
      <c r="B346">
        <v>344</v>
      </c>
      <c r="C346">
        <f>(1/(1+$S$4/12))^B346</f>
        <v>0.23922386516151728</v>
      </c>
      <c r="E346" s="1">
        <f t="shared" si="38"/>
        <v>32001.32</v>
      </c>
      <c r="F346">
        <f>ROUND(E346*$Q$7/12,2)</f>
        <v>320.01</v>
      </c>
      <c r="G346" s="1">
        <f>$R$7</f>
        <v>2057.23</v>
      </c>
      <c r="H346" s="3">
        <f t="shared" si="39"/>
        <v>30264.1</v>
      </c>
      <c r="I346" s="4">
        <f t="shared" si="40"/>
        <v>492.13851212622819</v>
      </c>
      <c r="K346" s="3">
        <f t="shared" si="34"/>
        <v>110211.19999999998</v>
      </c>
      <c r="L346">
        <f t="shared" si="35"/>
        <v>826.58</v>
      </c>
      <c r="M346">
        <f>$R$244</f>
        <v>1290.07</v>
      </c>
      <c r="N346" s="7">
        <f t="shared" si="36"/>
        <v>109747.70999999998</v>
      </c>
      <c r="O346" s="4">
        <f t="shared" si="37"/>
        <v>308.6155317289186</v>
      </c>
    </row>
    <row r="347" spans="1:15">
      <c r="A347" s="6">
        <v>47392</v>
      </c>
      <c r="B347">
        <v>345</v>
      </c>
      <c r="C347">
        <f>(1/(1+$S$4/12))^B347</f>
        <v>0.23823123501561885</v>
      </c>
      <c r="E347" s="1">
        <f t="shared" si="38"/>
        <v>30264.1</v>
      </c>
      <c r="F347">
        <f>ROUND(E347*$Q$7/12,2)</f>
        <v>302.64</v>
      </c>
      <c r="G347" s="1">
        <f>$R$7</f>
        <v>2057.23</v>
      </c>
      <c r="H347" s="3">
        <f t="shared" si="39"/>
        <v>28509.51</v>
      </c>
      <c r="I347" s="4">
        <f t="shared" si="40"/>
        <v>490.0964436111816</v>
      </c>
      <c r="K347" s="3">
        <f t="shared" si="34"/>
        <v>109747.70999999998</v>
      </c>
      <c r="L347">
        <f t="shared" si="35"/>
        <v>823.11</v>
      </c>
      <c r="M347">
        <f>$R$244</f>
        <v>1290.07</v>
      </c>
      <c r="N347" s="7">
        <f t="shared" si="36"/>
        <v>109280.74999999997</v>
      </c>
      <c r="O347" s="4">
        <f t="shared" si="37"/>
        <v>307.3349693565994</v>
      </c>
    </row>
    <row r="348" spans="1:15">
      <c r="A348" s="6">
        <v>47423</v>
      </c>
      <c r="B348">
        <v>346</v>
      </c>
      <c r="C348">
        <f>(1/(1+$S$4/12))^B348</f>
        <v>0.23724272366700633</v>
      </c>
      <c r="E348" s="1">
        <f t="shared" si="38"/>
        <v>28509.51</v>
      </c>
      <c r="F348">
        <f>ROUND(E348*$Q$7/12,2)</f>
        <v>285.10000000000002</v>
      </c>
      <c r="G348" s="1">
        <f>$R$7</f>
        <v>2057.23</v>
      </c>
      <c r="H348" s="3">
        <f t="shared" si="39"/>
        <v>26737.38</v>
      </c>
      <c r="I348" s="4">
        <f t="shared" si="40"/>
        <v>488.06284840947541</v>
      </c>
      <c r="K348" s="3">
        <f t="shared" si="34"/>
        <v>109280.74999999997</v>
      </c>
      <c r="L348">
        <f t="shared" si="35"/>
        <v>819.61</v>
      </c>
      <c r="M348">
        <f>$R$244</f>
        <v>1290.07</v>
      </c>
      <c r="N348" s="7">
        <f t="shared" si="36"/>
        <v>108810.28999999996</v>
      </c>
      <c r="O348" s="4">
        <f t="shared" si="37"/>
        <v>306.05972052109485</v>
      </c>
    </row>
    <row r="349" spans="1:15">
      <c r="A349" s="6">
        <v>47453</v>
      </c>
      <c r="B349">
        <v>347</v>
      </c>
      <c r="C349">
        <f>(1/(1+$S$4/12))^B349</f>
        <v>0.23625831402523456</v>
      </c>
      <c r="E349" s="1">
        <f t="shared" si="38"/>
        <v>26737.38</v>
      </c>
      <c r="F349">
        <f>ROUND(E349*$Q$7/12,2)</f>
        <v>267.37</v>
      </c>
      <c r="G349" s="1">
        <f>$R$7</f>
        <v>2057.23</v>
      </c>
      <c r="H349" s="3">
        <f t="shared" si="39"/>
        <v>24947.52</v>
      </c>
      <c r="I349" s="4">
        <f t="shared" si="40"/>
        <v>486.03769136213327</v>
      </c>
      <c r="K349" s="3">
        <f t="shared" si="34"/>
        <v>108810.28999999996</v>
      </c>
      <c r="L349">
        <f t="shared" si="35"/>
        <v>816.08</v>
      </c>
      <c r="M349">
        <f>$R$244</f>
        <v>1290.07</v>
      </c>
      <c r="N349" s="7">
        <f t="shared" si="36"/>
        <v>108336.29999999996</v>
      </c>
      <c r="O349" s="4">
        <f t="shared" si="37"/>
        <v>304.78976317453436</v>
      </c>
    </row>
    <row r="350" spans="1:15">
      <c r="A350" s="6">
        <v>47484</v>
      </c>
      <c r="B350">
        <v>348</v>
      </c>
      <c r="C350">
        <f>(1/(1+$S$4/12))^B350</f>
        <v>0.23527798907077299</v>
      </c>
      <c r="E350" s="1">
        <f t="shared" si="38"/>
        <v>24947.52</v>
      </c>
      <c r="F350">
        <f>ROUND(E350*$Q$7/12,2)</f>
        <v>249.48</v>
      </c>
      <c r="G350" s="1">
        <f>$R$7</f>
        <v>2057.23</v>
      </c>
      <c r="H350" s="3">
        <f t="shared" si="39"/>
        <v>23139.77</v>
      </c>
      <c r="I350" s="4">
        <f t="shared" si="40"/>
        <v>484.02093745606635</v>
      </c>
      <c r="K350" s="3">
        <f t="shared" si="34"/>
        <v>108336.29999999996</v>
      </c>
      <c r="L350">
        <f t="shared" si="35"/>
        <v>812.52</v>
      </c>
      <c r="M350">
        <f>$R$244</f>
        <v>1290.07</v>
      </c>
      <c r="N350" s="7">
        <f t="shared" si="36"/>
        <v>107858.74999999996</v>
      </c>
      <c r="O350" s="4">
        <f t="shared" si="37"/>
        <v>303.52507536053207</v>
      </c>
    </row>
    <row r="351" spans="1:15">
      <c r="A351" s="6">
        <v>47515</v>
      </c>
      <c r="B351">
        <v>349</v>
      </c>
      <c r="C351">
        <f>(1/(1+$S$4/12))^B351</f>
        <v>0.2343017318547117</v>
      </c>
      <c r="E351" s="1">
        <f t="shared" si="38"/>
        <v>23139.77</v>
      </c>
      <c r="F351">
        <f>ROUND(E351*$Q$7/12,2)</f>
        <v>231.4</v>
      </c>
      <c r="G351" s="1">
        <f>$R$7</f>
        <v>2057.23</v>
      </c>
      <c r="H351" s="3">
        <f t="shared" si="39"/>
        <v>21313.94</v>
      </c>
      <c r="I351" s="4">
        <f t="shared" si="40"/>
        <v>482.01255182346858</v>
      </c>
      <c r="K351" s="3">
        <f t="shared" si="34"/>
        <v>107858.74999999996</v>
      </c>
      <c r="L351">
        <f t="shared" si="35"/>
        <v>808.94</v>
      </c>
      <c r="M351">
        <f>$R$244</f>
        <v>1290.07</v>
      </c>
      <c r="N351" s="7">
        <f t="shared" si="36"/>
        <v>107377.61999999995</v>
      </c>
      <c r="O351" s="4">
        <f t="shared" si="37"/>
        <v>302.26563521380791</v>
      </c>
    </row>
    <row r="352" spans="1:15">
      <c r="A352" s="6">
        <v>47543</v>
      </c>
      <c r="B352">
        <v>350</v>
      </c>
      <c r="C352">
        <f>(1/(1+$S$4/12))^B352</f>
        <v>0.23332952549846808</v>
      </c>
      <c r="E352" s="1">
        <f t="shared" si="38"/>
        <v>21313.94</v>
      </c>
      <c r="F352">
        <f>ROUND(E352*$Q$7/12,2)</f>
        <v>213.14</v>
      </c>
      <c r="G352" s="1">
        <f>$R$7</f>
        <v>2057.23</v>
      </c>
      <c r="H352" s="3">
        <f t="shared" si="39"/>
        <v>19469.849999999999</v>
      </c>
      <c r="I352" s="4">
        <f t="shared" si="40"/>
        <v>480.0124997412135</v>
      </c>
      <c r="K352" s="3">
        <f t="shared" si="34"/>
        <v>107377.61999999995</v>
      </c>
      <c r="L352">
        <f t="shared" si="35"/>
        <v>805.33</v>
      </c>
      <c r="M352">
        <f>$R$244</f>
        <v>1290.07</v>
      </c>
      <c r="N352" s="7">
        <f t="shared" si="36"/>
        <v>106892.87999999995</v>
      </c>
      <c r="O352" s="4">
        <f t="shared" si="37"/>
        <v>301.01142095980873</v>
      </c>
    </row>
    <row r="353" spans="1:15">
      <c r="A353" s="6">
        <v>47574</v>
      </c>
      <c r="B353">
        <v>351</v>
      </c>
      <c r="C353">
        <f>(1/(1+$S$4/12))^B353</f>
        <v>0.23236135319349521</v>
      </c>
      <c r="E353" s="1">
        <f t="shared" si="38"/>
        <v>19469.849999999999</v>
      </c>
      <c r="F353">
        <f>ROUND(E353*$Q$7/12,2)</f>
        <v>194.7</v>
      </c>
      <c r="G353" s="1">
        <f>$R$7</f>
        <v>2057.23</v>
      </c>
      <c r="H353" s="3">
        <f t="shared" si="39"/>
        <v>17607.32</v>
      </c>
      <c r="I353" s="4">
        <f t="shared" si="40"/>
        <v>478.02074663025417</v>
      </c>
      <c r="K353" s="3">
        <f t="shared" si="34"/>
        <v>106892.87999999995</v>
      </c>
      <c r="L353">
        <f t="shared" si="35"/>
        <v>801.7</v>
      </c>
      <c r="M353">
        <f>$R$244</f>
        <v>1290.07</v>
      </c>
      <c r="N353" s="7">
        <f t="shared" si="36"/>
        <v>106404.50999999995</v>
      </c>
      <c r="O353" s="4">
        <f t="shared" si="37"/>
        <v>299.76241091433235</v>
      </c>
    </row>
    <row r="354" spans="1:15">
      <c r="A354" s="6">
        <v>47604</v>
      </c>
      <c r="B354">
        <v>352</v>
      </c>
      <c r="C354">
        <f>(1/(1+$S$4/12))^B354</f>
        <v>0.23139719820099106</v>
      </c>
      <c r="E354" s="1">
        <f t="shared" si="38"/>
        <v>17607.32</v>
      </c>
      <c r="F354">
        <f>ROUND(E354*$Q$7/12,2)</f>
        <v>176.07</v>
      </c>
      <c r="G354" s="1">
        <f>$R$7</f>
        <v>2057.23</v>
      </c>
      <c r="H354" s="3">
        <f t="shared" si="39"/>
        <v>15726.16</v>
      </c>
      <c r="I354" s="4">
        <f t="shared" si="40"/>
        <v>476.03725805502484</v>
      </c>
      <c r="K354" s="3">
        <f t="shared" si="34"/>
        <v>106404.50999999995</v>
      </c>
      <c r="L354">
        <f t="shared" si="35"/>
        <v>798.03</v>
      </c>
      <c r="M354">
        <f>$R$244</f>
        <v>1290.07</v>
      </c>
      <c r="N354" s="7">
        <f t="shared" si="36"/>
        <v>105912.46999999996</v>
      </c>
      <c r="O354" s="4">
        <f t="shared" si="37"/>
        <v>298.5185834831525</v>
      </c>
    </row>
    <row r="355" spans="1:15">
      <c r="A355" s="6">
        <v>47635</v>
      </c>
      <c r="B355">
        <v>353</v>
      </c>
      <c r="C355">
        <f>(1/(1+$S$4/12))^B355</f>
        <v>0.23043704385160937</v>
      </c>
      <c r="E355" s="1">
        <f t="shared" si="38"/>
        <v>15726.16</v>
      </c>
      <c r="F355">
        <f>ROUND(E355*$Q$7/12,2)</f>
        <v>157.26</v>
      </c>
      <c r="G355" s="1">
        <f>$R$7</f>
        <v>2057.23</v>
      </c>
      <c r="H355" s="3">
        <f t="shared" si="39"/>
        <v>13826.19</v>
      </c>
      <c r="I355" s="4">
        <f t="shared" si="40"/>
        <v>474.06199972284634</v>
      </c>
      <c r="K355" s="3">
        <f t="shared" si="34"/>
        <v>105912.46999999996</v>
      </c>
      <c r="L355">
        <f t="shared" si="35"/>
        <v>794.34</v>
      </c>
      <c r="M355">
        <f>$R$244</f>
        <v>1290.07</v>
      </c>
      <c r="N355" s="7">
        <f t="shared" si="36"/>
        <v>105416.73999999996</v>
      </c>
      <c r="O355" s="4">
        <f t="shared" si="37"/>
        <v>297.2799171616457</v>
      </c>
    </row>
    <row r="356" spans="1:15">
      <c r="A356" s="6">
        <v>47665</v>
      </c>
      <c r="B356">
        <v>354</v>
      </c>
      <c r="C356">
        <f>(1/(1+$S$4/12))^B356</f>
        <v>0.22948087354517113</v>
      </c>
      <c r="E356" s="1">
        <f t="shared" si="38"/>
        <v>13826.19</v>
      </c>
      <c r="F356">
        <f>ROUND(E356*$Q$7/12,2)</f>
        <v>138.26</v>
      </c>
      <c r="G356" s="1">
        <f>$R$7</f>
        <v>2057.23</v>
      </c>
      <c r="H356" s="3">
        <f t="shared" si="39"/>
        <v>11907.22</v>
      </c>
      <c r="I356" s="4">
        <f t="shared" si="40"/>
        <v>472.09493748333239</v>
      </c>
      <c r="K356" s="3">
        <f t="shared" si="34"/>
        <v>105416.73999999996</v>
      </c>
      <c r="L356">
        <f t="shared" si="35"/>
        <v>790.63</v>
      </c>
      <c r="M356">
        <f>$R$244</f>
        <v>1290.07</v>
      </c>
      <c r="N356" s="7">
        <f t="shared" si="36"/>
        <v>104917.29999999996</v>
      </c>
      <c r="O356" s="4">
        <f t="shared" si="37"/>
        <v>296.04639053441889</v>
      </c>
    </row>
    <row r="357" spans="1:15">
      <c r="A357" s="6">
        <v>47696</v>
      </c>
      <c r="B357">
        <v>355</v>
      </c>
      <c r="C357">
        <f>(1/(1+$S$4/12))^B357</f>
        <v>0.22852867075037792</v>
      </c>
      <c r="E357" s="1">
        <f t="shared" si="38"/>
        <v>11907.22</v>
      </c>
      <c r="F357">
        <f>ROUND(E357*$Q$7/12,2)</f>
        <v>119.07</v>
      </c>
      <c r="G357" s="1">
        <f>$R$7</f>
        <v>2057.23</v>
      </c>
      <c r="H357" s="3">
        <f t="shared" si="39"/>
        <v>9969.06</v>
      </c>
      <c r="I357" s="4">
        <f t="shared" si="40"/>
        <v>470.13603732779995</v>
      </c>
      <c r="K357" s="3">
        <f t="shared" si="34"/>
        <v>104917.29999999996</v>
      </c>
      <c r="L357">
        <f t="shared" si="35"/>
        <v>786.88</v>
      </c>
      <c r="M357">
        <f>$R$244</f>
        <v>1290.07</v>
      </c>
      <c r="N357" s="7">
        <f t="shared" si="36"/>
        <v>104414.10999999996</v>
      </c>
      <c r="O357" s="4">
        <f t="shared" si="37"/>
        <v>294.81798227494005</v>
      </c>
    </row>
    <row r="358" spans="1:15">
      <c r="A358" s="6">
        <v>47727</v>
      </c>
      <c r="B358">
        <v>356</v>
      </c>
      <c r="C358">
        <f>(1/(1+$S$4/12))^B358</f>
        <v>0.22758041900452572</v>
      </c>
      <c r="E358" s="1">
        <f t="shared" si="38"/>
        <v>9969.06</v>
      </c>
      <c r="F358">
        <f>ROUND(E358*$Q$7/12,2)</f>
        <v>99.69</v>
      </c>
      <c r="G358" s="1">
        <f>$R$7</f>
        <v>2057.23</v>
      </c>
      <c r="H358" s="3">
        <f t="shared" si="39"/>
        <v>8011.52</v>
      </c>
      <c r="I358" s="4">
        <f t="shared" si="40"/>
        <v>468.18526538868048</v>
      </c>
      <c r="K358" s="3">
        <f t="shared" si="34"/>
        <v>104414.10999999996</v>
      </c>
      <c r="L358">
        <f t="shared" si="35"/>
        <v>783.11</v>
      </c>
      <c r="M358">
        <f>$R$244</f>
        <v>1290.07</v>
      </c>
      <c r="N358" s="7">
        <f t="shared" si="36"/>
        <v>103907.14999999995</v>
      </c>
      <c r="O358" s="4">
        <f t="shared" si="37"/>
        <v>293.59467114516849</v>
      </c>
    </row>
    <row r="359" spans="1:15">
      <c r="A359" s="6">
        <v>47757</v>
      </c>
      <c r="B359">
        <v>357</v>
      </c>
      <c r="C359">
        <f>(1/(1+$S$4/12))^B359</f>
        <v>0.22663610191322067</v>
      </c>
      <c r="E359" s="1">
        <f t="shared" si="38"/>
        <v>8011.52</v>
      </c>
      <c r="F359">
        <f>ROUND(E359*$Q$7/12,2)</f>
        <v>80.12</v>
      </c>
      <c r="G359" s="1">
        <f>$R$7</f>
        <v>2057.23</v>
      </c>
      <c r="H359" s="3">
        <f t="shared" si="39"/>
        <v>6034.41</v>
      </c>
      <c r="I359" s="4">
        <f t="shared" si="40"/>
        <v>466.24258793893495</v>
      </c>
      <c r="K359" s="3">
        <f t="shared" si="34"/>
        <v>103907.14999999995</v>
      </c>
      <c r="L359">
        <f t="shared" si="35"/>
        <v>779.3</v>
      </c>
      <c r="M359">
        <f>$R$244</f>
        <v>1290.07</v>
      </c>
      <c r="N359" s="7">
        <f t="shared" si="36"/>
        <v>103396.37999999995</v>
      </c>
      <c r="O359" s="4">
        <f t="shared" si="37"/>
        <v>292.37643599518856</v>
      </c>
    </row>
    <row r="360" spans="1:15">
      <c r="A360" s="6">
        <v>47788</v>
      </c>
      <c r="B360">
        <v>358</v>
      </c>
      <c r="C360">
        <f>(1/(1+$S$4/12))^B360</f>
        <v>0.22569570315009527</v>
      </c>
      <c r="E360" s="1">
        <f t="shared" si="38"/>
        <v>6034.41</v>
      </c>
      <c r="F360">
        <f>ROUND(E360*$Q$7/12,2)</f>
        <v>60.34</v>
      </c>
      <c r="G360" s="1">
        <f>$R$7</f>
        <v>2057.23</v>
      </c>
      <c r="H360" s="3">
        <f t="shared" si="39"/>
        <v>4037.52</v>
      </c>
      <c r="I360" s="4">
        <f t="shared" si="40"/>
        <v>464.30797139147052</v>
      </c>
      <c r="K360" s="3">
        <f t="shared" si="34"/>
        <v>103396.37999999995</v>
      </c>
      <c r="L360">
        <f t="shared" si="35"/>
        <v>775.47</v>
      </c>
      <c r="M360">
        <f>$R$244</f>
        <v>1290.07</v>
      </c>
      <c r="N360" s="7">
        <f t="shared" si="36"/>
        <v>102881.77999999994</v>
      </c>
      <c r="O360" s="4">
        <f t="shared" si="37"/>
        <v>291.16325576284339</v>
      </c>
    </row>
    <row r="361" spans="1:15" ht="21" thickBot="1">
      <c r="A361" s="6">
        <v>47818</v>
      </c>
      <c r="B361">
        <v>359</v>
      </c>
      <c r="C361">
        <f>(1/(1+$S$4/12))^B361</f>
        <v>0.22475920645652644</v>
      </c>
      <c r="E361" s="1">
        <f t="shared" si="38"/>
        <v>4037.52</v>
      </c>
      <c r="F361">
        <f>ROUND(E361*$Q$7/12,2)</f>
        <v>40.380000000000003</v>
      </c>
      <c r="G361" s="1">
        <f>$R$7</f>
        <v>2057.23</v>
      </c>
      <c r="H361" s="3">
        <f t="shared" si="39"/>
        <v>2020.67</v>
      </c>
      <c r="I361" s="4">
        <f t="shared" si="40"/>
        <v>462.38138229855991</v>
      </c>
      <c r="K361" s="3">
        <f t="shared" si="34"/>
        <v>102881.77999999994</v>
      </c>
      <c r="L361">
        <f t="shared" si="35"/>
        <v>771.61</v>
      </c>
      <c r="M361">
        <f>$R$244</f>
        <v>1290.07</v>
      </c>
      <c r="N361" s="7">
        <f t="shared" si="36"/>
        <v>102363.31999999993</v>
      </c>
      <c r="O361" s="4">
        <f t="shared" si="37"/>
        <v>289.95510947337107</v>
      </c>
    </row>
    <row r="362" spans="1:15" ht="21" thickBot="1">
      <c r="A362" s="6">
        <v>47849</v>
      </c>
      <c r="B362">
        <v>360</v>
      </c>
      <c r="C362">
        <f>(1/(1+$S$4/12))^B362</f>
        <v>0.2238265956413541</v>
      </c>
      <c r="E362" s="1">
        <f t="shared" si="38"/>
        <v>2020.67</v>
      </c>
      <c r="F362">
        <f>ROUND(E362*$Q$7/12,2)</f>
        <v>20.21</v>
      </c>
      <c r="G362" s="1">
        <f>$R$7</f>
        <v>2057.23</v>
      </c>
      <c r="H362" s="5">
        <f t="shared" si="39"/>
        <v>-16.350000000000001</v>
      </c>
      <c r="I362" s="4">
        <f t="shared" si="40"/>
        <v>460.46278735126288</v>
      </c>
      <c r="K362" s="3">
        <f t="shared" si="34"/>
        <v>102363.31999999993</v>
      </c>
      <c r="L362">
        <f t="shared" si="35"/>
        <v>767.72</v>
      </c>
      <c r="M362">
        <f>$R$244</f>
        <v>1290.07</v>
      </c>
      <c r="N362" s="7">
        <f t="shared" si="36"/>
        <v>101840.96999999993</v>
      </c>
      <c r="O362" s="4">
        <f t="shared" si="37"/>
        <v>288.75197623904165</v>
      </c>
    </row>
    <row r="363" spans="1:15">
      <c r="A363" s="6">
        <v>47880</v>
      </c>
      <c r="B363">
        <v>361</v>
      </c>
      <c r="C363">
        <f>(1/(1+$S$4/12))^B363</f>
        <v>0.22289785458060163</v>
      </c>
      <c r="H363" s="3"/>
      <c r="K363" s="3">
        <f t="shared" ref="K363:K365" si="41">N362</f>
        <v>101840.96999999993</v>
      </c>
      <c r="L363">
        <f t="shared" si="35"/>
        <v>763.81</v>
      </c>
      <c r="M363">
        <f>$R$244</f>
        <v>1290.07</v>
      </c>
      <c r="N363" s="7">
        <f t="shared" ref="N363:N365" si="42">K363-(M363-L363)</f>
        <v>101314.70999999993</v>
      </c>
      <c r="O363" s="4">
        <f t="shared" si="37"/>
        <v>287.55383525879671</v>
      </c>
    </row>
    <row r="364" spans="1:15">
      <c r="A364" s="6">
        <v>47908</v>
      </c>
      <c r="B364">
        <v>362</v>
      </c>
      <c r="C364">
        <f>(1/(1+$S$4/12))^B364</f>
        <v>0.22197296721719662</v>
      </c>
      <c r="H364" s="3"/>
      <c r="K364" s="3">
        <f t="shared" si="41"/>
        <v>101314.70999999993</v>
      </c>
      <c r="L364">
        <f t="shared" si="35"/>
        <v>759.86</v>
      </c>
      <c r="M364">
        <f>$R$244</f>
        <v>1290.07</v>
      </c>
      <c r="N364" s="7">
        <f t="shared" si="42"/>
        <v>100784.49999999993</v>
      </c>
      <c r="O364" s="4">
        <f t="shared" si="37"/>
        <v>286.36066581788884</v>
      </c>
    </row>
    <row r="365" spans="1:15">
      <c r="A365" s="6">
        <v>47939</v>
      </c>
      <c r="B365">
        <v>363</v>
      </c>
      <c r="C365">
        <f>(1/(1+$S$4/12))^B365</f>
        <v>0.22105191756069376</v>
      </c>
      <c r="H365" s="3"/>
      <c r="K365" s="3">
        <f t="shared" si="41"/>
        <v>100784.49999999993</v>
      </c>
      <c r="L365">
        <f t="shared" si="35"/>
        <v>755.88</v>
      </c>
      <c r="M365">
        <f>$R$244</f>
        <v>1290.07</v>
      </c>
      <c r="N365" s="7">
        <f t="shared" si="42"/>
        <v>100250.30999999992</v>
      </c>
      <c r="O365" s="4">
        <f t="shared" si="37"/>
        <v>285.17244728752416</v>
      </c>
    </row>
    <row r="366" spans="1:15">
      <c r="A366" s="6">
        <v>47969</v>
      </c>
      <c r="B366">
        <v>364</v>
      </c>
      <c r="C366">
        <f>(1/(1+$S$4/12))^B366</f>
        <v>0.22013468968699793</v>
      </c>
      <c r="H366" s="3"/>
      <c r="K366" s="3">
        <f t="shared" ref="K366:K429" si="43">N365</f>
        <v>100250.30999999992</v>
      </c>
      <c r="L366">
        <f t="shared" si="35"/>
        <v>751.88</v>
      </c>
      <c r="M366">
        <f>$R$244</f>
        <v>1290.07</v>
      </c>
      <c r="N366" s="7">
        <f t="shared" ref="N366:N429" si="44">K366-(M366-L366)</f>
        <v>99712.119999999923</v>
      </c>
      <c r="O366" s="4">
        <f t="shared" si="37"/>
        <v>283.98915912450542</v>
      </c>
    </row>
    <row r="367" spans="1:15">
      <c r="A367" s="6">
        <v>48000</v>
      </c>
      <c r="B367">
        <v>365</v>
      </c>
      <c r="C367">
        <f>(1/(1+$S$4/12))^B367</f>
        <v>0.21922126773808923</v>
      </c>
      <c r="H367" s="3"/>
      <c r="K367" s="3">
        <f t="shared" si="43"/>
        <v>99712.119999999923</v>
      </c>
      <c r="L367">
        <f t="shared" si="35"/>
        <v>747.84</v>
      </c>
      <c r="M367">
        <f>$R$244</f>
        <v>1290.07</v>
      </c>
      <c r="N367" s="7">
        <f t="shared" si="44"/>
        <v>99169.889999999927</v>
      </c>
      <c r="O367" s="4">
        <f t="shared" si="37"/>
        <v>282.81078087087673</v>
      </c>
    </row>
    <row r="368" spans="1:15">
      <c r="A368" s="6">
        <v>48030</v>
      </c>
      <c r="B368">
        <v>366</v>
      </c>
      <c r="C368">
        <f>(1/(1+$S$4/12))^B368</f>
        <v>0.21831163592174863</v>
      </c>
      <c r="H368" s="3"/>
      <c r="K368" s="3">
        <f t="shared" si="43"/>
        <v>99169.889999999927</v>
      </c>
      <c r="L368">
        <f t="shared" si="35"/>
        <v>743.77</v>
      </c>
      <c r="M368">
        <f>$R$244</f>
        <v>1290.07</v>
      </c>
      <c r="N368" s="7">
        <f t="shared" si="44"/>
        <v>98623.589999999924</v>
      </c>
      <c r="O368" s="4">
        <f t="shared" si="37"/>
        <v>281.63729215357023</v>
      </c>
    </row>
    <row r="369" spans="1:15">
      <c r="A369" s="6">
        <v>48061</v>
      </c>
      <c r="B369">
        <v>367</v>
      </c>
      <c r="C369">
        <f>(1/(1+$S$4/12))^B369</f>
        <v>0.21740577851128493</v>
      </c>
      <c r="H369" s="3"/>
      <c r="K369" s="3">
        <f t="shared" si="43"/>
        <v>98623.589999999924</v>
      </c>
      <c r="L369">
        <f t="shared" si="35"/>
        <v>739.68</v>
      </c>
      <c r="M369">
        <f>$R$244</f>
        <v>1290.07</v>
      </c>
      <c r="N369" s="7">
        <f t="shared" si="44"/>
        <v>98073.199999999924</v>
      </c>
      <c r="O369" s="4">
        <f t="shared" si="37"/>
        <v>280.46867268405333</v>
      </c>
    </row>
    <row r="370" spans="1:15">
      <c r="A370" s="6">
        <v>48092</v>
      </c>
      <c r="B370">
        <v>368</v>
      </c>
      <c r="C370">
        <f>(1/(1+$S$4/12))^B370</f>
        <v>0.216503679845263</v>
      </c>
      <c r="H370" s="3"/>
      <c r="K370" s="3">
        <f t="shared" si="43"/>
        <v>98073.199999999924</v>
      </c>
      <c r="L370">
        <f t="shared" si="35"/>
        <v>735.55</v>
      </c>
      <c r="M370">
        <f>$R$244</f>
        <v>1290.07</v>
      </c>
      <c r="N370" s="7">
        <f t="shared" si="44"/>
        <v>97518.67999999992</v>
      </c>
      <c r="O370" s="4">
        <f t="shared" si="37"/>
        <v>279.30490225797843</v>
      </c>
    </row>
    <row r="371" spans="1:15">
      <c r="A371" s="6">
        <v>48122</v>
      </c>
      <c r="B371">
        <v>369</v>
      </c>
      <c r="C371">
        <f>(1/(1+$S$4/12))^B371</f>
        <v>0.21560532432723289</v>
      </c>
      <c r="H371" s="3"/>
      <c r="K371" s="3">
        <f t="shared" si="43"/>
        <v>97518.67999999992</v>
      </c>
      <c r="L371">
        <f t="shared" si="35"/>
        <v>731.39</v>
      </c>
      <c r="M371">
        <f>$R$244</f>
        <v>1290.07</v>
      </c>
      <c r="N371" s="7">
        <f t="shared" si="44"/>
        <v>96959.999999999927</v>
      </c>
      <c r="O371" s="4">
        <f t="shared" si="37"/>
        <v>278.14596075483331</v>
      </c>
    </row>
    <row r="372" spans="1:15">
      <c r="A372" s="6">
        <v>48153</v>
      </c>
      <c r="B372">
        <v>370</v>
      </c>
      <c r="C372">
        <f>(1/(1+$S$4/12))^B372</f>
        <v>0.21471069642546015</v>
      </c>
      <c r="H372" s="3"/>
      <c r="K372" s="3">
        <f t="shared" si="43"/>
        <v>96959.999999999927</v>
      </c>
      <c r="L372">
        <f t="shared" si="35"/>
        <v>727.2</v>
      </c>
      <c r="M372">
        <f>$R$244</f>
        <v>1290.07</v>
      </c>
      <c r="N372" s="7">
        <f t="shared" si="44"/>
        <v>96397.129999999932</v>
      </c>
      <c r="O372" s="4">
        <f t="shared" si="37"/>
        <v>276.99182813759336</v>
      </c>
    </row>
    <row r="373" spans="1:15">
      <c r="A373" s="6">
        <v>48183</v>
      </c>
      <c r="B373">
        <v>371</v>
      </c>
      <c r="C373">
        <f>(1/(1+$S$4/12))^B373</f>
        <v>0.21381978067265742</v>
      </c>
      <c r="H373" s="3"/>
      <c r="K373" s="3">
        <f t="shared" si="43"/>
        <v>96397.129999999932</v>
      </c>
      <c r="L373">
        <f t="shared" ref="L373:L437" si="45">ROUND(K373*$Q$244/12,2)</f>
        <v>722.98</v>
      </c>
      <c r="M373">
        <f>$R$244</f>
        <v>1290.07</v>
      </c>
      <c r="N373" s="7">
        <f t="shared" si="44"/>
        <v>95830.039999999935</v>
      </c>
      <c r="O373" s="4">
        <f t="shared" si="37"/>
        <v>275.84248445237512</v>
      </c>
    </row>
    <row r="374" spans="1:15">
      <c r="A374" s="6">
        <v>48214</v>
      </c>
      <c r="B374">
        <v>372</v>
      </c>
      <c r="C374">
        <f>(1/(1+$S$4/12))^B374</f>
        <v>0.21293256166571689</v>
      </c>
      <c r="H374" s="3"/>
      <c r="K374" s="3">
        <f t="shared" si="43"/>
        <v>95830.039999999935</v>
      </c>
      <c r="L374">
        <f t="shared" si="45"/>
        <v>718.73</v>
      </c>
      <c r="M374">
        <f>$R$244</f>
        <v>1290.07</v>
      </c>
      <c r="N374" s="7">
        <f t="shared" si="44"/>
        <v>95258.699999999939</v>
      </c>
      <c r="O374" s="4">
        <f t="shared" si="37"/>
        <v>274.69790982809138</v>
      </c>
    </row>
    <row r="375" spans="1:15">
      <c r="A375" s="6">
        <v>48245</v>
      </c>
      <c r="B375">
        <v>373</v>
      </c>
      <c r="C375">
        <f>(1/(1+$S$4/12))^B375</f>
        <v>0.21204902406544426</v>
      </c>
      <c r="H375" s="3"/>
      <c r="K375" s="3">
        <f t="shared" si="43"/>
        <v>95258.699999999939</v>
      </c>
      <c r="L375">
        <f t="shared" si="45"/>
        <v>714.44</v>
      </c>
      <c r="M375">
        <f>$R$244</f>
        <v>1290.07</v>
      </c>
      <c r="N375" s="7">
        <f t="shared" si="44"/>
        <v>94683.069999999934</v>
      </c>
      <c r="O375" s="4">
        <f t="shared" si="37"/>
        <v>273.55808447610769</v>
      </c>
    </row>
    <row r="376" spans="1:15">
      <c r="A376" s="6">
        <v>48274</v>
      </c>
      <c r="B376">
        <v>374</v>
      </c>
      <c r="C376">
        <f>(1/(1+$S$4/12))^B376</f>
        <v>0.21116915259629304</v>
      </c>
      <c r="H376" s="3"/>
      <c r="K376" s="3">
        <f t="shared" si="43"/>
        <v>94683.069999999934</v>
      </c>
      <c r="L376">
        <f t="shared" si="45"/>
        <v>710.12</v>
      </c>
      <c r="M376">
        <f>$R$244</f>
        <v>1290.07</v>
      </c>
      <c r="N376" s="7">
        <f t="shared" si="44"/>
        <v>94103.119999999937</v>
      </c>
      <c r="O376" s="4">
        <f t="shared" si="37"/>
        <v>272.42298868989974</v>
      </c>
    </row>
    <row r="377" spans="1:15">
      <c r="A377" s="6">
        <v>48305</v>
      </c>
      <c r="B377">
        <v>375</v>
      </c>
      <c r="C377">
        <f>(1/(1+$S$4/12))^B377</f>
        <v>0.21029293204610092</v>
      </c>
      <c r="H377" s="3"/>
      <c r="K377" s="3">
        <f t="shared" si="43"/>
        <v>94103.119999999937</v>
      </c>
      <c r="L377">
        <f t="shared" si="45"/>
        <v>705.77</v>
      </c>
      <c r="M377">
        <f>$R$244</f>
        <v>1290.07</v>
      </c>
      <c r="N377" s="7">
        <f t="shared" si="44"/>
        <v>93518.819999999934</v>
      </c>
      <c r="O377" s="4">
        <f t="shared" si="37"/>
        <v>271.29260284471337</v>
      </c>
    </row>
    <row r="378" spans="1:15">
      <c r="A378" s="6">
        <v>48335</v>
      </c>
      <c r="B378">
        <v>376</v>
      </c>
      <c r="C378">
        <f>(1/(1+$S$4/12))^B378</f>
        <v>0.20942034726582665</v>
      </c>
      <c r="H378" s="3"/>
      <c r="K378" s="3">
        <f t="shared" si="43"/>
        <v>93518.819999999934</v>
      </c>
      <c r="L378">
        <f t="shared" si="45"/>
        <v>701.39</v>
      </c>
      <c r="M378">
        <f>$R$244</f>
        <v>1290.07</v>
      </c>
      <c r="N378" s="7">
        <f t="shared" si="44"/>
        <v>92930.139999999941</v>
      </c>
      <c r="O378" s="4">
        <f t="shared" si="37"/>
        <v>270.16690739722497</v>
      </c>
    </row>
    <row r="379" spans="1:15">
      <c r="A379" s="6">
        <v>48366</v>
      </c>
      <c r="B379">
        <v>377</v>
      </c>
      <c r="C379">
        <f>(1/(1+$S$4/12))^B379</f>
        <v>0.20855138316928798</v>
      </c>
      <c r="H379" s="3"/>
      <c r="K379" s="3">
        <f t="shared" si="43"/>
        <v>92930.139999999941</v>
      </c>
      <c r="L379">
        <f t="shared" si="45"/>
        <v>696.98</v>
      </c>
      <c r="M379">
        <f>$R$244</f>
        <v>1290.07</v>
      </c>
      <c r="N379" s="7">
        <f t="shared" si="44"/>
        <v>92337.049999999945</v>
      </c>
      <c r="O379" s="4">
        <f t="shared" si="37"/>
        <v>269.04588288520335</v>
      </c>
    </row>
    <row r="380" spans="1:15">
      <c r="A380" s="6">
        <v>48396</v>
      </c>
      <c r="B380">
        <v>378</v>
      </c>
      <c r="C380">
        <f>(1/(1+$S$4/12))^B380</f>
        <v>0.20768602473290088</v>
      </c>
      <c r="H380" s="3"/>
      <c r="K380" s="3">
        <f t="shared" si="43"/>
        <v>92337.049999999945</v>
      </c>
      <c r="L380">
        <f t="shared" si="45"/>
        <v>692.53</v>
      </c>
      <c r="M380">
        <f>$R$244</f>
        <v>1290.07</v>
      </c>
      <c r="N380" s="7">
        <f t="shared" si="44"/>
        <v>91739.509999999951</v>
      </c>
      <c r="O380" s="4">
        <f t="shared" si="37"/>
        <v>267.9295099271734</v>
      </c>
    </row>
    <row r="381" spans="1:15">
      <c r="A381" s="6">
        <v>48427</v>
      </c>
      <c r="B381">
        <v>379</v>
      </c>
      <c r="C381">
        <f>(1/(1+$S$4/12))^B381</f>
        <v>0.20682425699541998</v>
      </c>
      <c r="H381" s="3"/>
      <c r="K381" s="3">
        <f t="shared" si="43"/>
        <v>91739.509999999951</v>
      </c>
      <c r="L381">
        <f t="shared" si="45"/>
        <v>688.05</v>
      </c>
      <c r="M381">
        <f>$R$244</f>
        <v>1290.07</v>
      </c>
      <c r="N381" s="7">
        <f t="shared" si="44"/>
        <v>91137.489999999947</v>
      </c>
      <c r="O381" s="4">
        <f t="shared" si="37"/>
        <v>266.81776922208144</v>
      </c>
    </row>
    <row r="382" spans="1:15">
      <c r="A382" s="6">
        <v>48458</v>
      </c>
      <c r="B382">
        <v>380</v>
      </c>
      <c r="C382">
        <f>(1/(1+$S$4/12))^B382</f>
        <v>0.2059660650576797</v>
      </c>
      <c r="H382" s="3"/>
      <c r="K382" s="3">
        <f t="shared" si="43"/>
        <v>91137.489999999947</v>
      </c>
      <c r="L382">
        <f t="shared" si="45"/>
        <v>683.53</v>
      </c>
      <c r="M382">
        <f>$R$244</f>
        <v>1290.07</v>
      </c>
      <c r="N382" s="7">
        <f t="shared" si="44"/>
        <v>90530.949999999953</v>
      </c>
      <c r="O382" s="4">
        <f t="shared" si="37"/>
        <v>265.71064154896084</v>
      </c>
    </row>
    <row r="383" spans="1:15">
      <c r="A383" s="6">
        <v>48488</v>
      </c>
      <c r="B383">
        <v>381</v>
      </c>
      <c r="C383">
        <f>(1/(1+$S$4/12))^B383</f>
        <v>0.20511143408233659</v>
      </c>
      <c r="H383" s="3"/>
      <c r="K383" s="3">
        <f t="shared" si="43"/>
        <v>90530.949999999953</v>
      </c>
      <c r="L383">
        <f t="shared" si="45"/>
        <v>678.98</v>
      </c>
      <c r="M383">
        <f>$R$244</f>
        <v>1290.07</v>
      </c>
      <c r="N383" s="7">
        <f t="shared" si="44"/>
        <v>89919.859999999957</v>
      </c>
      <c r="O383" s="4">
        <f t="shared" si="37"/>
        <v>264.60810776659997</v>
      </c>
    </row>
    <row r="384" spans="1:15">
      <c r="A384" s="6">
        <v>48519</v>
      </c>
      <c r="B384">
        <v>382</v>
      </c>
      <c r="C384">
        <f>(1/(1+$S$4/12))^B384</f>
        <v>0.20426034929361322</v>
      </c>
      <c r="H384" s="3"/>
      <c r="K384" s="3">
        <f t="shared" si="43"/>
        <v>89919.859999999957</v>
      </c>
      <c r="L384">
        <f t="shared" si="45"/>
        <v>674.4</v>
      </c>
      <c r="M384">
        <f>$R$244</f>
        <v>1290.07</v>
      </c>
      <c r="N384" s="7">
        <f t="shared" si="44"/>
        <v>89304.189999999959</v>
      </c>
      <c r="O384" s="4">
        <f t="shared" si="37"/>
        <v>263.51014881321157</v>
      </c>
    </row>
    <row r="385" spans="1:15">
      <c r="A385" s="6">
        <v>48549</v>
      </c>
      <c r="B385">
        <v>383</v>
      </c>
      <c r="C385">
        <f>(1/(1+$S$4/12))^B385</f>
        <v>0.20341279597704223</v>
      </c>
      <c r="H385" s="3"/>
      <c r="K385" s="3">
        <f t="shared" si="43"/>
        <v>89304.189999999959</v>
      </c>
      <c r="L385">
        <f t="shared" si="45"/>
        <v>669.78</v>
      </c>
      <c r="M385">
        <f>$R$244</f>
        <v>1290.07</v>
      </c>
      <c r="N385" s="7">
        <f t="shared" si="44"/>
        <v>88683.899999999965</v>
      </c>
      <c r="O385" s="4">
        <f t="shared" si="37"/>
        <v>262.41674570610286</v>
      </c>
    </row>
    <row r="386" spans="1:15">
      <c r="A386" s="6">
        <v>48580</v>
      </c>
      <c r="B386">
        <v>384</v>
      </c>
      <c r="C386">
        <f>(1/(1+$S$4/12))^B386</f>
        <v>0.20256875947921216</v>
      </c>
      <c r="H386" s="3"/>
      <c r="K386" s="3">
        <f t="shared" si="43"/>
        <v>88683.899999999965</v>
      </c>
      <c r="L386">
        <f t="shared" si="45"/>
        <v>665.13</v>
      </c>
      <c r="M386">
        <f>$R$244</f>
        <v>1290.07</v>
      </c>
      <c r="N386" s="7">
        <f t="shared" si="44"/>
        <v>88058.959999999963</v>
      </c>
      <c r="O386" s="4">
        <f t="shared" si="37"/>
        <v>261.32787954134722</v>
      </c>
    </row>
    <row r="387" spans="1:15">
      <c r="A387" s="6">
        <v>48611</v>
      </c>
      <c r="B387">
        <v>385</v>
      </c>
      <c r="C387">
        <f>(1/(1+$S$4/12))^B387</f>
        <v>0.20172822520751418</v>
      </c>
      <c r="H387" s="3"/>
      <c r="K387" s="3">
        <f t="shared" si="43"/>
        <v>88058.959999999963</v>
      </c>
      <c r="L387">
        <f t="shared" si="45"/>
        <v>660.44</v>
      </c>
      <c r="M387">
        <f>$R$244</f>
        <v>1290.07</v>
      </c>
      <c r="N387" s="7">
        <f t="shared" si="44"/>
        <v>87429.329999999958</v>
      </c>
      <c r="O387" s="4">
        <f t="shared" ref="O387:O450" si="46">C387*M387</f>
        <v>260.24353149345779</v>
      </c>
    </row>
    <row r="388" spans="1:15">
      <c r="A388" s="6">
        <v>48639</v>
      </c>
      <c r="B388">
        <v>386</v>
      </c>
      <c r="C388">
        <f>(1/(1+$S$4/12))^B388</f>
        <v>0.20089117862988964</v>
      </c>
      <c r="H388" s="3"/>
      <c r="K388" s="3">
        <f t="shared" si="43"/>
        <v>87429.329999999958</v>
      </c>
      <c r="L388">
        <f t="shared" si="45"/>
        <v>655.72</v>
      </c>
      <c r="M388">
        <f>$R$244</f>
        <v>1290.07</v>
      </c>
      <c r="N388" s="7">
        <f t="shared" si="44"/>
        <v>86794.979999999952</v>
      </c>
      <c r="O388" s="4">
        <f t="shared" si="46"/>
        <v>259.16368281506175</v>
      </c>
    </row>
    <row r="389" spans="1:15">
      <c r="A389" s="6">
        <v>48670</v>
      </c>
      <c r="B389">
        <v>387</v>
      </c>
      <c r="C389">
        <f>(1/(1+$S$4/12))^B389</f>
        <v>0.20005760527457891</v>
      </c>
      <c r="H389" s="3"/>
      <c r="K389" s="3">
        <f t="shared" si="43"/>
        <v>86794.979999999952</v>
      </c>
      <c r="L389">
        <f t="shared" si="45"/>
        <v>650.96</v>
      </c>
      <c r="M389">
        <f>$R$244</f>
        <v>1290.07</v>
      </c>
      <c r="N389" s="7">
        <f t="shared" si="44"/>
        <v>86155.869999999952</v>
      </c>
      <c r="O389" s="4">
        <f t="shared" si="46"/>
        <v>258.08831483657599</v>
      </c>
    </row>
    <row r="390" spans="1:15">
      <c r="A390" s="6">
        <v>48700</v>
      </c>
      <c r="B390">
        <v>388</v>
      </c>
      <c r="C390">
        <f>(1/(1+$S$4/12))^B390</f>
        <v>0.19922749072987112</v>
      </c>
      <c r="H390" s="3"/>
      <c r="K390" s="3">
        <f t="shared" si="43"/>
        <v>86155.869999999952</v>
      </c>
      <c r="L390">
        <f t="shared" si="45"/>
        <v>646.16999999999996</v>
      </c>
      <c r="M390">
        <f>$R$244</f>
        <v>1290.07</v>
      </c>
      <c r="N390" s="7">
        <f t="shared" si="44"/>
        <v>85511.969999999958</v>
      </c>
      <c r="O390" s="4">
        <f t="shared" si="46"/>
        <v>257.01740896588484</v>
      </c>
    </row>
    <row r="391" spans="1:15">
      <c r="A391" s="6">
        <v>48731</v>
      </c>
      <c r="B391">
        <v>389</v>
      </c>
      <c r="C391">
        <f>(1/(1+$S$4/12))^B391</f>
        <v>0.19840082064385506</v>
      </c>
      <c r="H391" s="3"/>
      <c r="K391" s="3">
        <f t="shared" si="43"/>
        <v>85511.969999999958</v>
      </c>
      <c r="L391">
        <f t="shared" si="45"/>
        <v>641.34</v>
      </c>
      <c r="M391">
        <f>$R$244</f>
        <v>1290.07</v>
      </c>
      <c r="N391" s="7">
        <f t="shared" si="44"/>
        <v>84863.239999999962</v>
      </c>
      <c r="O391" s="4">
        <f t="shared" si="46"/>
        <v>255.95094668801809</v>
      </c>
    </row>
    <row r="392" spans="1:15">
      <c r="A392" s="6">
        <v>48761</v>
      </c>
      <c r="B392">
        <v>390</v>
      </c>
      <c r="C392">
        <f>(1/(1+$S$4/12))^B392</f>
        <v>0.19757758072417103</v>
      </c>
      <c r="H392" s="3"/>
      <c r="K392" s="3">
        <f t="shared" si="43"/>
        <v>84863.239999999962</v>
      </c>
      <c r="L392">
        <f t="shared" si="45"/>
        <v>636.47</v>
      </c>
      <c r="M392">
        <f>$R$244</f>
        <v>1290.07</v>
      </c>
      <c r="N392" s="7">
        <f t="shared" si="44"/>
        <v>84209.639999999956</v>
      </c>
      <c r="O392" s="4">
        <f t="shared" si="46"/>
        <v>254.88890956483132</v>
      </c>
    </row>
    <row r="393" spans="1:15">
      <c r="A393" s="6">
        <v>48792</v>
      </c>
      <c r="B393">
        <v>391</v>
      </c>
      <c r="C393">
        <f>(1/(1+$S$4/12))^B393</f>
        <v>0.19675775673776369</v>
      </c>
      <c r="H393" s="3"/>
      <c r="K393" s="3">
        <f t="shared" si="43"/>
        <v>84209.639999999956</v>
      </c>
      <c r="L393">
        <f t="shared" si="45"/>
        <v>631.57000000000005</v>
      </c>
      <c r="M393">
        <f>$R$244</f>
        <v>1290.07</v>
      </c>
      <c r="N393" s="7">
        <f t="shared" si="44"/>
        <v>83551.139999999956</v>
      </c>
      <c r="O393" s="4">
        <f t="shared" si="46"/>
        <v>253.8312792346868</v>
      </c>
    </row>
    <row r="394" spans="1:15">
      <c r="A394" s="6">
        <v>48823</v>
      </c>
      <c r="B394">
        <v>392</v>
      </c>
      <c r="C394">
        <f>(1/(1+$S$4/12))^B394</f>
        <v>0.19594133451063603</v>
      </c>
      <c r="H394" s="3"/>
      <c r="K394" s="3">
        <f t="shared" si="43"/>
        <v>83551.139999999956</v>
      </c>
      <c r="L394">
        <f t="shared" si="45"/>
        <v>626.63</v>
      </c>
      <c r="M394">
        <f>$R$244</f>
        <v>1290.07</v>
      </c>
      <c r="N394" s="7">
        <f t="shared" si="44"/>
        <v>82887.699999999953</v>
      </c>
      <c r="O394" s="4">
        <f t="shared" si="46"/>
        <v>252.7780374121362</v>
      </c>
    </row>
    <row r="395" spans="1:15">
      <c r="A395" s="6">
        <v>48853</v>
      </c>
      <c r="B395">
        <v>393</v>
      </c>
      <c r="C395">
        <f>(1/(1+$S$4/12))^B395</f>
        <v>0.19512829992760433</v>
      </c>
      <c r="H395" s="3"/>
      <c r="K395" s="3">
        <f t="shared" si="43"/>
        <v>82887.699999999953</v>
      </c>
      <c r="L395">
        <f t="shared" si="45"/>
        <v>621.66</v>
      </c>
      <c r="M395">
        <f>$R$244</f>
        <v>1290.07</v>
      </c>
      <c r="N395" s="7">
        <f t="shared" si="44"/>
        <v>82219.28999999995</v>
      </c>
      <c r="O395" s="4">
        <f t="shared" si="46"/>
        <v>251.72916588760449</v>
      </c>
    </row>
    <row r="396" spans="1:15">
      <c r="A396" s="6">
        <v>48884</v>
      </c>
      <c r="B396">
        <v>394</v>
      </c>
      <c r="C396">
        <f>(1/(1+$S$4/12))^B396</f>
        <v>0.19431863893205414</v>
      </c>
      <c r="H396" s="3"/>
      <c r="K396" s="3">
        <f t="shared" si="43"/>
        <v>82219.28999999995</v>
      </c>
      <c r="L396">
        <f t="shared" si="45"/>
        <v>616.64</v>
      </c>
      <c r="M396">
        <f>$R$244</f>
        <v>1290.07</v>
      </c>
      <c r="N396" s="7">
        <f t="shared" si="44"/>
        <v>81545.859999999957</v>
      </c>
      <c r="O396" s="4">
        <f t="shared" si="46"/>
        <v>250.68464652707507</v>
      </c>
    </row>
    <row r="397" spans="1:15">
      <c r="A397" s="6">
        <v>48914</v>
      </c>
      <c r="B397">
        <v>395</v>
      </c>
      <c r="C397">
        <f>(1/(1+$S$4/12))^B397</f>
        <v>0.19351233752569708</v>
      </c>
      <c r="H397" s="3"/>
      <c r="K397" s="3">
        <f t="shared" si="43"/>
        <v>81545.859999999957</v>
      </c>
      <c r="L397">
        <f t="shared" si="45"/>
        <v>611.59</v>
      </c>
      <c r="M397">
        <f>$R$244</f>
        <v>1290.07</v>
      </c>
      <c r="N397" s="7">
        <f t="shared" si="44"/>
        <v>80867.379999999961</v>
      </c>
      <c r="O397" s="4">
        <f t="shared" si="46"/>
        <v>249.64446127177601</v>
      </c>
    </row>
    <row r="398" spans="1:15">
      <c r="A398" s="6">
        <v>48945</v>
      </c>
      <c r="B398">
        <v>396</v>
      </c>
      <c r="C398">
        <f>(1/(1+$S$4/12))^B398</f>
        <v>0.19270938176832905</v>
      </c>
      <c r="H398" s="3"/>
      <c r="K398" s="3">
        <f t="shared" si="43"/>
        <v>80867.379999999961</v>
      </c>
      <c r="L398">
        <f t="shared" si="45"/>
        <v>606.51</v>
      </c>
      <c r="M398">
        <f>$R$244</f>
        <v>1290.07</v>
      </c>
      <c r="N398" s="7">
        <f t="shared" si="44"/>
        <v>80183.819999999963</v>
      </c>
      <c r="O398" s="4">
        <f t="shared" si="46"/>
        <v>248.60859213786824</v>
      </c>
    </row>
    <row r="399" spans="1:15">
      <c r="A399" s="6">
        <v>48976</v>
      </c>
      <c r="B399">
        <v>397</v>
      </c>
      <c r="C399">
        <f>(1/(1+$S$4/12))^B399</f>
        <v>0.19190975777758909</v>
      </c>
      <c r="H399" s="3"/>
      <c r="K399" s="3">
        <f t="shared" si="43"/>
        <v>80183.819999999963</v>
      </c>
      <c r="L399">
        <f t="shared" si="45"/>
        <v>601.38</v>
      </c>
      <c r="M399">
        <f>$R$244</f>
        <v>1290.07</v>
      </c>
      <c r="N399" s="7">
        <f t="shared" si="44"/>
        <v>79495.129999999961</v>
      </c>
      <c r="O399" s="4">
        <f t="shared" si="46"/>
        <v>247.57702121613434</v>
      </c>
    </row>
    <row r="400" spans="1:15">
      <c r="A400" s="6">
        <v>49004</v>
      </c>
      <c r="B400">
        <v>398</v>
      </c>
      <c r="C400">
        <f>(1/(1+$S$4/12))^B400</f>
        <v>0.19111345172871941</v>
      </c>
      <c r="H400" s="3"/>
      <c r="K400" s="3">
        <f t="shared" si="43"/>
        <v>79495.129999999961</v>
      </c>
      <c r="L400">
        <f t="shared" si="45"/>
        <v>596.21</v>
      </c>
      <c r="M400">
        <f>$R$244</f>
        <v>1290.07</v>
      </c>
      <c r="N400" s="7">
        <f t="shared" si="44"/>
        <v>78801.26999999996</v>
      </c>
      <c r="O400" s="4">
        <f t="shared" si="46"/>
        <v>246.54973067166904</v>
      </c>
    </row>
    <row r="401" spans="1:15">
      <c r="A401" s="6">
        <v>49035</v>
      </c>
      <c r="B401">
        <v>399</v>
      </c>
      <c r="C401">
        <f>(1/(1+$S$4/12))^B401</f>
        <v>0.19032044985432642</v>
      </c>
      <c r="H401" s="3"/>
      <c r="K401" s="3">
        <f t="shared" si="43"/>
        <v>78801.26999999996</v>
      </c>
      <c r="L401">
        <f t="shared" si="45"/>
        <v>591.01</v>
      </c>
      <c r="M401">
        <f>$R$244</f>
        <v>1290.07</v>
      </c>
      <c r="N401" s="7">
        <f t="shared" si="44"/>
        <v>78102.209999999963</v>
      </c>
      <c r="O401" s="4">
        <f t="shared" si="46"/>
        <v>245.52670274357087</v>
      </c>
    </row>
    <row r="402" spans="1:15">
      <c r="A402" s="6">
        <v>49065</v>
      </c>
      <c r="B402">
        <v>400</v>
      </c>
      <c r="C402">
        <f>(1/(1+$S$4/12))^B402</f>
        <v>0.18953073844414248</v>
      </c>
      <c r="H402" s="3"/>
      <c r="K402" s="3">
        <f t="shared" si="43"/>
        <v>78102.209999999963</v>
      </c>
      <c r="L402">
        <f t="shared" si="45"/>
        <v>585.77</v>
      </c>
      <c r="M402">
        <f>$R$244</f>
        <v>1290.07</v>
      </c>
      <c r="N402" s="7">
        <f t="shared" si="44"/>
        <v>77397.90999999996</v>
      </c>
      <c r="O402" s="4">
        <f t="shared" si="46"/>
        <v>244.50791974463488</v>
      </c>
    </row>
    <row r="403" spans="1:15">
      <c r="A403" s="6">
        <v>49096</v>
      </c>
      <c r="B403">
        <v>401</v>
      </c>
      <c r="C403">
        <f>(1/(1+$S$4/12))^B403</f>
        <v>0.18874430384478921</v>
      </c>
      <c r="H403" s="3"/>
      <c r="K403" s="3">
        <f t="shared" si="43"/>
        <v>77397.90999999996</v>
      </c>
      <c r="L403">
        <f t="shared" si="45"/>
        <v>580.48</v>
      </c>
      <c r="M403">
        <f>$R$244</f>
        <v>1290.07</v>
      </c>
      <c r="N403" s="7">
        <f t="shared" si="44"/>
        <v>76688.319999999963</v>
      </c>
      <c r="O403" s="4">
        <f t="shared" si="46"/>
        <v>243.4933640610472</v>
      </c>
    </row>
    <row r="404" spans="1:15">
      <c r="A404" s="6">
        <v>49126</v>
      </c>
      <c r="B404">
        <v>402</v>
      </c>
      <c r="C404">
        <f>(1/(1+$S$4/12))^B404</f>
        <v>0.18796113245954113</v>
      </c>
      <c r="H404" s="3"/>
      <c r="K404" s="3">
        <f t="shared" si="43"/>
        <v>76688.319999999963</v>
      </c>
      <c r="L404">
        <f t="shared" si="45"/>
        <v>575.16</v>
      </c>
      <c r="M404">
        <f>$R$244</f>
        <v>1290.07</v>
      </c>
      <c r="N404" s="7">
        <f t="shared" si="44"/>
        <v>75973.40999999996</v>
      </c>
      <c r="O404" s="4">
        <f t="shared" si="46"/>
        <v>242.48301815208021</v>
      </c>
    </row>
    <row r="405" spans="1:15">
      <c r="A405" s="6">
        <v>49157</v>
      </c>
      <c r="B405">
        <v>403</v>
      </c>
      <c r="C405">
        <f>(1/(1+$S$4/12))^B405</f>
        <v>0.18718121074809074</v>
      </c>
      <c r="H405" s="3"/>
      <c r="K405" s="3">
        <f t="shared" si="43"/>
        <v>75973.40999999996</v>
      </c>
      <c r="L405">
        <f t="shared" si="45"/>
        <v>569.79999999999995</v>
      </c>
      <c r="M405">
        <f>$R$244</f>
        <v>1290.07</v>
      </c>
      <c r="N405" s="7">
        <f t="shared" si="44"/>
        <v>75253.139999999956</v>
      </c>
      <c r="O405" s="4">
        <f t="shared" si="46"/>
        <v>241.47686454978941</v>
      </c>
    </row>
    <row r="406" spans="1:15">
      <c r="A406" s="6">
        <v>49188</v>
      </c>
      <c r="B406">
        <v>404</v>
      </c>
      <c r="C406">
        <f>(1/(1+$S$4/12))^B406</f>
        <v>0.18640452522631445</v>
      </c>
      <c r="H406" s="3"/>
      <c r="K406" s="3">
        <f t="shared" si="43"/>
        <v>75253.139999999956</v>
      </c>
      <c r="L406">
        <f t="shared" si="45"/>
        <v>564.4</v>
      </c>
      <c r="M406">
        <f>$R$244</f>
        <v>1290.07</v>
      </c>
      <c r="N406" s="7">
        <f t="shared" si="44"/>
        <v>74527.469999999958</v>
      </c>
      <c r="O406" s="4">
        <f t="shared" si="46"/>
        <v>240.47488585871147</v>
      </c>
    </row>
    <row r="407" spans="1:15">
      <c r="A407" s="6">
        <v>49218</v>
      </c>
      <c r="B407">
        <v>405</v>
      </c>
      <c r="C407">
        <f>(1/(1+$S$4/12))^B407</f>
        <v>0.1856310624660393</v>
      </c>
      <c r="H407" s="3"/>
      <c r="K407" s="3">
        <f t="shared" si="43"/>
        <v>74527.469999999958</v>
      </c>
      <c r="L407">
        <f t="shared" si="45"/>
        <v>558.96</v>
      </c>
      <c r="M407">
        <f>$R$244</f>
        <v>1290.07</v>
      </c>
      <c r="N407" s="7">
        <f t="shared" si="44"/>
        <v>73796.359999999957</v>
      </c>
      <c r="O407" s="4">
        <f t="shared" si="46"/>
        <v>239.4770647555633</v>
      </c>
    </row>
    <row r="408" spans="1:15">
      <c r="A408" s="6">
        <v>49249</v>
      </c>
      <c r="B408">
        <v>406</v>
      </c>
      <c r="C408">
        <f>(1/(1+$S$4/12))^B408</f>
        <v>0.1848608090948109</v>
      </c>
      <c r="K408" s="3">
        <f t="shared" si="43"/>
        <v>73796.359999999957</v>
      </c>
      <c r="L408">
        <f t="shared" si="45"/>
        <v>553.47</v>
      </c>
      <c r="M408">
        <f>$R$244</f>
        <v>1290.07</v>
      </c>
      <c r="N408" s="7">
        <f t="shared" si="44"/>
        <v>73059.759999999951</v>
      </c>
      <c r="O408" s="4">
        <f t="shared" si="46"/>
        <v>238.48338398894268</v>
      </c>
    </row>
    <row r="409" spans="1:15">
      <c r="A409" s="6">
        <v>49279</v>
      </c>
      <c r="B409">
        <v>407</v>
      </c>
      <c r="C409">
        <f>(1/(1+$S$4/12))^B409</f>
        <v>0.18409375179566231</v>
      </c>
      <c r="K409" s="3">
        <f t="shared" si="43"/>
        <v>73059.759999999951</v>
      </c>
      <c r="L409">
        <f t="shared" si="45"/>
        <v>547.95000000000005</v>
      </c>
      <c r="M409">
        <f>$R$244</f>
        <v>1290.07</v>
      </c>
      <c r="N409" s="7">
        <f t="shared" si="44"/>
        <v>72317.639999999956</v>
      </c>
      <c r="O409" s="4">
        <f t="shared" si="46"/>
        <v>237.49382637903008</v>
      </c>
    </row>
    <row r="410" spans="1:15">
      <c r="A410" s="6">
        <v>49310</v>
      </c>
      <c r="B410">
        <v>408</v>
      </c>
      <c r="C410">
        <f>(1/(1+$S$4/12))^B410</f>
        <v>0.18332987730688366</v>
      </c>
      <c r="K410" s="3">
        <f t="shared" si="43"/>
        <v>72317.639999999956</v>
      </c>
      <c r="L410">
        <f t="shared" si="45"/>
        <v>542.38</v>
      </c>
      <c r="M410">
        <f>$R$244</f>
        <v>1290.07</v>
      </c>
      <c r="N410" s="7">
        <f t="shared" si="44"/>
        <v>71569.949999999953</v>
      </c>
      <c r="O410" s="4">
        <f t="shared" si="46"/>
        <v>236.50837481729138</v>
      </c>
    </row>
    <row r="411" spans="1:15">
      <c r="A411" s="6">
        <v>49341</v>
      </c>
      <c r="B411">
        <v>409</v>
      </c>
      <c r="C411">
        <f>(1/(1+$S$4/12))^B411</f>
        <v>0.18256917242179285</v>
      </c>
      <c r="K411" s="3">
        <f t="shared" si="43"/>
        <v>71569.949999999953</v>
      </c>
      <c r="L411">
        <f t="shared" si="45"/>
        <v>536.77</v>
      </c>
      <c r="M411">
        <f>$R$244</f>
        <v>1290.07</v>
      </c>
      <c r="N411" s="7">
        <f t="shared" si="44"/>
        <v>70816.649999999951</v>
      </c>
      <c r="O411" s="4">
        <f t="shared" si="46"/>
        <v>235.52701226618228</v>
      </c>
    </row>
    <row r="412" spans="1:15">
      <c r="A412" s="6">
        <v>49369</v>
      </c>
      <c r="B412">
        <v>410</v>
      </c>
      <c r="C412">
        <f>(1/(1+$S$4/12))^B412</f>
        <v>0.18181162398850742</v>
      </c>
      <c r="K412" s="3">
        <f t="shared" si="43"/>
        <v>70816.649999999951</v>
      </c>
      <c r="L412">
        <f t="shared" si="45"/>
        <v>531.12</v>
      </c>
      <c r="M412">
        <f>$R$244</f>
        <v>1290.07</v>
      </c>
      <c r="N412" s="7">
        <f t="shared" si="44"/>
        <v>70057.699999999953</v>
      </c>
      <c r="O412" s="4">
        <f t="shared" si="46"/>
        <v>234.54972175885376</v>
      </c>
    </row>
    <row r="413" spans="1:15">
      <c r="A413" s="6">
        <v>49400</v>
      </c>
      <c r="B413">
        <v>411</v>
      </c>
      <c r="C413">
        <f>(1/(1+$S$4/12))^B413</f>
        <v>0.18105721890971693</v>
      </c>
      <c r="K413" s="3">
        <f t="shared" si="43"/>
        <v>70057.699999999953</v>
      </c>
      <c r="L413">
        <f t="shared" si="45"/>
        <v>525.42999999999995</v>
      </c>
      <c r="M413">
        <f>$R$244</f>
        <v>1290.07</v>
      </c>
      <c r="N413" s="7">
        <f t="shared" si="44"/>
        <v>69293.059999999954</v>
      </c>
      <c r="O413" s="4">
        <f t="shared" si="46"/>
        <v>233.57648639885852</v>
      </c>
    </row>
    <row r="414" spans="1:15">
      <c r="A414" s="6">
        <v>49430</v>
      </c>
      <c r="B414">
        <v>412</v>
      </c>
      <c r="C414">
        <f>(1/(1+$S$4/12))^B414</f>
        <v>0.18030594414245671</v>
      </c>
      <c r="K414" s="3">
        <f t="shared" si="43"/>
        <v>69293.059999999954</v>
      </c>
      <c r="L414">
        <f t="shared" si="45"/>
        <v>519.70000000000005</v>
      </c>
      <c r="M414">
        <f>$R$244</f>
        <v>1290.07</v>
      </c>
      <c r="N414" s="7">
        <f t="shared" si="44"/>
        <v>68522.689999999959</v>
      </c>
      <c r="O414" s="4">
        <f t="shared" si="46"/>
        <v>232.60728935985912</v>
      </c>
    </row>
    <row r="415" spans="1:15">
      <c r="A415" s="6">
        <v>49461</v>
      </c>
      <c r="B415">
        <v>413</v>
      </c>
      <c r="C415">
        <f>(1/(1+$S$4/12))^B415</f>
        <v>0.17955778669788219</v>
      </c>
      <c r="K415" s="3">
        <f t="shared" si="43"/>
        <v>68522.689999999959</v>
      </c>
      <c r="L415">
        <f t="shared" si="45"/>
        <v>513.91999999999996</v>
      </c>
      <c r="M415">
        <f>$R$244</f>
        <v>1290.07</v>
      </c>
      <c r="N415" s="7">
        <f t="shared" si="44"/>
        <v>67746.539999999964</v>
      </c>
      <c r="O415" s="4">
        <f t="shared" si="46"/>
        <v>231.64211388533687</v>
      </c>
    </row>
    <row r="416" spans="1:15">
      <c r="A416" s="6">
        <v>49491</v>
      </c>
      <c r="B416">
        <v>414</v>
      </c>
      <c r="C416">
        <f>(1/(1+$S$4/12))^B416</f>
        <v>0.17881273364104452</v>
      </c>
      <c r="K416" s="3">
        <f t="shared" si="43"/>
        <v>67746.539999999964</v>
      </c>
      <c r="L416">
        <f t="shared" si="45"/>
        <v>508.1</v>
      </c>
      <c r="M416">
        <f>$R$244</f>
        <v>1290.07</v>
      </c>
      <c r="N416" s="7">
        <f t="shared" si="44"/>
        <v>66964.569999999963</v>
      </c>
      <c r="O416" s="4">
        <f t="shared" si="46"/>
        <v>230.6809432883023</v>
      </c>
    </row>
    <row r="417" spans="1:15">
      <c r="A417" s="6">
        <v>49522</v>
      </c>
      <c r="B417">
        <v>415</v>
      </c>
      <c r="C417">
        <f>(1/(1+$S$4/12))^B417</f>
        <v>0.17807077209066674</v>
      </c>
      <c r="K417" s="3">
        <f t="shared" si="43"/>
        <v>66964.569999999963</v>
      </c>
      <c r="L417">
        <f t="shared" si="45"/>
        <v>502.23</v>
      </c>
      <c r="M417">
        <f>$R$244</f>
        <v>1290.07</v>
      </c>
      <c r="N417" s="7">
        <f t="shared" si="44"/>
        <v>66176.729999999967</v>
      </c>
      <c r="O417" s="4">
        <f t="shared" si="46"/>
        <v>229.72376095100643</v>
      </c>
    </row>
    <row r="418" spans="1:15">
      <c r="A418" s="6">
        <v>49553</v>
      </c>
      <c r="B418">
        <v>416</v>
      </c>
      <c r="C418">
        <f>(1/(1+$S$4/12))^B418</f>
        <v>0.17733188921892121</v>
      </c>
      <c r="K418" s="3">
        <f t="shared" si="43"/>
        <v>66176.729999999967</v>
      </c>
      <c r="L418">
        <f t="shared" si="45"/>
        <v>496.33</v>
      </c>
      <c r="M418">
        <f>$R$244</f>
        <v>1290.07</v>
      </c>
      <c r="N418" s="7">
        <f t="shared" si="44"/>
        <v>65382.989999999969</v>
      </c>
      <c r="O418" s="4">
        <f t="shared" si="46"/>
        <v>228.77055032465367</v>
      </c>
    </row>
    <row r="419" spans="1:15">
      <c r="A419" s="6">
        <v>49583</v>
      </c>
      <c r="B419">
        <v>417</v>
      </c>
      <c r="C419">
        <f>(1/(1+$S$4/12))^B419</f>
        <v>0.17659607225120788</v>
      </c>
      <c r="K419" s="3">
        <f t="shared" si="43"/>
        <v>65382.989999999969</v>
      </c>
      <c r="L419">
        <f t="shared" si="45"/>
        <v>490.37</v>
      </c>
      <c r="M419">
        <f>$R$244</f>
        <v>1290.07</v>
      </c>
      <c r="N419" s="7">
        <f t="shared" si="44"/>
        <v>64583.289999999972</v>
      </c>
      <c r="O419" s="4">
        <f t="shared" si="46"/>
        <v>227.82129492911574</v>
      </c>
    </row>
    <row r="420" spans="1:15">
      <c r="A420" s="6">
        <v>49614</v>
      </c>
      <c r="B420">
        <v>418</v>
      </c>
      <c r="C420">
        <f>(1/(1+$S$4/12))^B420</f>
        <v>0.17586330846593312</v>
      </c>
      <c r="K420" s="3">
        <f t="shared" si="43"/>
        <v>64583.289999999972</v>
      </c>
      <c r="L420">
        <f t="shared" si="45"/>
        <v>484.37</v>
      </c>
      <c r="M420">
        <f>$R$244</f>
        <v>1290.07</v>
      </c>
      <c r="N420" s="7">
        <f t="shared" si="44"/>
        <v>63777.589999999975</v>
      </c>
      <c r="O420" s="4">
        <f t="shared" si="46"/>
        <v>226.87597835264634</v>
      </c>
    </row>
    <row r="421" spans="1:15">
      <c r="A421" s="6">
        <v>49644</v>
      </c>
      <c r="B421">
        <v>419</v>
      </c>
      <c r="C421">
        <f>(1/(1+$S$4/12))^B421</f>
        <v>0.17513358519429029</v>
      </c>
      <c r="K421" s="3">
        <f t="shared" si="43"/>
        <v>63777.589999999975</v>
      </c>
      <c r="L421">
        <f t="shared" si="45"/>
        <v>478.33</v>
      </c>
      <c r="M421">
        <f>$R$244</f>
        <v>1290.07</v>
      </c>
      <c r="N421" s="7">
        <f t="shared" si="44"/>
        <v>62965.849999999977</v>
      </c>
      <c r="O421" s="4">
        <f t="shared" si="46"/>
        <v>225.93458425159807</v>
      </c>
    </row>
    <row r="422" spans="1:15">
      <c r="A422" s="6">
        <v>49675</v>
      </c>
      <c r="B422">
        <v>420</v>
      </c>
      <c r="C422">
        <f>(1/(1+$S$4/12))^B422</f>
        <v>0.17440688982004013</v>
      </c>
      <c r="K422" s="3">
        <f t="shared" si="43"/>
        <v>62965.849999999977</v>
      </c>
      <c r="L422">
        <f t="shared" si="45"/>
        <v>472.24</v>
      </c>
      <c r="M422">
        <f>$R$244</f>
        <v>1290.07</v>
      </c>
      <c r="N422" s="7">
        <f t="shared" si="44"/>
        <v>62148.019999999975</v>
      </c>
      <c r="O422" s="4">
        <f t="shared" si="46"/>
        <v>224.99709635013915</v>
      </c>
    </row>
    <row r="423" spans="1:15">
      <c r="A423" s="6">
        <v>49706</v>
      </c>
      <c r="B423">
        <v>421</v>
      </c>
      <c r="C423">
        <f>(1/(1+$S$4/12))^B423</f>
        <v>0.17368320977929308</v>
      </c>
      <c r="K423" s="3">
        <f t="shared" si="43"/>
        <v>62148.019999999975</v>
      </c>
      <c r="L423">
        <f t="shared" si="45"/>
        <v>466.11</v>
      </c>
      <c r="M423">
        <f>$R$244</f>
        <v>1290.07</v>
      </c>
      <c r="N423" s="7">
        <f t="shared" si="44"/>
        <v>61324.059999999976</v>
      </c>
      <c r="O423" s="4">
        <f t="shared" si="46"/>
        <v>224.06349843997262</v>
      </c>
    </row>
    <row r="424" spans="1:15">
      <c r="A424" s="6">
        <v>49735</v>
      </c>
      <c r="B424">
        <v>422</v>
      </c>
      <c r="C424">
        <f>(1/(1+$S$4/12))^B424</f>
        <v>0.17296253256029182</v>
      </c>
      <c r="K424" s="3">
        <f t="shared" si="43"/>
        <v>61324.059999999976</v>
      </c>
      <c r="L424">
        <f t="shared" si="45"/>
        <v>459.93</v>
      </c>
      <c r="M424">
        <f>$R$244</f>
        <v>1290.07</v>
      </c>
      <c r="N424" s="7">
        <f t="shared" si="44"/>
        <v>60493.919999999976</v>
      </c>
      <c r="O424" s="4">
        <f t="shared" si="46"/>
        <v>223.13377438005566</v>
      </c>
    </row>
    <row r="425" spans="1:15">
      <c r="A425" s="6">
        <v>49766</v>
      </c>
      <c r="B425">
        <v>423</v>
      </c>
      <c r="C425">
        <f>(1/(1+$S$4/12))^B425</f>
        <v>0.17224484570319523</v>
      </c>
      <c r="K425" s="3">
        <f t="shared" si="43"/>
        <v>60493.919999999976</v>
      </c>
      <c r="L425">
        <f t="shared" si="45"/>
        <v>453.7</v>
      </c>
      <c r="M425">
        <f>$R$244</f>
        <v>1290.07</v>
      </c>
      <c r="N425" s="7">
        <f t="shared" si="44"/>
        <v>59657.549999999974</v>
      </c>
      <c r="O425" s="4">
        <f t="shared" si="46"/>
        <v>222.20790809632106</v>
      </c>
    </row>
    <row r="426" spans="1:15">
      <c r="A426" s="6">
        <v>49796</v>
      </c>
      <c r="B426">
        <v>424</v>
      </c>
      <c r="C426">
        <f>(1/(1+$S$4/12))^B426</f>
        <v>0.17153013679986245</v>
      </c>
      <c r="K426" s="3">
        <f t="shared" si="43"/>
        <v>59657.549999999974</v>
      </c>
      <c r="L426">
        <f t="shared" si="45"/>
        <v>447.43</v>
      </c>
      <c r="M426">
        <f>$R$244</f>
        <v>1290.07</v>
      </c>
      <c r="N426" s="7">
        <f t="shared" si="44"/>
        <v>58814.909999999974</v>
      </c>
      <c r="O426" s="4">
        <f t="shared" si="46"/>
        <v>221.28588358139854</v>
      </c>
    </row>
    <row r="427" spans="1:15">
      <c r="A427" s="6">
        <v>49827</v>
      </c>
      <c r="B427">
        <v>425</v>
      </c>
      <c r="C427">
        <f>(1/(1+$S$4/12))^B427</f>
        <v>0.17081839349363895</v>
      </c>
      <c r="K427" s="3">
        <f t="shared" si="43"/>
        <v>58814.909999999974</v>
      </c>
      <c r="L427">
        <f t="shared" si="45"/>
        <v>441.11</v>
      </c>
      <c r="M427">
        <f>$R$244</f>
        <v>1290.07</v>
      </c>
      <c r="N427" s="7">
        <f t="shared" si="44"/>
        <v>57965.949999999975</v>
      </c>
      <c r="O427" s="4">
        <f t="shared" si="46"/>
        <v>220.36768489433879</v>
      </c>
    </row>
    <row r="428" spans="1:15">
      <c r="A428" s="6">
        <v>49857</v>
      </c>
      <c r="B428">
        <v>426</v>
      </c>
      <c r="C428">
        <f>(1/(1+$S$4/12))^B428</f>
        <v>0.17010960347914256</v>
      </c>
      <c r="K428" s="3">
        <f t="shared" si="43"/>
        <v>57965.949999999975</v>
      </c>
      <c r="L428">
        <f t="shared" si="45"/>
        <v>434.74</v>
      </c>
      <c r="M428">
        <f>$R$244</f>
        <v>1290.07</v>
      </c>
      <c r="N428" s="7">
        <f t="shared" si="44"/>
        <v>57110.619999999974</v>
      </c>
      <c r="O428" s="4">
        <f t="shared" si="46"/>
        <v>219.45329616033743</v>
      </c>
    </row>
    <row r="429" spans="1:15">
      <c r="A429" s="6">
        <v>49888</v>
      </c>
      <c r="B429">
        <v>427</v>
      </c>
      <c r="C429">
        <f>(1/(1+$S$4/12))^B429</f>
        <v>0.16940375450205067</v>
      </c>
      <c r="K429" s="3">
        <f t="shared" si="43"/>
        <v>57110.619999999974</v>
      </c>
      <c r="L429">
        <f t="shared" si="45"/>
        <v>428.33</v>
      </c>
      <c r="M429">
        <f>$R$244</f>
        <v>1290.07</v>
      </c>
      <c r="N429" s="7">
        <f t="shared" si="44"/>
        <v>56248.879999999976</v>
      </c>
      <c r="O429" s="4">
        <f t="shared" si="46"/>
        <v>218.54270157046051</v>
      </c>
    </row>
    <row r="430" spans="1:15">
      <c r="A430" s="6">
        <v>49919</v>
      </c>
      <c r="B430">
        <v>428</v>
      </c>
      <c r="C430">
        <f>(1/(1+$S$4/12))^B430</f>
        <v>0.16870083435888863</v>
      </c>
      <c r="K430" s="3">
        <f t="shared" ref="K430:K436" si="47">N429</f>
        <v>56248.879999999976</v>
      </c>
      <c r="L430">
        <f t="shared" si="45"/>
        <v>421.87</v>
      </c>
      <c r="M430">
        <f>$R$244</f>
        <v>1290.07</v>
      </c>
      <c r="N430" s="7">
        <f t="shared" ref="N430:N436" si="48">K430-(M430-L430)</f>
        <v>55380.679999999978</v>
      </c>
      <c r="O430" s="4">
        <f t="shared" si="46"/>
        <v>217.63588538137145</v>
      </c>
    </row>
    <row r="431" spans="1:15">
      <c r="A431" s="6">
        <v>49949</v>
      </c>
      <c r="B431">
        <v>429</v>
      </c>
      <c r="C431">
        <f>(1/(1+$S$4/12))^B431</f>
        <v>0.16800083089681855</v>
      </c>
      <c r="K431" s="3">
        <f t="shared" si="47"/>
        <v>55380.679999999978</v>
      </c>
      <c r="L431">
        <f t="shared" si="45"/>
        <v>415.36</v>
      </c>
      <c r="M431">
        <f>$R$244</f>
        <v>1290.07</v>
      </c>
      <c r="N431" s="7">
        <f t="shared" si="48"/>
        <v>54505.969999999979</v>
      </c>
      <c r="O431" s="4">
        <f t="shared" si="46"/>
        <v>216.73283191505871</v>
      </c>
    </row>
    <row r="432" spans="1:15">
      <c r="A432" s="6">
        <v>49980</v>
      </c>
      <c r="B432">
        <v>430</v>
      </c>
      <c r="C432">
        <f>(1/(1+$S$4/12))^B432</f>
        <v>0.16730373201342927</v>
      </c>
      <c r="K432" s="3">
        <f t="shared" si="47"/>
        <v>54505.969999999979</v>
      </c>
      <c r="L432">
        <f t="shared" si="45"/>
        <v>408.79</v>
      </c>
      <c r="M432">
        <f>$R$244</f>
        <v>1290.07</v>
      </c>
      <c r="N432" s="7">
        <f t="shared" si="48"/>
        <v>53624.689999999981</v>
      </c>
      <c r="O432" s="4">
        <f t="shared" si="46"/>
        <v>215.83352555856467</v>
      </c>
    </row>
    <row r="433" spans="1:15">
      <c r="A433" s="6">
        <v>50010</v>
      </c>
      <c r="B433">
        <v>431</v>
      </c>
      <c r="C433">
        <f>(1/(1+$S$4/12))^B433</f>
        <v>0.16660952565652709</v>
      </c>
      <c r="K433" s="3">
        <f t="shared" si="47"/>
        <v>53624.689999999981</v>
      </c>
      <c r="L433">
        <f t="shared" si="45"/>
        <v>402.19</v>
      </c>
      <c r="M433">
        <f>$R$244</f>
        <v>1290.07</v>
      </c>
      <c r="N433" s="7">
        <f t="shared" si="48"/>
        <v>52736.809999999983</v>
      </c>
      <c r="O433" s="4">
        <f t="shared" si="46"/>
        <v>214.93795076371589</v>
      </c>
    </row>
    <row r="434" spans="1:15">
      <c r="A434" s="6">
        <v>50041</v>
      </c>
      <c r="B434">
        <v>432</v>
      </c>
      <c r="C434">
        <f>(1/(1+$S$4/12))^B434</f>
        <v>0.16591819982392739</v>
      </c>
      <c r="K434" s="3">
        <f t="shared" si="47"/>
        <v>52736.809999999983</v>
      </c>
      <c r="L434">
        <f t="shared" si="45"/>
        <v>395.53</v>
      </c>
      <c r="M434">
        <f>$R$244</f>
        <v>1290.07</v>
      </c>
      <c r="N434" s="7">
        <f t="shared" si="48"/>
        <v>51842.269999999982</v>
      </c>
      <c r="O434" s="4">
        <f t="shared" si="46"/>
        <v>214.046092046854</v>
      </c>
    </row>
    <row r="435" spans="1:15">
      <c r="A435" s="6">
        <v>50072</v>
      </c>
      <c r="B435">
        <v>433</v>
      </c>
      <c r="C435">
        <f>(1/(1+$S$4/12))^B435</f>
        <v>0.16522974256324721</v>
      </c>
      <c r="K435" s="3">
        <f t="shared" si="47"/>
        <v>51842.269999999982</v>
      </c>
      <c r="L435">
        <f t="shared" si="45"/>
        <v>388.82</v>
      </c>
      <c r="M435">
        <f>$R$244</f>
        <v>1290.07</v>
      </c>
      <c r="N435" s="7">
        <f t="shared" si="48"/>
        <v>50941.019999999982</v>
      </c>
      <c r="O435" s="4">
        <f t="shared" si="46"/>
        <v>213.15793398856832</v>
      </c>
    </row>
    <row r="436" spans="1:15">
      <c r="A436" s="6">
        <v>50100</v>
      </c>
      <c r="B436">
        <v>434</v>
      </c>
      <c r="C436">
        <f>(1/(1+$S$4/12))^B436</f>
        <v>0.16454414197169845</v>
      </c>
      <c r="K436" s="3">
        <f t="shared" si="47"/>
        <v>50941.019999999982</v>
      </c>
      <c r="L436">
        <f t="shared" si="45"/>
        <v>382.06</v>
      </c>
      <c r="M436">
        <f>$R$244</f>
        <v>1290.07</v>
      </c>
      <c r="N436" s="7">
        <f t="shared" si="48"/>
        <v>50033.00999999998</v>
      </c>
      <c r="O436" s="4">
        <f t="shared" si="46"/>
        <v>212.273461233429</v>
      </c>
    </row>
    <row r="437" spans="1:15">
      <c r="A437" s="6">
        <v>50131</v>
      </c>
      <c r="B437">
        <v>435</v>
      </c>
      <c r="C437">
        <f>(1/(1+$S$4/12))^B437</f>
        <v>0.16386138619588228</v>
      </c>
      <c r="K437" s="3">
        <f t="shared" ref="K437:K470" si="49">N436</f>
        <v>50033.00999999998</v>
      </c>
      <c r="L437">
        <f t="shared" si="45"/>
        <v>375.25</v>
      </c>
      <c r="M437">
        <f>$R$244</f>
        <v>1290.07</v>
      </c>
      <c r="N437" s="7">
        <f t="shared" ref="N437:N470" si="50">K437-(M437-L437)</f>
        <v>49118.189999999981</v>
      </c>
      <c r="O437" s="4">
        <f t="shared" si="46"/>
        <v>211.39265848972184</v>
      </c>
    </row>
    <row r="438" spans="1:15">
      <c r="A438" s="6">
        <v>50161</v>
      </c>
      <c r="B438">
        <v>436</v>
      </c>
      <c r="C438">
        <f>(1/(1+$S$4/12))^B438</f>
        <v>0.16318146343158402</v>
      </c>
      <c r="K438" s="3">
        <f t="shared" si="49"/>
        <v>49118.189999999981</v>
      </c>
      <c r="L438">
        <f>ROUND(K438*$Q$244/12,2)</f>
        <v>368.39</v>
      </c>
      <c r="M438">
        <f>$R$244</f>
        <v>1290.07</v>
      </c>
      <c r="N438" s="7">
        <f t="shared" si="50"/>
        <v>48196.50999999998</v>
      </c>
      <c r="O438" s="4">
        <f t="shared" si="46"/>
        <v>210.51551052918359</v>
      </c>
    </row>
    <row r="439" spans="1:15">
      <c r="A439" s="6">
        <v>50192</v>
      </c>
      <c r="B439">
        <v>437</v>
      </c>
      <c r="C439">
        <f>(1/(1+$S$4/12))^B439</f>
        <v>0.16250436192356918</v>
      </c>
      <c r="K439" s="3">
        <f t="shared" si="49"/>
        <v>48196.50999999998</v>
      </c>
      <c r="L439">
        <f>ROUND(K439*$Q$244/12,2)</f>
        <v>361.47</v>
      </c>
      <c r="M439">
        <f>$R$244</f>
        <v>1290.07</v>
      </c>
      <c r="N439" s="7">
        <f t="shared" si="50"/>
        <v>47267.909999999982</v>
      </c>
      <c r="O439" s="4">
        <f t="shared" si="46"/>
        <v>209.64200218673889</v>
      </c>
    </row>
    <row r="440" spans="1:15">
      <c r="A440" s="6">
        <v>50222</v>
      </c>
      <c r="B440">
        <v>438</v>
      </c>
      <c r="C440">
        <f>(1/(1+$S$4/12))^B440</f>
        <v>0.1618300699653801</v>
      </c>
      <c r="K440" s="3">
        <f t="shared" si="49"/>
        <v>47267.909999999982</v>
      </c>
      <c r="L440">
        <f>ROUND(K440*$Q$244/12,2)</f>
        <v>354.51</v>
      </c>
      <c r="M440">
        <f>$R$244</f>
        <v>1290.07</v>
      </c>
      <c r="N440" s="7">
        <f t="shared" si="50"/>
        <v>46332.349999999984</v>
      </c>
      <c r="O440" s="4">
        <f t="shared" si="46"/>
        <v>208.7721183602379</v>
      </c>
    </row>
    <row r="441" spans="1:15">
      <c r="A441" s="6">
        <v>50253</v>
      </c>
      <c r="B441">
        <v>439</v>
      </c>
      <c r="C441">
        <f>(1/(1+$S$4/12))^B441</f>
        <v>0.16115857589913368</v>
      </c>
      <c r="K441" s="3">
        <f t="shared" si="49"/>
        <v>46332.349999999984</v>
      </c>
      <c r="L441">
        <f>ROUND(K441*$Q$244/12,2)</f>
        <v>347.49</v>
      </c>
      <c r="M441">
        <f>$R$244</f>
        <v>1290.07</v>
      </c>
      <c r="N441" s="7">
        <f t="shared" si="50"/>
        <v>45389.769999999982</v>
      </c>
      <c r="O441" s="4">
        <f t="shared" si="46"/>
        <v>207.90584401019538</v>
      </c>
    </row>
    <row r="442" spans="1:15">
      <c r="A442" s="6">
        <v>50284</v>
      </c>
      <c r="B442">
        <v>440</v>
      </c>
      <c r="C442">
        <f>(1/(1+$S$4/12))^B442</f>
        <v>0.16048986811531987</v>
      </c>
      <c r="K442" s="3">
        <f t="shared" si="49"/>
        <v>45389.769999999982</v>
      </c>
      <c r="L442">
        <f>ROUND(K442*$Q$244/12,2)</f>
        <v>340.42</v>
      </c>
      <c r="M442">
        <f>$R$244</f>
        <v>1290.07</v>
      </c>
      <c r="N442" s="7">
        <f t="shared" si="50"/>
        <v>44440.119999999981</v>
      </c>
      <c r="O442" s="4">
        <f t="shared" si="46"/>
        <v>207.0431641595307</v>
      </c>
    </row>
    <row r="443" spans="1:15">
      <c r="A443" s="6">
        <v>50314</v>
      </c>
      <c r="B443">
        <v>441</v>
      </c>
      <c r="C443">
        <f>(1/(1+$S$4/12))^B443</f>
        <v>0.1598239350526007</v>
      </c>
      <c r="K443" s="3">
        <f t="shared" si="49"/>
        <v>44440.119999999981</v>
      </c>
      <c r="L443">
        <f>ROUND(K443*$Q$244/12,2)</f>
        <v>333.3</v>
      </c>
      <c r="M443">
        <f>$R$244</f>
        <v>1290.07</v>
      </c>
      <c r="N443" s="7">
        <f t="shared" si="50"/>
        <v>43483.349999999984</v>
      </c>
      <c r="O443" s="4">
        <f t="shared" si="46"/>
        <v>206.18406389330858</v>
      </c>
    </row>
    <row r="444" spans="1:15">
      <c r="A444" s="6">
        <v>50345</v>
      </c>
      <c r="B444">
        <v>442</v>
      </c>
      <c r="C444">
        <f>(1/(1+$S$4/12))^B444</f>
        <v>0.15916076519761066</v>
      </c>
      <c r="K444" s="3">
        <f t="shared" si="49"/>
        <v>43483.349999999984</v>
      </c>
      <c r="L444">
        <f>ROUND(K444*$Q$244/12,2)</f>
        <v>326.13</v>
      </c>
      <c r="M444">
        <f>$R$244</f>
        <v>1290.07</v>
      </c>
      <c r="N444" s="7">
        <f t="shared" si="50"/>
        <v>42519.409999999982</v>
      </c>
      <c r="O444" s="4">
        <f t="shared" si="46"/>
        <v>205.32852835848158</v>
      </c>
    </row>
    <row r="445" spans="1:15">
      <c r="A445" s="6">
        <v>50375</v>
      </c>
      <c r="B445">
        <v>443</v>
      </c>
      <c r="C445">
        <f>(1/(1+$S$4/12))^B445</f>
        <v>0.15850034708475752</v>
      </c>
      <c r="K445" s="3">
        <f t="shared" si="49"/>
        <v>42519.409999999982</v>
      </c>
      <c r="L445">
        <f>ROUND(K445*$Q$244/12,2)</f>
        <v>318.89999999999998</v>
      </c>
      <c r="M445">
        <f>$R$244</f>
        <v>1290.07</v>
      </c>
      <c r="N445" s="7">
        <f t="shared" si="50"/>
        <v>41548.239999999983</v>
      </c>
      <c r="O445" s="4">
        <f t="shared" si="46"/>
        <v>204.47654276363312</v>
      </c>
    </row>
    <row r="446" spans="1:15">
      <c r="A446" s="6">
        <v>50406</v>
      </c>
      <c r="B446">
        <v>444</v>
      </c>
      <c r="C446">
        <f>(1/(1+$S$4/12))^B446</f>
        <v>0.15784266929602411</v>
      </c>
      <c r="K446" s="3">
        <f t="shared" si="49"/>
        <v>41548.239999999983</v>
      </c>
      <c r="L446">
        <f>ROUND(K446*$Q$244/12,2)</f>
        <v>311.61</v>
      </c>
      <c r="M446">
        <f>$R$244</f>
        <v>1290.07</v>
      </c>
      <c r="N446" s="7">
        <f t="shared" si="50"/>
        <v>40569.779999999984</v>
      </c>
      <c r="O446" s="4">
        <f t="shared" si="46"/>
        <v>203.62809237872182</v>
      </c>
    </row>
    <row r="447" spans="1:15">
      <c r="A447" s="6">
        <v>50437</v>
      </c>
      <c r="B447">
        <v>445</v>
      </c>
      <c r="C447">
        <f>(1/(1+$S$4/12))^B447</f>
        <v>0.15718772046077087</v>
      </c>
      <c r="K447" s="3">
        <f t="shared" si="49"/>
        <v>40569.779999999984</v>
      </c>
      <c r="L447">
        <f>ROUND(K447*$Q$244/12,2)</f>
        <v>304.27</v>
      </c>
      <c r="M447">
        <f>$R$244</f>
        <v>1290.07</v>
      </c>
      <c r="N447" s="7">
        <f t="shared" si="50"/>
        <v>39583.979999999981</v>
      </c>
      <c r="O447" s="4">
        <f t="shared" si="46"/>
        <v>202.78316253482666</v>
      </c>
    </row>
    <row r="448" spans="1:15">
      <c r="A448" s="6">
        <v>50465</v>
      </c>
      <c r="B448">
        <v>446</v>
      </c>
      <c r="C448">
        <f>(1/(1+$S$4/12))^B448</f>
        <v>0.15653548925553945</v>
      </c>
      <c r="K448" s="3">
        <f t="shared" si="49"/>
        <v>39583.979999999981</v>
      </c>
      <c r="L448">
        <f>ROUND(K448*$Q$244/12,2)</f>
        <v>296.88</v>
      </c>
      <c r="M448">
        <f>$R$244</f>
        <v>1290.07</v>
      </c>
      <c r="N448" s="7">
        <f t="shared" si="50"/>
        <v>38590.789999999979</v>
      </c>
      <c r="O448" s="4">
        <f t="shared" si="46"/>
        <v>201.94173862389377</v>
      </c>
    </row>
    <row r="449" spans="1:15">
      <c r="A449" s="6">
        <v>50496</v>
      </c>
      <c r="B449">
        <v>447</v>
      </c>
      <c r="C449">
        <f>(1/(1+$S$4/12))^B449</f>
        <v>0.15588596440385674</v>
      </c>
      <c r="K449" s="3">
        <f t="shared" si="49"/>
        <v>38590.789999999979</v>
      </c>
      <c r="L449">
        <f>ROUND(K449*$Q$244/12,2)</f>
        <v>289.43</v>
      </c>
      <c r="M449">
        <f>$R$244</f>
        <v>1290.07</v>
      </c>
      <c r="N449" s="7">
        <f t="shared" si="50"/>
        <v>37590.14999999998</v>
      </c>
      <c r="O449" s="4">
        <f t="shared" si="46"/>
        <v>201.10380609848346</v>
      </c>
    </row>
    <row r="450" spans="1:15">
      <c r="A450" s="6">
        <v>50526</v>
      </c>
      <c r="B450">
        <v>448</v>
      </c>
      <c r="C450">
        <f>(1/(1+$S$4/12))^B450</f>
        <v>0.15523913467603992</v>
      </c>
      <c r="K450" s="3">
        <f t="shared" si="49"/>
        <v>37590.14999999998</v>
      </c>
      <c r="L450">
        <f>ROUND(K450*$Q$244/12,2)</f>
        <v>281.93</v>
      </c>
      <c r="M450">
        <f>$R$244</f>
        <v>1290.07</v>
      </c>
      <c r="N450" s="7">
        <f t="shared" si="50"/>
        <v>36582.00999999998</v>
      </c>
      <c r="O450" s="4">
        <f t="shared" si="46"/>
        <v>200.26935047151881</v>
      </c>
    </row>
    <row r="451" spans="1:15">
      <c r="A451" s="6">
        <v>50557</v>
      </c>
      <c r="B451">
        <v>449</v>
      </c>
      <c r="C451">
        <f>(1/(1+$S$4/12))^B451</f>
        <v>0.15459498888900242</v>
      </c>
      <c r="K451" s="3">
        <f t="shared" si="49"/>
        <v>36582.00999999998</v>
      </c>
      <c r="L451">
        <f>ROUND(K451*$Q$244/12,2)</f>
        <v>274.37</v>
      </c>
      <c r="M451">
        <f>$R$244</f>
        <v>1290.07</v>
      </c>
      <c r="N451" s="7">
        <f t="shared" si="50"/>
        <v>35566.309999999983</v>
      </c>
      <c r="O451" s="4">
        <f t="shared" ref="O451:O482" si="51">C451*M451</f>
        <v>199.43835731603534</v>
      </c>
    </row>
    <row r="452" spans="1:15">
      <c r="A452" s="6">
        <v>50587</v>
      </c>
      <c r="B452">
        <v>450</v>
      </c>
      <c r="C452">
        <f>(1/(1+$S$4/12))^B452</f>
        <v>0.15395351590606049</v>
      </c>
      <c r="K452" s="3">
        <f t="shared" si="49"/>
        <v>35566.309999999983</v>
      </c>
      <c r="L452">
        <f>ROUND(K452*$Q$244/12,2)</f>
        <v>266.75</v>
      </c>
      <c r="M452">
        <f>$R$244</f>
        <v>1290.07</v>
      </c>
      <c r="N452" s="7">
        <f t="shared" si="50"/>
        <v>34542.989999999983</v>
      </c>
      <c r="O452" s="4">
        <f t="shared" si="51"/>
        <v>198.61081226493144</v>
      </c>
    </row>
    <row r="453" spans="1:15">
      <c r="A453" s="6">
        <v>50618</v>
      </c>
      <c r="B453">
        <v>451</v>
      </c>
      <c r="C453">
        <f>(1/(1+$S$4/12))^B453</f>
        <v>0.15331470463674074</v>
      </c>
      <c r="K453" s="3">
        <f t="shared" si="49"/>
        <v>34542.989999999983</v>
      </c>
      <c r="L453">
        <f>ROUND(K453*$Q$244/12,2)</f>
        <v>259.07</v>
      </c>
      <c r="M453">
        <f>$R$244</f>
        <v>1290.07</v>
      </c>
      <c r="N453" s="7">
        <f t="shared" si="50"/>
        <v>33511.989999999983</v>
      </c>
      <c r="O453" s="4">
        <f t="shared" si="51"/>
        <v>197.78670101072012</v>
      </c>
    </row>
    <row r="454" spans="1:15">
      <c r="A454" s="6">
        <v>50649</v>
      </c>
      <c r="B454">
        <v>452</v>
      </c>
      <c r="C454">
        <f>(1/(1+$S$4/12))^B454</f>
        <v>0.15267854403658829</v>
      </c>
      <c r="K454" s="3">
        <f t="shared" si="49"/>
        <v>33511.989999999983</v>
      </c>
      <c r="L454">
        <f>ROUND(K454*$Q$244/12,2)</f>
        <v>251.34</v>
      </c>
      <c r="M454">
        <f>$R$244</f>
        <v>1290.07</v>
      </c>
      <c r="N454" s="7">
        <f t="shared" si="50"/>
        <v>32473.259999999984</v>
      </c>
      <c r="O454" s="4">
        <f t="shared" si="51"/>
        <v>196.96600930528143</v>
      </c>
    </row>
    <row r="455" spans="1:15">
      <c r="A455" s="6">
        <v>50679</v>
      </c>
      <c r="B455">
        <v>453</v>
      </c>
      <c r="C455">
        <f>(1/(1+$S$4/12))^B455</f>
        <v>0.1520450231069759</v>
      </c>
      <c r="K455" s="3">
        <f t="shared" si="49"/>
        <v>32473.259999999984</v>
      </c>
      <c r="L455">
        <f>ROUND(K455*$Q$244/12,2)</f>
        <v>243.55</v>
      </c>
      <c r="M455">
        <f>$R$244</f>
        <v>1290.07</v>
      </c>
      <c r="N455" s="7">
        <f t="shared" si="50"/>
        <v>31426.739999999983</v>
      </c>
      <c r="O455" s="4">
        <f t="shared" si="51"/>
        <v>196.14872295961638</v>
      </c>
    </row>
    <row r="456" spans="1:15">
      <c r="A456" s="6">
        <v>50710</v>
      </c>
      <c r="B456">
        <v>454</v>
      </c>
      <c r="C456">
        <f>(1/(1+$S$4/12))^B456</f>
        <v>0.15141413089491376</v>
      </c>
      <c r="K456" s="3">
        <f t="shared" si="49"/>
        <v>31426.739999999983</v>
      </c>
      <c r="L456">
        <f>ROUND(K456*$Q$244/12,2)</f>
        <v>235.7</v>
      </c>
      <c r="M456">
        <f>$R$244</f>
        <v>1290.07</v>
      </c>
      <c r="N456" s="7">
        <f t="shared" si="50"/>
        <v>30372.369999999984</v>
      </c>
      <c r="O456" s="4">
        <f t="shared" si="51"/>
        <v>195.33482784360137</v>
      </c>
    </row>
    <row r="457" spans="1:15">
      <c r="A457" s="6">
        <v>50740</v>
      </c>
      <c r="B457">
        <v>455</v>
      </c>
      <c r="C457">
        <f>(1/(1+$S$4/12))^B457</f>
        <v>0.15078585649286019</v>
      </c>
      <c r="K457" s="3">
        <f t="shared" si="49"/>
        <v>30372.369999999984</v>
      </c>
      <c r="L457">
        <f>ROUND(K457*$Q$244/12,2)</f>
        <v>227.79</v>
      </c>
      <c r="M457">
        <f>$R$244</f>
        <v>1290.07</v>
      </c>
      <c r="N457" s="7">
        <f t="shared" si="50"/>
        <v>29310.089999999986</v>
      </c>
      <c r="O457" s="4">
        <f t="shared" si="51"/>
        <v>194.52430988574415</v>
      </c>
    </row>
    <row r="458" spans="1:15">
      <c r="A458" s="6">
        <v>50771</v>
      </c>
      <c r="B458">
        <v>456</v>
      </c>
      <c r="C458">
        <f>(1/(1+$S$4/12))^B458</f>
        <v>0.15016018903853295</v>
      </c>
      <c r="K458" s="3">
        <f t="shared" si="49"/>
        <v>29310.089999999986</v>
      </c>
      <c r="L458">
        <f>ROUND(K458*$Q$244/12,2)</f>
        <v>219.83</v>
      </c>
      <c r="M458">
        <f>$R$244</f>
        <v>1290.07</v>
      </c>
      <c r="N458" s="7">
        <f t="shared" si="50"/>
        <v>28239.849999999984</v>
      </c>
      <c r="O458" s="4">
        <f t="shared" si="51"/>
        <v>193.71715507294019</v>
      </c>
    </row>
    <row r="459" spans="1:15">
      <c r="A459" s="6">
        <v>50802</v>
      </c>
      <c r="B459">
        <v>457</v>
      </c>
      <c r="C459">
        <f>(1/(1+$S$4/12))^B459</f>
        <v>0.14953711771472164</v>
      </c>
      <c r="K459" s="3">
        <f t="shared" si="49"/>
        <v>28239.849999999984</v>
      </c>
      <c r="L459">
        <f>ROUND(K459*$Q$244/12,2)</f>
        <v>211.8</v>
      </c>
      <c r="M459">
        <f>$R$244</f>
        <v>1290.07</v>
      </c>
      <c r="N459" s="7">
        <f t="shared" si="50"/>
        <v>27161.579999999984</v>
      </c>
      <c r="O459" s="4">
        <f t="shared" si="51"/>
        <v>192.91334945023092</v>
      </c>
    </row>
    <row r="460" spans="1:15">
      <c r="A460" s="6">
        <v>50830</v>
      </c>
      <c r="B460">
        <v>458</v>
      </c>
      <c r="C460">
        <f>(1/(1+$S$4/12))^B460</f>
        <v>0.14891663174910039</v>
      </c>
      <c r="K460" s="3">
        <f t="shared" si="49"/>
        <v>27161.579999999984</v>
      </c>
      <c r="L460">
        <f>ROUND(K460*$Q$244/12,2)</f>
        <v>203.71</v>
      </c>
      <c r="M460">
        <f>$R$244</f>
        <v>1290.07</v>
      </c>
      <c r="N460" s="7">
        <f t="shared" si="50"/>
        <v>26075.219999999983</v>
      </c>
      <c r="O460" s="4">
        <f t="shared" si="51"/>
        <v>192.11287912056193</v>
      </c>
    </row>
    <row r="461" spans="1:15">
      <c r="A461" s="6">
        <v>50861</v>
      </c>
      <c r="B461">
        <v>459</v>
      </c>
      <c r="C461">
        <f>(1/(1+$S$4/12))^B461</f>
        <v>0.14829872041404188</v>
      </c>
      <c r="K461" s="3">
        <f t="shared" si="49"/>
        <v>26075.219999999983</v>
      </c>
      <c r="L461">
        <f>ROUND(K461*$Q$244/12,2)</f>
        <v>195.56</v>
      </c>
      <c r="M461">
        <f>$R$244</f>
        <v>1290.07</v>
      </c>
      <c r="N461" s="7">
        <f t="shared" si="50"/>
        <v>24980.709999999985</v>
      </c>
      <c r="O461" s="4">
        <f t="shared" si="51"/>
        <v>191.315730244543</v>
      </c>
    </row>
    <row r="462" spans="1:15">
      <c r="A462" s="6">
        <v>50891</v>
      </c>
      <c r="B462">
        <v>460</v>
      </c>
      <c r="C462">
        <f>(1/(1+$S$4/12))^B462</f>
        <v>0.14768337302643175</v>
      </c>
      <c r="K462" s="3">
        <f t="shared" si="49"/>
        <v>24980.709999999985</v>
      </c>
      <c r="L462">
        <f>ROUND(K462*$Q$244/12,2)</f>
        <v>187.36</v>
      </c>
      <c r="M462">
        <f>$R$244</f>
        <v>1290.07</v>
      </c>
      <c r="N462" s="7">
        <f t="shared" si="50"/>
        <v>23877.999999999985</v>
      </c>
      <c r="O462" s="4">
        <f t="shared" si="51"/>
        <v>190.5218890402088</v>
      </c>
    </row>
    <row r="463" spans="1:15">
      <c r="A463" s="6">
        <v>50922</v>
      </c>
      <c r="B463">
        <v>461</v>
      </c>
      <c r="C463">
        <f>(1/(1+$S$4/12))^B463</f>
        <v>0.1470705789474839</v>
      </c>
      <c r="K463" s="3">
        <f t="shared" si="49"/>
        <v>23877.999999999985</v>
      </c>
      <c r="L463">
        <f>ROUND(K463*$Q$244/12,2)</f>
        <v>179.09</v>
      </c>
      <c r="M463">
        <f>$R$244</f>
        <v>1290.07</v>
      </c>
      <c r="N463" s="7">
        <f t="shared" si="50"/>
        <v>22767.019999999986</v>
      </c>
      <c r="O463" s="4">
        <f t="shared" si="51"/>
        <v>189.73134178278056</v>
      </c>
    </row>
    <row r="464" spans="1:15">
      <c r="A464" s="6">
        <v>50952</v>
      </c>
      <c r="B464">
        <v>462</v>
      </c>
      <c r="C464">
        <f>(1/(1+$S$4/12))^B464</f>
        <v>0.14646032758255659</v>
      </c>
      <c r="K464" s="3">
        <f t="shared" si="49"/>
        <v>22767.019999999986</v>
      </c>
      <c r="L464">
        <f>ROUND(K464*$Q$244/12,2)</f>
        <v>170.75</v>
      </c>
      <c r="M464">
        <f>$R$244</f>
        <v>1290.07</v>
      </c>
      <c r="N464" s="7">
        <f t="shared" si="50"/>
        <v>21647.699999999986</v>
      </c>
      <c r="O464" s="4">
        <f t="shared" si="51"/>
        <v>188.94407480442877</v>
      </c>
    </row>
    <row r="465" spans="1:15">
      <c r="A465" s="6">
        <v>50983</v>
      </c>
      <c r="B465">
        <v>463</v>
      </c>
      <c r="C465">
        <f>(1/(1+$S$4/12))^B465</f>
        <v>0.1458526083809692</v>
      </c>
      <c r="K465" s="3">
        <f t="shared" si="49"/>
        <v>21647.699999999986</v>
      </c>
      <c r="L465">
        <f>ROUND(K465*$Q$244/12,2)</f>
        <v>162.36000000000001</v>
      </c>
      <c r="M465">
        <f>$R$244</f>
        <v>1290.07</v>
      </c>
      <c r="N465" s="7">
        <f t="shared" si="50"/>
        <v>20519.989999999987</v>
      </c>
      <c r="O465" s="4">
        <f t="shared" si="51"/>
        <v>188.16007449403693</v>
      </c>
    </row>
    <row r="466" spans="1:15">
      <c r="A466" s="6">
        <v>51014</v>
      </c>
      <c r="B466">
        <v>464</v>
      </c>
      <c r="C466">
        <f>(1/(1+$S$4/12))^B466</f>
        <v>0.14524741083581996</v>
      </c>
      <c r="K466" s="3">
        <f t="shared" si="49"/>
        <v>20519.989999999987</v>
      </c>
      <c r="L466">
        <f>ROUND(K466*$Q$244/12,2)</f>
        <v>153.9</v>
      </c>
      <c r="M466">
        <f>$R$244</f>
        <v>1290.07</v>
      </c>
      <c r="N466" s="7">
        <f t="shared" si="50"/>
        <v>19383.819999999989</v>
      </c>
      <c r="O466" s="4">
        <f t="shared" si="51"/>
        <v>187.37932729696624</v>
      </c>
    </row>
    <row r="467" spans="1:15">
      <c r="A467" s="6">
        <v>51044</v>
      </c>
      <c r="B467">
        <v>465</v>
      </c>
      <c r="C467">
        <f>(1/(1+$S$4/12))^B467</f>
        <v>0.14464472448380411</v>
      </c>
      <c r="K467" s="3">
        <f t="shared" si="49"/>
        <v>19383.819999999989</v>
      </c>
      <c r="L467">
        <f>ROUND(K467*$Q$244/12,2)</f>
        <v>145.38</v>
      </c>
      <c r="M467">
        <f>$R$244</f>
        <v>1290.07</v>
      </c>
      <c r="N467" s="7">
        <f t="shared" si="50"/>
        <v>18239.12999999999</v>
      </c>
      <c r="O467" s="4">
        <f t="shared" si="51"/>
        <v>186.60181971482115</v>
      </c>
    </row>
    <row r="468" spans="1:15">
      <c r="A468" s="6">
        <v>51075</v>
      </c>
      <c r="B468">
        <v>466</v>
      </c>
      <c r="C468">
        <f>(1/(1+$S$4/12))^B468</f>
        <v>0.14404453890503316</v>
      </c>
      <c r="K468" s="3">
        <f t="shared" si="49"/>
        <v>18239.12999999999</v>
      </c>
      <c r="L468">
        <f>ROUND(K468*$Q$244/12,2)</f>
        <v>136.79</v>
      </c>
      <c r="M468">
        <f>$R$244</f>
        <v>1290.07</v>
      </c>
      <c r="N468" s="7">
        <f t="shared" si="50"/>
        <v>17085.849999999991</v>
      </c>
      <c r="O468" s="4">
        <f t="shared" si="51"/>
        <v>185.82753830521611</v>
      </c>
    </row>
    <row r="469" spans="1:15">
      <c r="A469" s="6">
        <v>51105</v>
      </c>
      <c r="B469">
        <v>467</v>
      </c>
      <c r="C469">
        <f>(1/(1+$S$4/12))^B469</f>
        <v>0.1434468437228546</v>
      </c>
      <c r="K469" s="3">
        <f t="shared" si="49"/>
        <v>17085.849999999991</v>
      </c>
      <c r="L469">
        <f>ROUND(K469*$Q$244/12,2)</f>
        <v>128.13999999999999</v>
      </c>
      <c r="M469">
        <f>$R$244</f>
        <v>1290.07</v>
      </c>
      <c r="N469" s="7">
        <f t="shared" si="50"/>
        <v>15923.919999999991</v>
      </c>
      <c r="O469" s="4">
        <f t="shared" si="51"/>
        <v>185.05646968154304</v>
      </c>
    </row>
    <row r="470" spans="1:15">
      <c r="A470" s="6">
        <v>51136</v>
      </c>
      <c r="B470">
        <v>468</v>
      </c>
      <c r="C470">
        <f>(1/(1+$S$4/12))^B470</f>
        <v>0.14285162860367262</v>
      </c>
      <c r="K470" s="3">
        <f t="shared" si="49"/>
        <v>15923.919999999991</v>
      </c>
      <c r="L470">
        <f>ROUND(K470*$Q$244/12,2)</f>
        <v>119.43</v>
      </c>
      <c r="M470">
        <f>$R$244</f>
        <v>1290.07</v>
      </c>
      <c r="N470" s="7">
        <f t="shared" si="50"/>
        <v>14753.279999999992</v>
      </c>
      <c r="O470" s="4">
        <f t="shared" si="51"/>
        <v>184.28860051273992</v>
      </c>
    </row>
    <row r="471" spans="1:15">
      <c r="A471" s="6">
        <v>51167</v>
      </c>
      <c r="B471">
        <v>469</v>
      </c>
      <c r="C471">
        <f>(1/(1+$S$4/12))^B471</f>
        <v>0.14225888325676941</v>
      </c>
      <c r="K471" s="3">
        <f t="shared" ref="K471" si="52">N470</f>
        <v>14753.279999999992</v>
      </c>
      <c r="L471">
        <f>ROUND(K471*$Q$244/12,2)</f>
        <v>110.65</v>
      </c>
      <c r="M471">
        <f>$R$244</f>
        <v>1290.07</v>
      </c>
      <c r="N471" s="7">
        <f t="shared" ref="N471" si="53">K471-(M471-L471)</f>
        <v>13573.859999999991</v>
      </c>
      <c r="O471" s="4">
        <f t="shared" si="51"/>
        <v>183.5239175230605</v>
      </c>
    </row>
    <row r="472" spans="1:15">
      <c r="A472" s="6">
        <v>51196</v>
      </c>
      <c r="B472">
        <v>470</v>
      </c>
      <c r="C472">
        <f>(1/(1+$S$4/12))^B472</f>
        <v>0.14166859743412724</v>
      </c>
      <c r="K472" s="3">
        <f t="shared" ref="K472:K482" si="54">N471</f>
        <v>13573.859999999991</v>
      </c>
      <c r="L472">
        <f>ROUND(K472*$Q$244/12,2)</f>
        <v>101.8</v>
      </c>
      <c r="M472">
        <f>$R$244</f>
        <v>1290.07</v>
      </c>
      <c r="N472" s="7">
        <f t="shared" ref="N472:N482" si="55">K472-(M472-L472)</f>
        <v>12385.589999999991</v>
      </c>
      <c r="O472" s="4">
        <f t="shared" si="51"/>
        <v>182.76240749184453</v>
      </c>
    </row>
    <row r="473" spans="1:15">
      <c r="A473" s="6">
        <v>51227</v>
      </c>
      <c r="B473">
        <v>471</v>
      </c>
      <c r="C473">
        <f>(1/(1+$S$4/12))^B473</f>
        <v>0.14108076093025121</v>
      </c>
      <c r="K473" s="3">
        <f t="shared" si="54"/>
        <v>12385.589999999991</v>
      </c>
      <c r="L473">
        <f>ROUND(K473*$Q$244/12,2)</f>
        <v>92.89</v>
      </c>
      <c r="M473">
        <f>$R$244</f>
        <v>1290.07</v>
      </c>
      <c r="N473" s="7">
        <f t="shared" si="55"/>
        <v>11188.409999999991</v>
      </c>
      <c r="O473" s="4">
        <f t="shared" si="51"/>
        <v>182.00405725328918</v>
      </c>
    </row>
    <row r="474" spans="1:15">
      <c r="A474" s="6">
        <v>51257</v>
      </c>
      <c r="B474">
        <v>472</v>
      </c>
      <c r="C474">
        <f>(1/(1+$S$4/12))^B474</f>
        <v>0.14049536358199291</v>
      </c>
      <c r="K474" s="3">
        <f t="shared" si="54"/>
        <v>11188.409999999991</v>
      </c>
      <c r="L474">
        <f>ROUND(K474*$Q$244/12,2)</f>
        <v>83.91</v>
      </c>
      <c r="M474">
        <f>$R$244</f>
        <v>1290.07</v>
      </c>
      <c r="N474" s="7">
        <f t="shared" si="55"/>
        <v>9982.2499999999909</v>
      </c>
      <c r="O474" s="4">
        <f t="shared" si="51"/>
        <v>181.24885369622157</v>
      </c>
    </row>
    <row r="475" spans="1:15">
      <c r="A475" s="6">
        <v>51288</v>
      </c>
      <c r="B475">
        <v>473</v>
      </c>
      <c r="C475">
        <f>(1/(1+$S$4/12))^B475</f>
        <v>0.13991239526837468</v>
      </c>
      <c r="K475" s="3">
        <f t="shared" si="54"/>
        <v>9982.2499999999909</v>
      </c>
      <c r="L475">
        <f>ROUND(K475*$Q$244/12,2)</f>
        <v>74.87</v>
      </c>
      <c r="M475">
        <f>$R$244</f>
        <v>1290.07</v>
      </c>
      <c r="N475" s="7">
        <f t="shared" si="55"/>
        <v>8767.049999999992</v>
      </c>
      <c r="O475" s="4">
        <f t="shared" si="51"/>
        <v>180.49678376387212</v>
      </c>
    </row>
    <row r="476" spans="1:15">
      <c r="A476" s="6">
        <v>51318</v>
      </c>
      <c r="B476">
        <v>474</v>
      </c>
      <c r="C476">
        <f>(1/(1+$S$4/12))^B476</f>
        <v>0.13933184591041461</v>
      </c>
      <c r="K476" s="3">
        <f t="shared" si="54"/>
        <v>8767.049999999992</v>
      </c>
      <c r="L476">
        <f>ROUND(K476*$Q$244/12,2)</f>
        <v>65.75</v>
      </c>
      <c r="M476">
        <f>$R$244</f>
        <v>1290.07</v>
      </c>
      <c r="N476" s="7">
        <f t="shared" si="55"/>
        <v>7542.7299999999923</v>
      </c>
      <c r="O476" s="4">
        <f t="shared" si="51"/>
        <v>179.74783445364858</v>
      </c>
    </row>
    <row r="477" spans="1:15">
      <c r="A477" s="6">
        <v>51349</v>
      </c>
      <c r="B477">
        <v>475</v>
      </c>
      <c r="C477">
        <f>(1/(1+$S$4/12))^B477</f>
        <v>0.13875370547095234</v>
      </c>
      <c r="K477" s="3">
        <f t="shared" si="54"/>
        <v>7542.7299999999923</v>
      </c>
      <c r="L477">
        <f>ROUND(K477*$Q$244/12,2)</f>
        <v>56.57</v>
      </c>
      <c r="M477">
        <f>$R$244</f>
        <v>1290.07</v>
      </c>
      <c r="N477" s="7">
        <f t="shared" si="55"/>
        <v>6309.2299999999923</v>
      </c>
      <c r="O477" s="4">
        <f t="shared" si="51"/>
        <v>179.00199281691147</v>
      </c>
    </row>
    <row r="478" spans="1:15">
      <c r="A478" s="6">
        <v>51380</v>
      </c>
      <c r="B478">
        <v>476</v>
      </c>
      <c r="C478">
        <f>(1/(1+$S$4/12))^B478</f>
        <v>0.13817796395447535</v>
      </c>
      <c r="K478" s="3">
        <f t="shared" si="54"/>
        <v>6309.2299999999923</v>
      </c>
      <c r="L478">
        <f>ROUND(K478*$Q$244/12,2)</f>
        <v>47.32</v>
      </c>
      <c r="M478">
        <f>$R$244</f>
        <v>1290.07</v>
      </c>
      <c r="N478" s="7">
        <f t="shared" si="55"/>
        <v>5066.4799999999923</v>
      </c>
      <c r="O478" s="4">
        <f t="shared" si="51"/>
        <v>178.25924595875</v>
      </c>
    </row>
    <row r="479" spans="1:15">
      <c r="A479" s="6">
        <v>51410</v>
      </c>
      <c r="B479">
        <v>477</v>
      </c>
      <c r="C479">
        <f>(1/(1+$S$4/12))^B479</f>
        <v>0.13760461140694641</v>
      </c>
      <c r="K479" s="3">
        <f t="shared" si="54"/>
        <v>5066.4799999999923</v>
      </c>
      <c r="L479">
        <f>ROUND(K479*$Q$244/12,2)</f>
        <v>38</v>
      </c>
      <c r="M479">
        <f>$R$244</f>
        <v>1290.07</v>
      </c>
      <c r="N479" s="7">
        <f t="shared" si="55"/>
        <v>3814.4099999999926</v>
      </c>
      <c r="O479" s="4">
        <f t="shared" si="51"/>
        <v>177.51958103775934</v>
      </c>
    </row>
    <row r="480" spans="1:15">
      <c r="A480" s="6">
        <v>51441</v>
      </c>
      <c r="B480">
        <v>478</v>
      </c>
      <c r="C480">
        <f>(1/(1+$S$4/12))^B480</f>
        <v>0.13703363791563128</v>
      </c>
      <c r="K480" s="3">
        <f t="shared" si="54"/>
        <v>3814.4099999999926</v>
      </c>
      <c r="L480">
        <f>ROUND(K480*$Q$244/12,2)</f>
        <v>28.61</v>
      </c>
      <c r="M480">
        <f>$R$244</f>
        <v>1290.07</v>
      </c>
      <c r="N480" s="7">
        <f t="shared" si="55"/>
        <v>2552.9499999999925</v>
      </c>
      <c r="O480" s="4">
        <f t="shared" si="51"/>
        <v>176.78298526581844</v>
      </c>
    </row>
    <row r="481" spans="1:16">
      <c r="A481" s="6">
        <v>51471</v>
      </c>
      <c r="B481">
        <v>479</v>
      </c>
      <c r="C481">
        <f>(1/(1+$S$4/12))^B481</f>
        <v>0.13646503360892742</v>
      </c>
      <c r="K481" s="3">
        <f t="shared" si="54"/>
        <v>2552.9499999999925</v>
      </c>
      <c r="L481">
        <f>ROUND(K481*$Q$244/12,2)</f>
        <v>19.149999999999999</v>
      </c>
      <c r="M481">
        <f>$R$244</f>
        <v>1290.07</v>
      </c>
      <c r="N481" s="7">
        <f t="shared" si="55"/>
        <v>1282.0299999999927</v>
      </c>
      <c r="O481" s="4">
        <f t="shared" si="51"/>
        <v>176.049445907869</v>
      </c>
    </row>
    <row r="482" spans="1:16">
      <c r="A482" s="6">
        <v>51502</v>
      </c>
      <c r="B482">
        <v>480</v>
      </c>
      <c r="C482">
        <f>(1/(1+$S$4/12))^B482</f>
        <v>0.13589878865619329</v>
      </c>
      <c r="K482" s="3">
        <f t="shared" si="54"/>
        <v>1282.0299999999927</v>
      </c>
      <c r="L482">
        <f>ROUND(K482*$Q$244/12,2)</f>
        <v>9.6199999999999992</v>
      </c>
      <c r="M482">
        <f>$R$244</f>
        <v>1290.07</v>
      </c>
      <c r="N482" s="7">
        <f t="shared" si="55"/>
        <v>1.5799999999926513</v>
      </c>
      <c r="O482" s="4">
        <f t="shared" si="51"/>
        <v>175.31895028169527</v>
      </c>
    </row>
    <row r="483" spans="1:16">
      <c r="G483" s="1">
        <f>SUM(G3:G482)</f>
        <v>740602.79999999632</v>
      </c>
      <c r="I483" s="4">
        <f>SUM(I2:I482)</f>
        <v>383224.13103569968</v>
      </c>
      <c r="K483" s="3"/>
      <c r="M483" s="7">
        <f>SUM(G3:G242)+SUM(M243:M482)</f>
        <v>803351.99999999977</v>
      </c>
      <c r="N483" s="7"/>
      <c r="O483" s="4">
        <f>SUM(O2:O482)</f>
        <v>383784.41111049213</v>
      </c>
    </row>
    <row r="484" spans="1:16">
      <c r="H484" s="7">
        <f>G483+H362</f>
        <v>740586.44999999634</v>
      </c>
      <c r="J484">
        <f>I483+H362*C362</f>
        <v>383220.47147086094</v>
      </c>
      <c r="N484" s="7">
        <f>M483+N482</f>
        <v>803353.57999999973</v>
      </c>
      <c r="P484">
        <f>O483+N482*C482</f>
        <v>383784.62583057821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4957-85C2-324E-88EF-92D683D7C61B}">
  <dimension ref="A1:R47"/>
  <sheetViews>
    <sheetView tabSelected="1" workbookViewId="0">
      <pane xSplit="2" ySplit="1" topLeftCell="P28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20"/>
  <cols>
    <col min="4" max="4" width="19.42578125" customWidth="1"/>
    <col min="11" max="11" width="20.140625" customWidth="1"/>
  </cols>
  <sheetData>
    <row r="1" spans="1:18">
      <c r="A1" s="6" t="s">
        <v>0</v>
      </c>
      <c r="B1" t="s">
        <v>12</v>
      </c>
      <c r="C1" s="1" t="s">
        <v>1</v>
      </c>
      <c r="D1" t="s">
        <v>11</v>
      </c>
      <c r="E1" s="1" t="s">
        <v>2</v>
      </c>
      <c r="F1" t="s">
        <v>3</v>
      </c>
      <c r="G1" s="2" t="s">
        <v>4</v>
      </c>
      <c r="H1" t="s">
        <v>13</v>
      </c>
      <c r="I1" s="1"/>
      <c r="J1" s="1" t="s">
        <v>1</v>
      </c>
      <c r="K1" t="s">
        <v>11</v>
      </c>
      <c r="L1" s="1" t="s">
        <v>2</v>
      </c>
      <c r="M1" t="s">
        <v>3</v>
      </c>
      <c r="O1" s="1" t="s">
        <v>1</v>
      </c>
      <c r="P1" t="s">
        <v>11</v>
      </c>
      <c r="Q1" s="1" t="s">
        <v>2</v>
      </c>
      <c r="R1" t="s">
        <v>3</v>
      </c>
    </row>
    <row r="2" spans="1:18">
      <c r="A2" s="6">
        <v>36526</v>
      </c>
      <c r="B2">
        <v>0</v>
      </c>
      <c r="F2">
        <v>100000</v>
      </c>
      <c r="G2">
        <v>0.08</v>
      </c>
      <c r="H2">
        <f>ROUND(G2*F2/(1-(1/(1+G2))^30),2)</f>
        <v>8882.74</v>
      </c>
      <c r="M2">
        <v>100000</v>
      </c>
      <c r="R2">
        <v>100000</v>
      </c>
    </row>
    <row r="3" spans="1:18">
      <c r="A3" s="6">
        <v>36892</v>
      </c>
      <c r="B3">
        <v>1</v>
      </c>
      <c r="C3">
        <f>F2</f>
        <v>100000</v>
      </c>
      <c r="D3">
        <f>ROUND(C3*$G$2,2)</f>
        <v>8000</v>
      </c>
      <c r="E3">
        <f>$H$2</f>
        <v>8882.74</v>
      </c>
      <c r="F3">
        <f>C3-(E3-D3)</f>
        <v>99117.26</v>
      </c>
      <c r="J3">
        <f>M2</f>
        <v>100000</v>
      </c>
      <c r="K3">
        <f>ROUND(J3*$G$2,2)</f>
        <v>8000</v>
      </c>
      <c r="L3">
        <f>$H$2</f>
        <v>8882.74</v>
      </c>
      <c r="M3">
        <f>J3-(L3-K3)</f>
        <v>99117.26</v>
      </c>
      <c r="O3">
        <f>R2</f>
        <v>100000</v>
      </c>
      <c r="P3">
        <f>ROUND(O3*$G$2,2)</f>
        <v>8000</v>
      </c>
      <c r="Q3">
        <f>$H$2</f>
        <v>8882.74</v>
      </c>
      <c r="R3">
        <f>O3-(Q3-P3)</f>
        <v>99117.26</v>
      </c>
    </row>
    <row r="4" spans="1:18">
      <c r="A4" s="6">
        <v>37257</v>
      </c>
      <c r="B4">
        <v>2</v>
      </c>
      <c r="C4">
        <f>F3</f>
        <v>99117.26</v>
      </c>
      <c r="D4">
        <f>ROUND(C4*$G$2,2)</f>
        <v>7929.38</v>
      </c>
      <c r="E4">
        <f>$H$2</f>
        <v>8882.74</v>
      </c>
      <c r="F4">
        <f>C4-(E4-D4)</f>
        <v>98163.9</v>
      </c>
      <c r="J4">
        <f>M3</f>
        <v>99117.26</v>
      </c>
      <c r="K4">
        <f>ROUND(J4*$G$2,2)</f>
        <v>7929.38</v>
      </c>
      <c r="L4">
        <f>$H$2</f>
        <v>8882.74</v>
      </c>
      <c r="M4">
        <f>J4-(L4-K4)</f>
        <v>98163.9</v>
      </c>
      <c r="O4">
        <f>R3</f>
        <v>99117.26</v>
      </c>
      <c r="P4">
        <f>ROUND(O4*$G$2,2)</f>
        <v>7929.38</v>
      </c>
      <c r="Q4">
        <f>$H$2</f>
        <v>8882.74</v>
      </c>
      <c r="R4">
        <f>O4-(Q4-P4)</f>
        <v>98163.9</v>
      </c>
    </row>
    <row r="5" spans="1:18">
      <c r="A5" s="6">
        <v>37622</v>
      </c>
      <c r="B5">
        <v>3</v>
      </c>
      <c r="C5">
        <f t="shared" ref="C5:C31" si="0">F4</f>
        <v>98163.9</v>
      </c>
      <c r="D5">
        <f t="shared" ref="D5:D32" si="1">ROUND(C5*$G$2,2)</f>
        <v>7853.11</v>
      </c>
      <c r="E5">
        <f t="shared" ref="E5:E32" si="2">$H$2</f>
        <v>8882.74</v>
      </c>
      <c r="F5">
        <f t="shared" ref="F5:F31" si="3">C5-(E5-D5)</f>
        <v>97134.26999999999</v>
      </c>
      <c r="J5">
        <f t="shared" ref="J5:J7" si="4">M4</f>
        <v>98163.9</v>
      </c>
      <c r="K5">
        <f t="shared" ref="K5:K8" si="5">ROUND(J5*$G$2,2)</f>
        <v>7853.11</v>
      </c>
      <c r="L5">
        <f t="shared" ref="L5:L7" si="6">$H$2</f>
        <v>8882.74</v>
      </c>
      <c r="M5">
        <f t="shared" ref="M5:M8" si="7">J5-(L5-K5)</f>
        <v>97134.26999999999</v>
      </c>
      <c r="O5">
        <f t="shared" ref="O5:O7" si="8">R4</f>
        <v>98163.9</v>
      </c>
      <c r="P5">
        <f t="shared" ref="P5:P7" si="9">ROUND(O5*$G$2,2)</f>
        <v>7853.11</v>
      </c>
      <c r="Q5">
        <f t="shared" ref="Q5:Q47" si="10">$H$2</f>
        <v>8882.74</v>
      </c>
      <c r="R5">
        <f t="shared" ref="R5:R32" si="11">O5-(Q5-P5)</f>
        <v>97134.26999999999</v>
      </c>
    </row>
    <row r="6" spans="1:18">
      <c r="A6" s="6">
        <v>37987</v>
      </c>
      <c r="B6">
        <v>4</v>
      </c>
      <c r="C6">
        <f t="shared" si="0"/>
        <v>97134.26999999999</v>
      </c>
      <c r="D6">
        <f t="shared" si="1"/>
        <v>7770.74</v>
      </c>
      <c r="E6">
        <f t="shared" si="2"/>
        <v>8882.74</v>
      </c>
      <c r="F6">
        <f t="shared" si="3"/>
        <v>96022.26999999999</v>
      </c>
      <c r="J6">
        <f t="shared" si="4"/>
        <v>97134.26999999999</v>
      </c>
      <c r="K6">
        <f t="shared" si="5"/>
        <v>7770.74</v>
      </c>
      <c r="L6">
        <f t="shared" si="6"/>
        <v>8882.74</v>
      </c>
      <c r="M6">
        <f t="shared" si="7"/>
        <v>96022.26999999999</v>
      </c>
      <c r="O6">
        <f t="shared" si="8"/>
        <v>97134.26999999999</v>
      </c>
      <c r="P6">
        <f t="shared" si="9"/>
        <v>7770.74</v>
      </c>
      <c r="Q6">
        <f t="shared" si="10"/>
        <v>8882.74</v>
      </c>
      <c r="R6">
        <f t="shared" si="11"/>
        <v>96022.26999999999</v>
      </c>
    </row>
    <row r="7" spans="1:18">
      <c r="A7" s="6">
        <v>38353</v>
      </c>
      <c r="B7">
        <v>5</v>
      </c>
      <c r="C7">
        <f t="shared" si="0"/>
        <v>96022.26999999999</v>
      </c>
      <c r="D7">
        <f t="shared" si="1"/>
        <v>7681.78</v>
      </c>
      <c r="E7">
        <f t="shared" si="2"/>
        <v>8882.74</v>
      </c>
      <c r="F7">
        <f t="shared" si="3"/>
        <v>94821.309999999983</v>
      </c>
      <c r="G7">
        <v>0.09</v>
      </c>
      <c r="H7">
        <f>ROUND(G7*F7/(1-(1/(1+G7))^25),2)</f>
        <v>9653.4</v>
      </c>
      <c r="J7">
        <f t="shared" si="4"/>
        <v>96022.26999999999</v>
      </c>
      <c r="K7">
        <f t="shared" si="5"/>
        <v>7681.78</v>
      </c>
      <c r="L7">
        <f t="shared" si="6"/>
        <v>8882.74</v>
      </c>
      <c r="M7">
        <f t="shared" si="7"/>
        <v>94821.309999999983</v>
      </c>
      <c r="O7">
        <f t="shared" si="8"/>
        <v>96022.26999999999</v>
      </c>
      <c r="P7">
        <f t="shared" si="9"/>
        <v>7681.78</v>
      </c>
      <c r="Q7">
        <f t="shared" si="10"/>
        <v>8882.74</v>
      </c>
      <c r="R7">
        <f t="shared" si="11"/>
        <v>94821.309999999983</v>
      </c>
    </row>
    <row r="8" spans="1:18">
      <c r="A8" s="6">
        <v>38718</v>
      </c>
      <c r="B8">
        <v>6</v>
      </c>
      <c r="C8">
        <f t="shared" si="0"/>
        <v>94821.309999999983</v>
      </c>
      <c r="D8">
        <f t="shared" si="1"/>
        <v>7585.7</v>
      </c>
      <c r="E8">
        <f t="shared" si="2"/>
        <v>8882.74</v>
      </c>
      <c r="F8">
        <f t="shared" si="3"/>
        <v>93524.26999999999</v>
      </c>
      <c r="J8">
        <f>M7</f>
        <v>94821.309999999983</v>
      </c>
      <c r="K8">
        <f>ROUND(J8*$G$7,2)</f>
        <v>8533.92</v>
      </c>
      <c r="L8">
        <f>$H$7</f>
        <v>9653.4</v>
      </c>
      <c r="M8">
        <f t="shared" si="7"/>
        <v>93701.829999999987</v>
      </c>
      <c r="O8">
        <f>R7</f>
        <v>94821.309999999983</v>
      </c>
      <c r="P8">
        <f>ROUND(O8*$G$7,2)</f>
        <v>8533.92</v>
      </c>
      <c r="Q8">
        <f t="shared" si="10"/>
        <v>8882.74</v>
      </c>
      <c r="R8">
        <f t="shared" si="11"/>
        <v>94472.489999999991</v>
      </c>
    </row>
    <row r="9" spans="1:18">
      <c r="A9" s="6">
        <v>39083</v>
      </c>
      <c r="B9">
        <v>7</v>
      </c>
      <c r="C9">
        <f t="shared" si="0"/>
        <v>93524.26999999999</v>
      </c>
      <c r="D9">
        <f t="shared" si="1"/>
        <v>7481.94</v>
      </c>
      <c r="E9">
        <f t="shared" si="2"/>
        <v>8882.74</v>
      </c>
      <c r="F9">
        <f t="shared" si="3"/>
        <v>92123.469999999987</v>
      </c>
      <c r="J9">
        <f t="shared" ref="J9:J32" si="12">M8</f>
        <v>93701.829999999987</v>
      </c>
      <c r="K9">
        <f t="shared" ref="K9:K32" si="13">ROUND(J9*$G$7,2)</f>
        <v>8433.16</v>
      </c>
      <c r="L9">
        <f t="shared" ref="L9:L32" si="14">$H$7</f>
        <v>9653.4</v>
      </c>
      <c r="M9">
        <f t="shared" ref="M9:M32" si="15">J9-(L9-K9)</f>
        <v>92481.589999999982</v>
      </c>
      <c r="O9">
        <f t="shared" ref="O9:O32" si="16">R8</f>
        <v>94472.489999999991</v>
      </c>
      <c r="P9">
        <f t="shared" ref="P9:P47" si="17">ROUND(O9*$G$7,2)</f>
        <v>8502.52</v>
      </c>
      <c r="Q9">
        <f t="shared" si="10"/>
        <v>8882.74</v>
      </c>
      <c r="R9">
        <f t="shared" si="11"/>
        <v>94092.26999999999</v>
      </c>
    </row>
    <row r="10" spans="1:18">
      <c r="A10" s="6">
        <v>39448</v>
      </c>
      <c r="B10">
        <v>8</v>
      </c>
      <c r="C10">
        <f t="shared" si="0"/>
        <v>92123.469999999987</v>
      </c>
      <c r="D10">
        <f t="shared" si="1"/>
        <v>7369.88</v>
      </c>
      <c r="E10">
        <f t="shared" si="2"/>
        <v>8882.74</v>
      </c>
      <c r="F10">
        <f t="shared" si="3"/>
        <v>90610.609999999986</v>
      </c>
      <c r="J10">
        <f t="shared" si="12"/>
        <v>92481.589999999982</v>
      </c>
      <c r="K10">
        <f t="shared" si="13"/>
        <v>8323.34</v>
      </c>
      <c r="L10">
        <f t="shared" si="14"/>
        <v>9653.4</v>
      </c>
      <c r="M10">
        <f t="shared" si="15"/>
        <v>91151.529999999984</v>
      </c>
      <c r="O10">
        <f t="shared" si="16"/>
        <v>94092.26999999999</v>
      </c>
      <c r="P10">
        <f t="shared" si="17"/>
        <v>8468.2999999999993</v>
      </c>
      <c r="Q10">
        <f t="shared" si="10"/>
        <v>8882.74</v>
      </c>
      <c r="R10">
        <f t="shared" si="11"/>
        <v>93677.829999999987</v>
      </c>
    </row>
    <row r="11" spans="1:18">
      <c r="A11" s="6">
        <v>39814</v>
      </c>
      <c r="B11">
        <v>9</v>
      </c>
      <c r="C11">
        <f t="shared" si="0"/>
        <v>90610.609999999986</v>
      </c>
      <c r="D11">
        <f t="shared" si="1"/>
        <v>7248.85</v>
      </c>
      <c r="E11">
        <f t="shared" si="2"/>
        <v>8882.74</v>
      </c>
      <c r="F11">
        <f t="shared" si="3"/>
        <v>88976.719999999987</v>
      </c>
      <c r="J11">
        <f t="shared" si="12"/>
        <v>91151.529999999984</v>
      </c>
      <c r="K11">
        <f t="shared" si="13"/>
        <v>8203.64</v>
      </c>
      <c r="L11">
        <f t="shared" si="14"/>
        <v>9653.4</v>
      </c>
      <c r="M11">
        <f t="shared" si="15"/>
        <v>89701.76999999999</v>
      </c>
      <c r="O11">
        <f t="shared" si="16"/>
        <v>93677.829999999987</v>
      </c>
      <c r="P11">
        <f t="shared" si="17"/>
        <v>8431</v>
      </c>
      <c r="Q11">
        <f t="shared" si="10"/>
        <v>8882.74</v>
      </c>
      <c r="R11">
        <f t="shared" si="11"/>
        <v>93226.089999999982</v>
      </c>
    </row>
    <row r="12" spans="1:18">
      <c r="A12" s="6">
        <v>40179</v>
      </c>
      <c r="B12">
        <v>10</v>
      </c>
      <c r="C12">
        <f t="shared" si="0"/>
        <v>88976.719999999987</v>
      </c>
      <c r="D12">
        <f t="shared" si="1"/>
        <v>7118.14</v>
      </c>
      <c r="E12">
        <f t="shared" si="2"/>
        <v>8882.74</v>
      </c>
      <c r="F12">
        <f t="shared" si="3"/>
        <v>87212.119999999981</v>
      </c>
      <c r="J12">
        <f t="shared" si="12"/>
        <v>89701.76999999999</v>
      </c>
      <c r="K12">
        <f t="shared" si="13"/>
        <v>8073.16</v>
      </c>
      <c r="L12">
        <f t="shared" si="14"/>
        <v>9653.4</v>
      </c>
      <c r="M12">
        <f t="shared" si="15"/>
        <v>88121.529999999984</v>
      </c>
      <c r="O12">
        <f t="shared" si="16"/>
        <v>93226.089999999982</v>
      </c>
      <c r="P12">
        <f t="shared" si="17"/>
        <v>8390.35</v>
      </c>
      <c r="Q12">
        <f t="shared" si="10"/>
        <v>8882.74</v>
      </c>
      <c r="R12">
        <f t="shared" si="11"/>
        <v>92733.699999999983</v>
      </c>
    </row>
    <row r="13" spans="1:18">
      <c r="A13" s="6">
        <v>40544</v>
      </c>
      <c r="B13">
        <v>11</v>
      </c>
      <c r="C13">
        <f t="shared" si="0"/>
        <v>87212.119999999981</v>
      </c>
      <c r="D13">
        <f t="shared" si="1"/>
        <v>6976.97</v>
      </c>
      <c r="E13">
        <f t="shared" si="2"/>
        <v>8882.74</v>
      </c>
      <c r="F13">
        <f t="shared" si="3"/>
        <v>85306.349999999977</v>
      </c>
      <c r="J13">
        <f t="shared" si="12"/>
        <v>88121.529999999984</v>
      </c>
      <c r="K13">
        <f t="shared" si="13"/>
        <v>7930.94</v>
      </c>
      <c r="L13">
        <f t="shared" si="14"/>
        <v>9653.4</v>
      </c>
      <c r="M13">
        <f t="shared" si="15"/>
        <v>86399.069999999978</v>
      </c>
      <c r="O13">
        <f t="shared" si="16"/>
        <v>92733.699999999983</v>
      </c>
      <c r="P13">
        <f t="shared" si="17"/>
        <v>8346.0300000000007</v>
      </c>
      <c r="Q13">
        <f t="shared" si="10"/>
        <v>8882.74</v>
      </c>
      <c r="R13">
        <f t="shared" si="11"/>
        <v>92196.989999999991</v>
      </c>
    </row>
    <row r="14" spans="1:18">
      <c r="A14" s="6">
        <v>40909</v>
      </c>
      <c r="B14">
        <v>12</v>
      </c>
      <c r="C14">
        <f t="shared" si="0"/>
        <v>85306.349999999977</v>
      </c>
      <c r="D14">
        <f t="shared" si="1"/>
        <v>6824.51</v>
      </c>
      <c r="E14">
        <f t="shared" si="2"/>
        <v>8882.74</v>
      </c>
      <c r="F14">
        <f t="shared" si="3"/>
        <v>83248.119999999981</v>
      </c>
      <c r="J14">
        <f t="shared" si="12"/>
        <v>86399.069999999978</v>
      </c>
      <c r="K14">
        <f t="shared" si="13"/>
        <v>7775.92</v>
      </c>
      <c r="L14">
        <f t="shared" si="14"/>
        <v>9653.4</v>
      </c>
      <c r="M14">
        <f t="shared" si="15"/>
        <v>84521.589999999982</v>
      </c>
      <c r="O14">
        <f t="shared" si="16"/>
        <v>92196.989999999991</v>
      </c>
      <c r="P14">
        <f t="shared" si="17"/>
        <v>8297.73</v>
      </c>
      <c r="Q14">
        <f t="shared" si="10"/>
        <v>8882.74</v>
      </c>
      <c r="R14">
        <f t="shared" si="11"/>
        <v>91611.98</v>
      </c>
    </row>
    <row r="15" spans="1:18">
      <c r="A15" s="6">
        <v>41275</v>
      </c>
      <c r="B15">
        <v>13</v>
      </c>
      <c r="C15">
        <f t="shared" si="0"/>
        <v>83248.119999999981</v>
      </c>
      <c r="D15">
        <f t="shared" si="1"/>
        <v>6659.85</v>
      </c>
      <c r="E15">
        <f t="shared" si="2"/>
        <v>8882.74</v>
      </c>
      <c r="F15">
        <f t="shared" si="3"/>
        <v>81025.229999999981</v>
      </c>
      <c r="J15">
        <f t="shared" si="12"/>
        <v>84521.589999999982</v>
      </c>
      <c r="K15">
        <f t="shared" si="13"/>
        <v>7606.94</v>
      </c>
      <c r="L15">
        <f t="shared" si="14"/>
        <v>9653.4</v>
      </c>
      <c r="M15">
        <f t="shared" si="15"/>
        <v>82475.129999999976</v>
      </c>
      <c r="O15">
        <f t="shared" si="16"/>
        <v>91611.98</v>
      </c>
      <c r="P15">
        <f t="shared" si="17"/>
        <v>8245.08</v>
      </c>
      <c r="Q15">
        <f t="shared" si="10"/>
        <v>8882.74</v>
      </c>
      <c r="R15">
        <f t="shared" si="11"/>
        <v>90974.319999999992</v>
      </c>
    </row>
    <row r="16" spans="1:18">
      <c r="A16" s="6">
        <v>41640</v>
      </c>
      <c r="B16">
        <v>14</v>
      </c>
      <c r="C16">
        <f t="shared" si="0"/>
        <v>81025.229999999981</v>
      </c>
      <c r="D16">
        <f t="shared" si="1"/>
        <v>6482.02</v>
      </c>
      <c r="E16">
        <f t="shared" si="2"/>
        <v>8882.74</v>
      </c>
      <c r="F16">
        <f t="shared" si="3"/>
        <v>78624.50999999998</v>
      </c>
      <c r="J16">
        <f t="shared" si="12"/>
        <v>82475.129999999976</v>
      </c>
      <c r="K16">
        <f t="shared" si="13"/>
        <v>7422.76</v>
      </c>
      <c r="L16">
        <f t="shared" si="14"/>
        <v>9653.4</v>
      </c>
      <c r="M16">
        <f t="shared" si="15"/>
        <v>80244.489999999976</v>
      </c>
      <c r="O16">
        <f t="shared" si="16"/>
        <v>90974.319999999992</v>
      </c>
      <c r="P16">
        <f t="shared" si="17"/>
        <v>8187.69</v>
      </c>
      <c r="Q16">
        <f t="shared" si="10"/>
        <v>8882.74</v>
      </c>
      <c r="R16">
        <f t="shared" si="11"/>
        <v>90279.26999999999</v>
      </c>
    </row>
    <row r="17" spans="1:18">
      <c r="A17" s="6">
        <v>42005</v>
      </c>
      <c r="B17">
        <v>15</v>
      </c>
      <c r="C17">
        <f t="shared" si="0"/>
        <v>78624.50999999998</v>
      </c>
      <c r="D17">
        <f t="shared" si="1"/>
        <v>6289.96</v>
      </c>
      <c r="E17">
        <f t="shared" si="2"/>
        <v>8882.74</v>
      </c>
      <c r="F17">
        <f t="shared" si="3"/>
        <v>76031.729999999981</v>
      </c>
      <c r="J17">
        <f t="shared" si="12"/>
        <v>80244.489999999976</v>
      </c>
      <c r="K17">
        <f t="shared" si="13"/>
        <v>7222</v>
      </c>
      <c r="L17">
        <f t="shared" si="14"/>
        <v>9653.4</v>
      </c>
      <c r="M17">
        <f t="shared" si="15"/>
        <v>77813.089999999982</v>
      </c>
      <c r="O17">
        <f t="shared" si="16"/>
        <v>90279.26999999999</v>
      </c>
      <c r="P17">
        <f t="shared" si="17"/>
        <v>8125.13</v>
      </c>
      <c r="Q17">
        <f t="shared" si="10"/>
        <v>8882.74</v>
      </c>
      <c r="R17">
        <f t="shared" si="11"/>
        <v>89521.659999999989</v>
      </c>
    </row>
    <row r="18" spans="1:18">
      <c r="A18" s="6">
        <v>42370</v>
      </c>
      <c r="B18">
        <v>16</v>
      </c>
      <c r="C18">
        <f t="shared" si="0"/>
        <v>76031.729999999981</v>
      </c>
      <c r="D18">
        <f t="shared" si="1"/>
        <v>6082.54</v>
      </c>
      <c r="E18">
        <f t="shared" si="2"/>
        <v>8882.74</v>
      </c>
      <c r="F18">
        <f t="shared" si="3"/>
        <v>73231.529999999984</v>
      </c>
      <c r="J18">
        <f t="shared" si="12"/>
        <v>77813.089999999982</v>
      </c>
      <c r="K18">
        <f t="shared" si="13"/>
        <v>7003.18</v>
      </c>
      <c r="L18">
        <f t="shared" si="14"/>
        <v>9653.4</v>
      </c>
      <c r="M18">
        <f t="shared" si="15"/>
        <v>75162.869999999981</v>
      </c>
      <c r="O18">
        <f t="shared" si="16"/>
        <v>89521.659999999989</v>
      </c>
      <c r="P18">
        <f t="shared" si="17"/>
        <v>8056.95</v>
      </c>
      <c r="Q18">
        <f t="shared" si="10"/>
        <v>8882.74</v>
      </c>
      <c r="R18">
        <f t="shared" si="11"/>
        <v>88695.87</v>
      </c>
    </row>
    <row r="19" spans="1:18">
      <c r="A19" s="6">
        <v>42736</v>
      </c>
      <c r="B19">
        <v>17</v>
      </c>
      <c r="C19">
        <f t="shared" si="0"/>
        <v>73231.529999999984</v>
      </c>
      <c r="D19">
        <f t="shared" si="1"/>
        <v>5858.52</v>
      </c>
      <c r="E19">
        <f t="shared" si="2"/>
        <v>8882.74</v>
      </c>
      <c r="F19">
        <f t="shared" si="3"/>
        <v>70207.309999999983</v>
      </c>
      <c r="J19">
        <f t="shared" si="12"/>
        <v>75162.869999999981</v>
      </c>
      <c r="K19">
        <f t="shared" si="13"/>
        <v>6764.66</v>
      </c>
      <c r="L19">
        <f t="shared" si="14"/>
        <v>9653.4</v>
      </c>
      <c r="M19">
        <f t="shared" si="15"/>
        <v>72274.129999999976</v>
      </c>
      <c r="O19">
        <f t="shared" si="16"/>
        <v>88695.87</v>
      </c>
      <c r="P19">
        <f t="shared" si="17"/>
        <v>7982.63</v>
      </c>
      <c r="Q19">
        <f t="shared" si="10"/>
        <v>8882.74</v>
      </c>
      <c r="R19">
        <f t="shared" si="11"/>
        <v>87795.76</v>
      </c>
    </row>
    <row r="20" spans="1:18">
      <c r="A20" s="6">
        <v>43101</v>
      </c>
      <c r="B20">
        <v>18</v>
      </c>
      <c r="C20">
        <f t="shared" si="0"/>
        <v>70207.309999999983</v>
      </c>
      <c r="D20">
        <f t="shared" si="1"/>
        <v>5616.58</v>
      </c>
      <c r="E20">
        <f t="shared" si="2"/>
        <v>8882.74</v>
      </c>
      <c r="F20">
        <f t="shared" si="3"/>
        <v>66941.14999999998</v>
      </c>
      <c r="J20">
        <f t="shared" si="12"/>
        <v>72274.129999999976</v>
      </c>
      <c r="K20">
        <f t="shared" si="13"/>
        <v>6504.67</v>
      </c>
      <c r="L20">
        <f t="shared" si="14"/>
        <v>9653.4</v>
      </c>
      <c r="M20">
        <f t="shared" si="15"/>
        <v>69125.39999999998</v>
      </c>
      <c r="O20">
        <f t="shared" si="16"/>
        <v>87795.76</v>
      </c>
      <c r="P20">
        <f t="shared" si="17"/>
        <v>7901.62</v>
      </c>
      <c r="Q20">
        <f t="shared" si="10"/>
        <v>8882.74</v>
      </c>
      <c r="R20">
        <f t="shared" si="11"/>
        <v>86814.64</v>
      </c>
    </row>
    <row r="21" spans="1:18">
      <c r="A21" s="6">
        <v>43466</v>
      </c>
      <c r="B21">
        <v>19</v>
      </c>
      <c r="C21">
        <f t="shared" si="0"/>
        <v>66941.14999999998</v>
      </c>
      <c r="D21">
        <f t="shared" si="1"/>
        <v>5355.29</v>
      </c>
      <c r="E21">
        <f t="shared" si="2"/>
        <v>8882.74</v>
      </c>
      <c r="F21">
        <f t="shared" si="3"/>
        <v>63413.699999999983</v>
      </c>
      <c r="J21">
        <f t="shared" si="12"/>
        <v>69125.39999999998</v>
      </c>
      <c r="K21">
        <f t="shared" si="13"/>
        <v>6221.29</v>
      </c>
      <c r="L21">
        <f t="shared" si="14"/>
        <v>9653.4</v>
      </c>
      <c r="M21">
        <f t="shared" si="15"/>
        <v>65693.289999999979</v>
      </c>
      <c r="O21">
        <f t="shared" si="16"/>
        <v>86814.64</v>
      </c>
      <c r="P21">
        <f t="shared" si="17"/>
        <v>7813.32</v>
      </c>
      <c r="Q21">
        <f t="shared" si="10"/>
        <v>8882.74</v>
      </c>
      <c r="R21">
        <f t="shared" si="11"/>
        <v>85745.22</v>
      </c>
    </row>
    <row r="22" spans="1:18">
      <c r="A22" s="6">
        <v>43831</v>
      </c>
      <c r="B22">
        <v>20</v>
      </c>
      <c r="C22">
        <f t="shared" si="0"/>
        <v>63413.699999999983</v>
      </c>
      <c r="D22">
        <f t="shared" si="1"/>
        <v>5073.1000000000004</v>
      </c>
      <c r="E22">
        <f t="shared" si="2"/>
        <v>8882.74</v>
      </c>
      <c r="F22">
        <f t="shared" si="3"/>
        <v>59604.059999999983</v>
      </c>
      <c r="J22">
        <f t="shared" si="12"/>
        <v>65693.289999999979</v>
      </c>
      <c r="K22">
        <f t="shared" si="13"/>
        <v>5912.4</v>
      </c>
      <c r="L22">
        <f t="shared" si="14"/>
        <v>9653.4</v>
      </c>
      <c r="M22">
        <f t="shared" si="15"/>
        <v>61952.289999999979</v>
      </c>
      <c r="O22">
        <f t="shared" si="16"/>
        <v>85745.22</v>
      </c>
      <c r="P22">
        <f t="shared" si="17"/>
        <v>7717.07</v>
      </c>
      <c r="Q22">
        <f t="shared" si="10"/>
        <v>8882.74</v>
      </c>
      <c r="R22">
        <f t="shared" si="11"/>
        <v>84579.55</v>
      </c>
    </row>
    <row r="23" spans="1:18">
      <c r="A23" s="6">
        <v>44197</v>
      </c>
      <c r="B23">
        <v>21</v>
      </c>
      <c r="C23">
        <f t="shared" si="0"/>
        <v>59604.059999999983</v>
      </c>
      <c r="D23">
        <f t="shared" si="1"/>
        <v>4768.32</v>
      </c>
      <c r="E23">
        <f t="shared" si="2"/>
        <v>8882.74</v>
      </c>
      <c r="F23">
        <f t="shared" si="3"/>
        <v>55489.639999999985</v>
      </c>
      <c r="J23">
        <f t="shared" si="12"/>
        <v>61952.289999999979</v>
      </c>
      <c r="K23">
        <f t="shared" si="13"/>
        <v>5575.71</v>
      </c>
      <c r="L23">
        <f t="shared" si="14"/>
        <v>9653.4</v>
      </c>
      <c r="M23">
        <f t="shared" si="15"/>
        <v>57874.599999999977</v>
      </c>
      <c r="O23">
        <f t="shared" si="16"/>
        <v>84579.55</v>
      </c>
      <c r="P23">
        <f t="shared" si="17"/>
        <v>7612.16</v>
      </c>
      <c r="Q23">
        <f t="shared" si="10"/>
        <v>8882.74</v>
      </c>
      <c r="R23">
        <f t="shared" si="11"/>
        <v>83308.97</v>
      </c>
    </row>
    <row r="24" spans="1:18">
      <c r="A24" s="6">
        <v>44562</v>
      </c>
      <c r="B24">
        <v>22</v>
      </c>
      <c r="C24">
        <f t="shared" si="0"/>
        <v>55489.639999999985</v>
      </c>
      <c r="D24">
        <f t="shared" si="1"/>
        <v>4439.17</v>
      </c>
      <c r="E24">
        <f t="shared" si="2"/>
        <v>8882.74</v>
      </c>
      <c r="F24">
        <f t="shared" si="3"/>
        <v>51046.069999999985</v>
      </c>
      <c r="J24">
        <f t="shared" si="12"/>
        <v>57874.599999999977</v>
      </c>
      <c r="K24">
        <f t="shared" si="13"/>
        <v>5208.71</v>
      </c>
      <c r="L24">
        <f t="shared" si="14"/>
        <v>9653.4</v>
      </c>
      <c r="M24">
        <f t="shared" si="15"/>
        <v>53429.909999999974</v>
      </c>
      <c r="O24">
        <f t="shared" si="16"/>
        <v>83308.97</v>
      </c>
      <c r="P24">
        <f t="shared" si="17"/>
        <v>7497.81</v>
      </c>
      <c r="Q24">
        <f t="shared" si="10"/>
        <v>8882.74</v>
      </c>
      <c r="R24">
        <f t="shared" si="11"/>
        <v>81924.040000000008</v>
      </c>
    </row>
    <row r="25" spans="1:18">
      <c r="A25" s="6">
        <v>44927</v>
      </c>
      <c r="B25">
        <v>23</v>
      </c>
      <c r="C25">
        <f t="shared" si="0"/>
        <v>51046.069999999985</v>
      </c>
      <c r="D25">
        <f t="shared" si="1"/>
        <v>4083.69</v>
      </c>
      <c r="E25">
        <f t="shared" si="2"/>
        <v>8882.74</v>
      </c>
      <c r="F25">
        <f t="shared" si="3"/>
        <v>46247.01999999999</v>
      </c>
      <c r="J25">
        <f t="shared" si="12"/>
        <v>53429.909999999974</v>
      </c>
      <c r="K25">
        <f t="shared" si="13"/>
        <v>4808.6899999999996</v>
      </c>
      <c r="L25">
        <f t="shared" si="14"/>
        <v>9653.4</v>
      </c>
      <c r="M25">
        <f t="shared" si="15"/>
        <v>48585.199999999975</v>
      </c>
      <c r="O25">
        <f t="shared" si="16"/>
        <v>81924.040000000008</v>
      </c>
      <c r="P25">
        <f t="shared" si="17"/>
        <v>7373.16</v>
      </c>
      <c r="Q25">
        <f t="shared" si="10"/>
        <v>8882.74</v>
      </c>
      <c r="R25">
        <f t="shared" si="11"/>
        <v>80414.460000000006</v>
      </c>
    </row>
    <row r="26" spans="1:18">
      <c r="A26" s="6">
        <v>45292</v>
      </c>
      <c r="B26">
        <v>24</v>
      </c>
      <c r="C26">
        <f t="shared" si="0"/>
        <v>46247.01999999999</v>
      </c>
      <c r="D26">
        <f t="shared" si="1"/>
        <v>3699.76</v>
      </c>
      <c r="E26">
        <f t="shared" si="2"/>
        <v>8882.74</v>
      </c>
      <c r="F26">
        <f t="shared" si="3"/>
        <v>41064.039999999994</v>
      </c>
      <c r="J26">
        <f t="shared" si="12"/>
        <v>48585.199999999975</v>
      </c>
      <c r="K26">
        <f t="shared" si="13"/>
        <v>4372.67</v>
      </c>
      <c r="L26">
        <f t="shared" si="14"/>
        <v>9653.4</v>
      </c>
      <c r="M26">
        <f t="shared" si="15"/>
        <v>43304.469999999972</v>
      </c>
      <c r="O26">
        <f t="shared" si="16"/>
        <v>80414.460000000006</v>
      </c>
      <c r="P26">
        <f t="shared" si="17"/>
        <v>7237.3</v>
      </c>
      <c r="Q26">
        <f t="shared" si="10"/>
        <v>8882.74</v>
      </c>
      <c r="R26">
        <f t="shared" si="11"/>
        <v>78769.02</v>
      </c>
    </row>
    <row r="27" spans="1:18">
      <c r="A27" s="6">
        <v>45658</v>
      </c>
      <c r="B27">
        <v>25</v>
      </c>
      <c r="C27">
        <f t="shared" si="0"/>
        <v>41064.039999999994</v>
      </c>
      <c r="D27">
        <f t="shared" si="1"/>
        <v>3285.12</v>
      </c>
      <c r="E27">
        <f t="shared" si="2"/>
        <v>8882.74</v>
      </c>
      <c r="F27">
        <f t="shared" si="3"/>
        <v>35466.419999999991</v>
      </c>
      <c r="J27">
        <f t="shared" si="12"/>
        <v>43304.469999999972</v>
      </c>
      <c r="K27">
        <f t="shared" si="13"/>
        <v>3897.4</v>
      </c>
      <c r="L27">
        <f t="shared" si="14"/>
        <v>9653.4</v>
      </c>
      <c r="M27">
        <f t="shared" si="15"/>
        <v>37548.469999999972</v>
      </c>
      <c r="O27">
        <f t="shared" si="16"/>
        <v>78769.02</v>
      </c>
      <c r="P27">
        <f t="shared" si="17"/>
        <v>7089.21</v>
      </c>
      <c r="Q27">
        <f t="shared" si="10"/>
        <v>8882.74</v>
      </c>
      <c r="R27">
        <f t="shared" si="11"/>
        <v>76975.490000000005</v>
      </c>
    </row>
    <row r="28" spans="1:18">
      <c r="A28" s="6">
        <v>46023</v>
      </c>
      <c r="B28">
        <v>26</v>
      </c>
      <c r="C28">
        <f t="shared" si="0"/>
        <v>35466.419999999991</v>
      </c>
      <c r="D28">
        <f t="shared" si="1"/>
        <v>2837.31</v>
      </c>
      <c r="E28">
        <f t="shared" si="2"/>
        <v>8882.74</v>
      </c>
      <c r="F28">
        <f t="shared" si="3"/>
        <v>29420.989999999991</v>
      </c>
      <c r="J28">
        <f t="shared" si="12"/>
        <v>37548.469999999972</v>
      </c>
      <c r="K28">
        <f t="shared" si="13"/>
        <v>3379.36</v>
      </c>
      <c r="L28">
        <f t="shared" si="14"/>
        <v>9653.4</v>
      </c>
      <c r="M28">
        <f t="shared" si="15"/>
        <v>31274.429999999971</v>
      </c>
      <c r="O28">
        <f t="shared" si="16"/>
        <v>76975.490000000005</v>
      </c>
      <c r="P28">
        <f t="shared" si="17"/>
        <v>6927.79</v>
      </c>
      <c r="Q28">
        <f t="shared" si="10"/>
        <v>8882.74</v>
      </c>
      <c r="R28">
        <f t="shared" si="11"/>
        <v>75020.540000000008</v>
      </c>
    </row>
    <row r="29" spans="1:18">
      <c r="A29" s="6">
        <v>46388</v>
      </c>
      <c r="B29">
        <v>27</v>
      </c>
      <c r="C29">
        <f t="shared" si="0"/>
        <v>29420.989999999991</v>
      </c>
      <c r="D29">
        <f t="shared" si="1"/>
        <v>2353.6799999999998</v>
      </c>
      <c r="E29">
        <f t="shared" si="2"/>
        <v>8882.74</v>
      </c>
      <c r="F29">
        <f t="shared" si="3"/>
        <v>22891.929999999993</v>
      </c>
      <c r="J29">
        <f t="shared" si="12"/>
        <v>31274.429999999971</v>
      </c>
      <c r="K29">
        <f t="shared" si="13"/>
        <v>2814.7</v>
      </c>
      <c r="L29">
        <f t="shared" si="14"/>
        <v>9653.4</v>
      </c>
      <c r="M29">
        <f t="shared" si="15"/>
        <v>24435.72999999997</v>
      </c>
      <c r="O29">
        <f t="shared" si="16"/>
        <v>75020.540000000008</v>
      </c>
      <c r="P29">
        <f t="shared" si="17"/>
        <v>6751.85</v>
      </c>
      <c r="Q29">
        <f t="shared" si="10"/>
        <v>8882.74</v>
      </c>
      <c r="R29">
        <f t="shared" si="11"/>
        <v>72889.650000000009</v>
      </c>
    </row>
    <row r="30" spans="1:18">
      <c r="A30" s="6">
        <v>46753</v>
      </c>
      <c r="B30">
        <v>28</v>
      </c>
      <c r="C30">
        <f t="shared" si="0"/>
        <v>22891.929999999993</v>
      </c>
      <c r="D30">
        <f t="shared" si="1"/>
        <v>1831.35</v>
      </c>
      <c r="E30">
        <f t="shared" si="2"/>
        <v>8882.74</v>
      </c>
      <c r="F30">
        <f t="shared" si="3"/>
        <v>15840.539999999994</v>
      </c>
      <c r="J30">
        <f t="shared" si="12"/>
        <v>24435.72999999997</v>
      </c>
      <c r="K30">
        <f t="shared" si="13"/>
        <v>2199.2199999999998</v>
      </c>
      <c r="L30">
        <f t="shared" si="14"/>
        <v>9653.4</v>
      </c>
      <c r="M30">
        <f t="shared" si="15"/>
        <v>16981.54999999997</v>
      </c>
      <c r="O30">
        <f t="shared" si="16"/>
        <v>72889.650000000009</v>
      </c>
      <c r="P30">
        <f t="shared" si="17"/>
        <v>6560.07</v>
      </c>
      <c r="Q30">
        <f t="shared" si="10"/>
        <v>8882.74</v>
      </c>
      <c r="R30">
        <f t="shared" si="11"/>
        <v>70566.98000000001</v>
      </c>
    </row>
    <row r="31" spans="1:18">
      <c r="A31" s="6">
        <v>47119</v>
      </c>
      <c r="B31">
        <v>29</v>
      </c>
      <c r="C31">
        <f t="shared" si="0"/>
        <v>15840.539999999994</v>
      </c>
      <c r="D31">
        <f t="shared" si="1"/>
        <v>1267.24</v>
      </c>
      <c r="E31">
        <f t="shared" si="2"/>
        <v>8882.74</v>
      </c>
      <c r="F31">
        <f t="shared" si="3"/>
        <v>8225.0399999999936</v>
      </c>
      <c r="J31">
        <f t="shared" si="12"/>
        <v>16981.54999999997</v>
      </c>
      <c r="K31">
        <f t="shared" si="13"/>
        <v>1528.34</v>
      </c>
      <c r="L31">
        <f t="shared" si="14"/>
        <v>9653.4</v>
      </c>
      <c r="M31">
        <f t="shared" si="15"/>
        <v>8856.4899999999707</v>
      </c>
      <c r="O31">
        <f t="shared" si="16"/>
        <v>70566.98000000001</v>
      </c>
      <c r="P31">
        <f t="shared" si="17"/>
        <v>6351.03</v>
      </c>
      <c r="Q31">
        <f t="shared" si="10"/>
        <v>8882.74</v>
      </c>
      <c r="R31">
        <f t="shared" si="11"/>
        <v>68035.27</v>
      </c>
    </row>
    <row r="32" spans="1:18">
      <c r="A32" s="6">
        <v>47484</v>
      </c>
      <c r="B32">
        <v>30</v>
      </c>
      <c r="C32">
        <f t="shared" ref="C32" si="18">F31</f>
        <v>8225.0399999999936</v>
      </c>
      <c r="D32">
        <f t="shared" si="1"/>
        <v>658</v>
      </c>
      <c r="E32">
        <f t="shared" si="2"/>
        <v>8882.74</v>
      </c>
      <c r="F32">
        <f t="shared" ref="F32" si="19">C32-(E32-D32)</f>
        <v>0.29999999999381544</v>
      </c>
      <c r="J32">
        <f t="shared" si="12"/>
        <v>8856.4899999999707</v>
      </c>
      <c r="K32">
        <f t="shared" si="13"/>
        <v>797.08</v>
      </c>
      <c r="L32">
        <f t="shared" si="14"/>
        <v>9653.4</v>
      </c>
      <c r="M32">
        <f t="shared" si="15"/>
        <v>0.16999999997096893</v>
      </c>
      <c r="O32">
        <f t="shared" si="16"/>
        <v>68035.27</v>
      </c>
      <c r="P32">
        <f t="shared" si="17"/>
        <v>6123.17</v>
      </c>
      <c r="Q32">
        <f t="shared" si="10"/>
        <v>8882.74</v>
      </c>
      <c r="R32">
        <f t="shared" si="11"/>
        <v>65275.700000000004</v>
      </c>
    </row>
    <row r="33" spans="1:18">
      <c r="A33" s="6">
        <v>47849</v>
      </c>
      <c r="B33">
        <v>31</v>
      </c>
      <c r="O33">
        <f t="shared" ref="O33:O47" si="20">R32</f>
        <v>65275.700000000004</v>
      </c>
      <c r="P33">
        <f t="shared" si="17"/>
        <v>5874.81</v>
      </c>
      <c r="Q33">
        <f t="shared" si="10"/>
        <v>8882.74</v>
      </c>
      <c r="R33">
        <f t="shared" ref="R33:R47" si="21">O33-(Q33-P33)</f>
        <v>62267.770000000004</v>
      </c>
    </row>
    <row r="34" spans="1:18">
      <c r="A34" s="6">
        <v>48214</v>
      </c>
      <c r="B34">
        <v>32</v>
      </c>
      <c r="O34">
        <f t="shared" si="20"/>
        <v>62267.770000000004</v>
      </c>
      <c r="P34">
        <f t="shared" si="17"/>
        <v>5604.1</v>
      </c>
      <c r="Q34">
        <f t="shared" si="10"/>
        <v>8882.74</v>
      </c>
      <c r="R34">
        <f t="shared" si="21"/>
        <v>58989.130000000005</v>
      </c>
    </row>
    <row r="35" spans="1:18">
      <c r="A35" s="6">
        <v>48580</v>
      </c>
      <c r="B35">
        <v>33</v>
      </c>
      <c r="O35">
        <f t="shared" si="20"/>
        <v>58989.130000000005</v>
      </c>
      <c r="P35">
        <f t="shared" si="17"/>
        <v>5309.02</v>
      </c>
      <c r="Q35">
        <f t="shared" si="10"/>
        <v>8882.74</v>
      </c>
      <c r="R35">
        <f t="shared" si="21"/>
        <v>55415.41</v>
      </c>
    </row>
    <row r="36" spans="1:18">
      <c r="A36" s="6">
        <v>48945</v>
      </c>
      <c r="B36">
        <v>34</v>
      </c>
      <c r="O36">
        <f t="shared" si="20"/>
        <v>55415.41</v>
      </c>
      <c r="P36">
        <f t="shared" si="17"/>
        <v>4987.3900000000003</v>
      </c>
      <c r="Q36">
        <f t="shared" si="10"/>
        <v>8882.74</v>
      </c>
      <c r="R36">
        <f t="shared" si="21"/>
        <v>51520.060000000005</v>
      </c>
    </row>
    <row r="37" spans="1:18">
      <c r="A37" s="6">
        <v>49310</v>
      </c>
      <c r="B37">
        <v>35</v>
      </c>
      <c r="O37">
        <f t="shared" si="20"/>
        <v>51520.060000000005</v>
      </c>
      <c r="P37">
        <f t="shared" si="17"/>
        <v>4636.8100000000004</v>
      </c>
      <c r="Q37">
        <f t="shared" si="10"/>
        <v>8882.74</v>
      </c>
      <c r="R37">
        <f t="shared" si="21"/>
        <v>47274.130000000005</v>
      </c>
    </row>
    <row r="38" spans="1:18">
      <c r="A38" s="6">
        <v>49675</v>
      </c>
      <c r="B38">
        <v>36</v>
      </c>
      <c r="O38">
        <f t="shared" si="20"/>
        <v>47274.130000000005</v>
      </c>
      <c r="P38">
        <f t="shared" si="17"/>
        <v>4254.67</v>
      </c>
      <c r="Q38">
        <f t="shared" si="10"/>
        <v>8882.74</v>
      </c>
      <c r="R38">
        <f t="shared" si="21"/>
        <v>42646.060000000005</v>
      </c>
    </row>
    <row r="39" spans="1:18">
      <c r="A39" s="6">
        <v>50041</v>
      </c>
      <c r="B39">
        <v>37</v>
      </c>
      <c r="O39">
        <f t="shared" si="20"/>
        <v>42646.060000000005</v>
      </c>
      <c r="P39">
        <f t="shared" si="17"/>
        <v>3838.15</v>
      </c>
      <c r="Q39">
        <f t="shared" si="10"/>
        <v>8882.74</v>
      </c>
      <c r="R39">
        <f t="shared" si="21"/>
        <v>37601.47</v>
      </c>
    </row>
    <row r="40" spans="1:18">
      <c r="A40" s="6">
        <v>50406</v>
      </c>
      <c r="B40">
        <v>38</v>
      </c>
      <c r="O40">
        <f t="shared" si="20"/>
        <v>37601.47</v>
      </c>
      <c r="P40">
        <f t="shared" si="17"/>
        <v>3384.13</v>
      </c>
      <c r="Q40">
        <f t="shared" si="10"/>
        <v>8882.74</v>
      </c>
      <c r="R40">
        <f t="shared" si="21"/>
        <v>32102.86</v>
      </c>
    </row>
    <row r="41" spans="1:18">
      <c r="A41" s="6">
        <v>50771</v>
      </c>
      <c r="B41">
        <v>39</v>
      </c>
      <c r="O41">
        <f t="shared" si="20"/>
        <v>32102.86</v>
      </c>
      <c r="P41">
        <f t="shared" si="17"/>
        <v>2889.26</v>
      </c>
      <c r="Q41">
        <f t="shared" si="10"/>
        <v>8882.74</v>
      </c>
      <c r="R41">
        <f t="shared" si="21"/>
        <v>26109.38</v>
      </c>
    </row>
    <row r="42" spans="1:18">
      <c r="A42" s="6">
        <v>51136</v>
      </c>
      <c r="B42">
        <v>40</v>
      </c>
      <c r="O42">
        <f t="shared" si="20"/>
        <v>26109.38</v>
      </c>
      <c r="P42">
        <f t="shared" si="17"/>
        <v>2349.84</v>
      </c>
      <c r="Q42">
        <f t="shared" si="10"/>
        <v>8882.74</v>
      </c>
      <c r="R42">
        <f t="shared" si="21"/>
        <v>19576.480000000003</v>
      </c>
    </row>
    <row r="43" spans="1:18">
      <c r="A43" s="6">
        <v>51502</v>
      </c>
      <c r="B43">
        <v>41</v>
      </c>
      <c r="O43">
        <f t="shared" si="20"/>
        <v>19576.480000000003</v>
      </c>
      <c r="P43">
        <f t="shared" si="17"/>
        <v>1761.88</v>
      </c>
      <c r="Q43">
        <f t="shared" si="10"/>
        <v>8882.74</v>
      </c>
      <c r="R43">
        <f t="shared" si="21"/>
        <v>12455.620000000003</v>
      </c>
    </row>
    <row r="44" spans="1:18">
      <c r="A44" s="6">
        <v>51867</v>
      </c>
      <c r="B44">
        <v>42</v>
      </c>
      <c r="O44">
        <f t="shared" si="20"/>
        <v>12455.620000000003</v>
      </c>
      <c r="P44">
        <f t="shared" si="17"/>
        <v>1121.01</v>
      </c>
      <c r="Q44">
        <f t="shared" si="10"/>
        <v>8882.74</v>
      </c>
      <c r="R44">
        <f t="shared" si="21"/>
        <v>4693.8900000000031</v>
      </c>
    </row>
    <row r="45" spans="1:18">
      <c r="A45" s="6">
        <v>52232</v>
      </c>
      <c r="B45">
        <v>43</v>
      </c>
      <c r="O45">
        <f t="shared" si="20"/>
        <v>4693.8900000000031</v>
      </c>
      <c r="P45">
        <f t="shared" si="17"/>
        <v>422.45</v>
      </c>
      <c r="Q45">
        <f t="shared" si="10"/>
        <v>8882.74</v>
      </c>
      <c r="R45">
        <f t="shared" si="21"/>
        <v>-3766.399999999996</v>
      </c>
    </row>
    <row r="46" spans="1:18">
      <c r="A46" s="6"/>
    </row>
    <row r="47" spans="1:18">
      <c r="A47" s="6"/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3-5</vt:lpstr>
      <vt:lpstr>3-10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S152802574</dc:creator>
  <cp:lastModifiedBy>S152802574</cp:lastModifiedBy>
  <dcterms:created xsi:type="dcterms:W3CDTF">2020-07-25T04:43:49Z</dcterms:created>
  <dcterms:modified xsi:type="dcterms:W3CDTF">2020-07-26T01:26:48Z</dcterms:modified>
</cp:coreProperties>
</file>