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az\Documents\PythonFile\Paddle\"/>
    </mc:Choice>
  </mc:AlternateContent>
  <xr:revisionPtr revIDLastSave="0" documentId="13_ncr:1_{B45AD48C-17D8-4DAA-9350-ADA556D2F16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0SHEET" sheetId="1" r:id="rId1"/>
    <sheet name="2在籍者名簿Master" sheetId="2" r:id="rId2"/>
    <sheet name="99999　ニッセープロダクツ" sheetId="20" r:id="rId3"/>
  </sheets>
  <definedNames>
    <definedName name="_xlnm.Print_Area" localSheetId="0">'0SHEET'!$C$1:$AK$21</definedName>
    <definedName name="_xlnm.Print_Area" localSheetId="1">'2在籍者名簿Master'!$A$1:$B$9</definedName>
    <definedName name="_xlnm.Print_Area" localSheetId="2">'99999　ニッセープロダクツ'!$A$1:$O$43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20" l="1"/>
  <c r="H38" i="20" s="1"/>
  <c r="O37" i="20"/>
  <c r="H37" i="20" s="1"/>
  <c r="O36" i="20"/>
  <c r="H36" i="20" s="1"/>
  <c r="O35" i="20"/>
  <c r="H35" i="20" s="1"/>
  <c r="O34" i="20"/>
  <c r="H34" i="20" s="1"/>
  <c r="O33" i="20"/>
  <c r="H33" i="20" s="1"/>
  <c r="O32" i="20"/>
  <c r="H32" i="20" s="1"/>
  <c r="O31" i="20"/>
  <c r="H31" i="20" s="1"/>
  <c r="O30" i="20"/>
  <c r="H30" i="20" s="1"/>
  <c r="O29" i="20"/>
  <c r="H29" i="20" s="1"/>
  <c r="O28" i="20"/>
  <c r="H28" i="20" s="1"/>
  <c r="O27" i="20"/>
  <c r="H27" i="20" s="1"/>
  <c r="O26" i="20"/>
  <c r="H26" i="20" s="1"/>
  <c r="O25" i="20"/>
  <c r="H25" i="20" s="1"/>
  <c r="O24" i="20"/>
  <c r="H24" i="20" s="1"/>
  <c r="O23" i="20"/>
  <c r="H23" i="20" s="1"/>
  <c r="O22" i="20"/>
  <c r="H22" i="20" s="1"/>
  <c r="O21" i="20"/>
  <c r="H21" i="20" s="1"/>
  <c r="O20" i="20"/>
  <c r="H20" i="20" s="1"/>
  <c r="O19" i="20"/>
  <c r="H19" i="20" s="1"/>
  <c r="O18" i="20"/>
  <c r="H18" i="20" s="1"/>
  <c r="O17" i="20"/>
  <c r="H17" i="20" s="1"/>
  <c r="O16" i="20"/>
  <c r="H16" i="20" s="1"/>
  <c r="O15" i="20"/>
  <c r="H15" i="20" s="1"/>
  <c r="O14" i="20"/>
  <c r="H14" i="20" s="1"/>
  <c r="O13" i="20"/>
  <c r="H13" i="20" s="1"/>
  <c r="O12" i="20"/>
  <c r="H12" i="20" s="1"/>
  <c r="O11" i="20"/>
  <c r="H11" i="20" s="1"/>
  <c r="O10" i="20"/>
  <c r="H10" i="20" s="1"/>
  <c r="O9" i="20"/>
  <c r="H9" i="20" s="1"/>
  <c r="O39" i="20"/>
  <c r="H39" i="20" s="1"/>
  <c r="I9" i="20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9" i="20"/>
  <c r="J39" i="20"/>
  <c r="J38" i="20"/>
  <c r="I38" i="20"/>
  <c r="F41" i="20"/>
  <c r="G39" i="20"/>
  <c r="N39" i="20" s="1"/>
  <c r="G38" i="20"/>
  <c r="N38" i="20" s="1"/>
  <c r="N37" i="20"/>
  <c r="G37" i="20"/>
  <c r="K37" i="20" s="1"/>
  <c r="M37" i="20" s="1"/>
  <c r="N36" i="20"/>
  <c r="G36" i="20"/>
  <c r="K36" i="20" s="1"/>
  <c r="N35" i="20"/>
  <c r="G35" i="20"/>
  <c r="K35" i="20" s="1"/>
  <c r="N34" i="20"/>
  <c r="G34" i="20"/>
  <c r="K34" i="20" s="1"/>
  <c r="M34" i="20" s="1"/>
  <c r="G33" i="20"/>
  <c r="N33" i="20" s="1"/>
  <c r="G32" i="20"/>
  <c r="N32" i="20" s="1"/>
  <c r="G31" i="20"/>
  <c r="N31" i="20" s="1"/>
  <c r="N30" i="20"/>
  <c r="G30" i="20"/>
  <c r="K30" i="20" s="1"/>
  <c r="M30" i="20" s="1"/>
  <c r="N29" i="20"/>
  <c r="G29" i="20"/>
  <c r="K29" i="20" s="1"/>
  <c r="N28" i="20"/>
  <c r="G28" i="20"/>
  <c r="K28" i="20" s="1"/>
  <c r="N27" i="20"/>
  <c r="K27" i="20"/>
  <c r="M27" i="20" s="1"/>
  <c r="G27" i="20"/>
  <c r="G26" i="20"/>
  <c r="N26" i="20" s="1"/>
  <c r="N25" i="20"/>
  <c r="G25" i="20"/>
  <c r="K25" i="20" s="1"/>
  <c r="M25" i="20" s="1"/>
  <c r="G24" i="20"/>
  <c r="N24" i="20" s="1"/>
  <c r="N23" i="20"/>
  <c r="G23" i="20"/>
  <c r="K23" i="20" s="1"/>
  <c r="M23" i="20" s="1"/>
  <c r="N22" i="20"/>
  <c r="G22" i="20"/>
  <c r="K22" i="20" s="1"/>
  <c r="N21" i="20"/>
  <c r="G21" i="20"/>
  <c r="K21" i="20" s="1"/>
  <c r="N20" i="20"/>
  <c r="G20" i="20"/>
  <c r="K20" i="20" s="1"/>
  <c r="M20" i="20" s="1"/>
  <c r="G19" i="20"/>
  <c r="N19" i="20" s="1"/>
  <c r="N18" i="20"/>
  <c r="G18" i="20"/>
  <c r="K18" i="20" s="1"/>
  <c r="M18" i="20" s="1"/>
  <c r="G17" i="20"/>
  <c r="N17" i="20" s="1"/>
  <c r="N16" i="20"/>
  <c r="G16" i="20"/>
  <c r="K16" i="20" s="1"/>
  <c r="M16" i="20" s="1"/>
  <c r="N15" i="20"/>
  <c r="G15" i="20"/>
  <c r="K15" i="20" s="1"/>
  <c r="N14" i="20"/>
  <c r="G14" i="20"/>
  <c r="K14" i="20" s="1"/>
  <c r="N13" i="20"/>
  <c r="G13" i="20"/>
  <c r="K13" i="20" s="1"/>
  <c r="M13" i="20" s="1"/>
  <c r="G12" i="20"/>
  <c r="N12" i="20" s="1"/>
  <c r="N11" i="20"/>
  <c r="G11" i="20"/>
  <c r="K11" i="20" s="1"/>
  <c r="M11" i="20" s="1"/>
  <c r="G10" i="20"/>
  <c r="N10" i="20" s="1"/>
  <c r="N9" i="20"/>
  <c r="G9" i="20"/>
  <c r="K9" i="20" s="1"/>
  <c r="A9" i="20"/>
  <c r="B9" i="20" s="1"/>
  <c r="AJ18" i="1"/>
  <c r="AK18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K19" i="1"/>
  <c r="AJ19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E2" i="1"/>
  <c r="F2" i="1" s="1"/>
  <c r="I43" i="20" l="1"/>
  <c r="M43" i="20"/>
  <c r="J43" i="20"/>
  <c r="H43" i="20"/>
  <c r="M9" i="20"/>
  <c r="G40" i="20"/>
  <c r="N41" i="20"/>
  <c r="K32" i="20"/>
  <c r="M32" i="20" s="1"/>
  <c r="A10" i="20"/>
  <c r="K38" i="20"/>
  <c r="K33" i="20"/>
  <c r="M33" i="20" s="1"/>
  <c r="K31" i="20"/>
  <c r="M31" i="20" s="1"/>
  <c r="K26" i="20"/>
  <c r="M26" i="20" s="1"/>
  <c r="K39" i="20"/>
  <c r="M39" i="20" s="1"/>
  <c r="K19" i="20"/>
  <c r="M19" i="20" s="1"/>
  <c r="K24" i="20"/>
  <c r="L24" i="20" s="1"/>
  <c r="K17" i="20"/>
  <c r="M17" i="20" s="1"/>
  <c r="K12" i="20"/>
  <c r="M12" i="20" s="1"/>
  <c r="K10" i="20"/>
  <c r="L10" i="20" s="1"/>
  <c r="L14" i="20"/>
  <c r="M14" i="20"/>
  <c r="M29" i="20"/>
  <c r="L29" i="20"/>
  <c r="M15" i="20"/>
  <c r="L15" i="20"/>
  <c r="M36" i="20"/>
  <c r="L36" i="20"/>
  <c r="M22" i="20"/>
  <c r="L22" i="20"/>
  <c r="L35" i="20"/>
  <c r="M35" i="20"/>
  <c r="L21" i="20"/>
  <c r="M21" i="20"/>
  <c r="L28" i="20"/>
  <c r="M28" i="20"/>
  <c r="L13" i="20"/>
  <c r="L20" i="20"/>
  <c r="L27" i="20"/>
  <c r="L34" i="20"/>
  <c r="L9" i="20"/>
  <c r="L23" i="20"/>
  <c r="L30" i="20"/>
  <c r="L37" i="20"/>
  <c r="L16" i="20"/>
  <c r="L18" i="20"/>
  <c r="L25" i="20"/>
  <c r="L32" i="20"/>
  <c r="L11" i="20"/>
  <c r="AK21" i="1"/>
  <c r="AJ21" i="1"/>
  <c r="G2" i="1"/>
  <c r="F3" i="1"/>
  <c r="E3" i="1"/>
  <c r="L33" i="20" l="1"/>
  <c r="L26" i="20"/>
  <c r="L31" i="20"/>
  <c r="B10" i="20"/>
  <c r="A11" i="20"/>
  <c r="K41" i="20"/>
  <c r="L39" i="20"/>
  <c r="L19" i="20"/>
  <c r="M38" i="20"/>
  <c r="L38" i="20"/>
  <c r="M10" i="20"/>
  <c r="L12" i="20"/>
  <c r="M24" i="20"/>
  <c r="L17" i="20"/>
  <c r="G3" i="1"/>
  <c r="H2" i="1"/>
  <c r="N43" i="20" l="1"/>
  <c r="M41" i="20"/>
  <c r="L41" i="20"/>
  <c r="B11" i="20"/>
  <c r="A12" i="20"/>
  <c r="H3" i="1"/>
  <c r="I2" i="1"/>
  <c r="A13" i="20" l="1"/>
  <c r="B12" i="20"/>
  <c r="I3" i="1"/>
  <c r="J2" i="1"/>
  <c r="B13" i="20" l="1"/>
  <c r="A14" i="20"/>
  <c r="K2" i="1"/>
  <c r="J3" i="1"/>
  <c r="B14" i="20" l="1"/>
  <c r="A15" i="20"/>
  <c r="K3" i="1"/>
  <c r="L2" i="1"/>
  <c r="B15" i="20" l="1"/>
  <c r="A16" i="20"/>
  <c r="L3" i="1"/>
  <c r="M2" i="1"/>
  <c r="A17" i="20" l="1"/>
  <c r="B16" i="20"/>
  <c r="N2" i="1"/>
  <c r="M3" i="1"/>
  <c r="B17" i="20" l="1"/>
  <c r="A18" i="20"/>
  <c r="O2" i="1"/>
  <c r="N3" i="1"/>
  <c r="B18" i="20" l="1"/>
  <c r="A19" i="20"/>
  <c r="P2" i="1"/>
  <c r="O3" i="1"/>
  <c r="B19" i="20" l="1"/>
  <c r="A20" i="20"/>
  <c r="P3" i="1"/>
  <c r="Q2" i="1"/>
  <c r="B20" i="20" l="1"/>
  <c r="A21" i="20"/>
  <c r="Q3" i="1"/>
  <c r="R2" i="1"/>
  <c r="A22" i="20" l="1"/>
  <c r="B21" i="20"/>
  <c r="S2" i="1"/>
  <c r="R3" i="1"/>
  <c r="A23" i="20" l="1"/>
  <c r="B22" i="20"/>
  <c r="S3" i="1"/>
  <c r="T2" i="1"/>
  <c r="B23" i="20" l="1"/>
  <c r="A24" i="20"/>
  <c r="T3" i="1"/>
  <c r="U2" i="1"/>
  <c r="B24" i="20" l="1"/>
  <c r="A25" i="20"/>
  <c r="U3" i="1"/>
  <c r="V2" i="1"/>
  <c r="B25" i="20" l="1"/>
  <c r="A26" i="20"/>
  <c r="V3" i="1"/>
  <c r="W2" i="1"/>
  <c r="B26" i="20" l="1"/>
  <c r="A27" i="20"/>
  <c r="X2" i="1"/>
  <c r="W3" i="1"/>
  <c r="A28" i="20" l="1"/>
  <c r="B27" i="20"/>
  <c r="X3" i="1"/>
  <c r="Y2" i="1"/>
  <c r="B28" i="20" l="1"/>
  <c r="A29" i="20"/>
  <c r="Z2" i="1"/>
  <c r="Y3" i="1"/>
  <c r="B29" i="20" l="1"/>
  <c r="A30" i="20"/>
  <c r="AA2" i="1"/>
  <c r="Z3" i="1"/>
  <c r="B30" i="20" l="1"/>
  <c r="A31" i="20"/>
  <c r="AB2" i="1"/>
  <c r="AA3" i="1"/>
  <c r="B31" i="20" l="1"/>
  <c r="A32" i="20"/>
  <c r="AC2" i="1"/>
  <c r="AB3" i="1"/>
  <c r="B32" i="20" l="1"/>
  <c r="A33" i="20"/>
  <c r="AC3" i="1"/>
  <c r="AD2" i="1"/>
  <c r="B33" i="20" l="1"/>
  <c r="A34" i="20"/>
  <c r="AE2" i="1"/>
  <c r="AD3" i="1"/>
  <c r="A35" i="20" l="1"/>
  <c r="B34" i="20"/>
  <c r="AE3" i="1"/>
  <c r="AF2" i="1"/>
  <c r="B35" i="20" l="1"/>
  <c r="A36" i="20"/>
  <c r="AF3" i="1"/>
  <c r="AG2" i="1"/>
  <c r="B36" i="20" l="1"/>
  <c r="A37" i="20"/>
  <c r="AG3" i="1"/>
  <c r="AH2" i="1"/>
  <c r="B37" i="20" l="1"/>
  <c r="A38" i="20"/>
  <c r="AI2" i="1"/>
  <c r="AI3" i="1" s="1"/>
  <c r="AH3" i="1"/>
  <c r="B38" i="20" l="1"/>
  <c r="A39" i="20"/>
  <c r="B39" i="20" s="1"/>
</calcChain>
</file>

<file path=xl/sharedStrings.xml><?xml version="1.0" encoding="utf-8"?>
<sst xmlns="http://schemas.openxmlformats.org/spreadsheetml/2006/main" count="75" uniqueCount="55">
  <si>
    <t>株式会社紀ノ国屋　製造部様　工数集計</t>
  </si>
  <si>
    <t>ニッセープロダクツ</t>
  </si>
  <si>
    <t>日付</t>
  </si>
  <si>
    <t>個人時間</t>
  </si>
  <si>
    <t>出勤日数</t>
  </si>
  <si>
    <t>番号</t>
  </si>
  <si>
    <t>氏名</t>
  </si>
  <si>
    <t>ｱﾘｳﾝｼﾞｬﾙｶﾞﾙ　ﾂｧﾂｧﾗﾘ</t>
  </si>
  <si>
    <t>ｶﾞﾝﾊﾞﾀﾙ　ｶﾞﾝﾌﾚｸﾞ</t>
  </si>
  <si>
    <t>Rﾌｧﾑ ﾃｨ ﾄｩ ﾗﾝ</t>
  </si>
  <si>
    <t>Rﾌｧﾑ ｸｲﾝ ﾆｭ</t>
  </si>
  <si>
    <t>Rﾌｧﾑ ｸｲﾝ ﾌｫﾝ</t>
  </si>
  <si>
    <t>Rﾁｬﾝ ｸｲﾝ ｱｲﾝ</t>
  </si>
  <si>
    <t>Rﾁｬﾝ ｷﾑ ｶﾞﾝ</t>
  </si>
  <si>
    <t>Rｱﾙﾀﾝｹﾞﾚﾙ ｳﾄﾞﾜﾙ</t>
  </si>
  <si>
    <t>Rｶﾞﾝﾎﾞﾙﾄﾞ ﾊﾘｳﾅｰ</t>
  </si>
  <si>
    <t>Rﾑﾝﾌﾁﾒｸﾞ ﾏﾗﾙﾏｰ</t>
  </si>
  <si>
    <t>Rﾊﾞﾄﾂｪﾝｹﾞﾙ ｱﾙﾀﾝﾁﾒｸ</t>
  </si>
  <si>
    <t>ﾌｧﾑ　ﾄｳｲ　ﾘﾝ</t>
  </si>
  <si>
    <t>ﾅﾗﾝﾊﾞｰﾀﾙ　ﾎﾞﾛﾙｴﾙﾃﾞﾈ</t>
  </si>
  <si>
    <t>Rｳｰｶﾞﾝﾊﾞﾔﾙ ﾂｪﾙﾑｰ</t>
  </si>
  <si>
    <t>Rﾑﾝﾌﾊﾞﾄﾞ ﾊﾞﾔﾙﾄﾔ</t>
  </si>
  <si>
    <t>Rﾄｺﾞｰ ﾄｳﾝｶﾞﾗｸﾞｻｲ</t>
  </si>
  <si>
    <t>Rﾅﾔﾝﾀｲ ｱﾙｲﾝ</t>
  </si>
  <si>
    <t>出勤人数</t>
  </si>
  <si>
    <t>総時間</t>
  </si>
  <si>
    <t>年</t>
  </si>
  <si>
    <t>企業名</t>
  </si>
  <si>
    <t>月</t>
  </si>
  <si>
    <t>NP番号：</t>
  </si>
  <si>
    <t>法定時間</t>
  </si>
  <si>
    <t>日</t>
  </si>
  <si>
    <t>曜日</t>
  </si>
  <si>
    <t>出勤</t>
  </si>
  <si>
    <t>退勤</t>
  </si>
  <si>
    <t>休憩開始</t>
  </si>
  <si>
    <t>休憩終了</t>
  </si>
  <si>
    <t>休憩計</t>
  </si>
  <si>
    <t>実働</t>
  </si>
  <si>
    <t>契約時間</t>
  </si>
  <si>
    <t>残業</t>
  </si>
  <si>
    <t>深夜時間</t>
  </si>
  <si>
    <t>深夜</t>
  </si>
  <si>
    <t>合計</t>
  </si>
  <si>
    <t>実働時間</t>
  </si>
  <si>
    <t>契約内</t>
  </si>
  <si>
    <t>法外労</t>
  </si>
  <si>
    <t>プライムデリカ</t>
  </si>
  <si>
    <t>PD計算</t>
  </si>
  <si>
    <t>残業時間</t>
  </si>
  <si>
    <t>PD早朝</t>
    <phoneticPr fontId="1"/>
  </si>
  <si>
    <t>PD基本</t>
    <rPh sb="2" eb="4">
      <t>キホン</t>
    </rPh>
    <phoneticPr fontId="1"/>
  </si>
  <si>
    <t>PD夜時間</t>
    <rPh sb="2" eb="3">
      <t>ヨル</t>
    </rPh>
    <rPh sb="3" eb="5">
      <t>ジカン</t>
    </rPh>
    <phoneticPr fontId="1"/>
  </si>
  <si>
    <t>PD夜</t>
    <rPh sb="2" eb="3">
      <t>ヨル</t>
    </rPh>
    <phoneticPr fontId="1"/>
  </si>
  <si>
    <t>区分</t>
    <rPh sb="0" eb="2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</si>
</sst>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[h]:mm"/>
    <numFmt numFmtId="177" formatCode="d"/>
    <numFmt numFmtId="178" formatCode="0000"/>
    <numFmt numFmtId="179" formatCode="aaa"/>
    <numFmt numFmtId="180" formatCode="m"/>
    <numFmt numFmtId="181" formatCode="m/d;@"/>
    <numFmt numFmtId="182" formatCode="0_);[Red]\(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Arial Narrow"/>
      <family val="2"/>
      <charset val="128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2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6"/>
      <name val="ＭＳ 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</borders>
  <cellStyleXfs count="6">
    <xf numFmtId="0" fontId="0" fillId="0" borderId="0">
      <alignment vertical="center"/>
    </xf>
    <xf numFmtId="0" fontId="7" fillId="0" borderId="0"/>
    <xf numFmtId="0" fontId="8" fillId="0" borderId="0"/>
    <xf numFmtId="6" fontId="8" fillId="0" borderId="0"/>
    <xf numFmtId="0" fontId="9" fillId="0" borderId="0">
      <alignment vertical="center"/>
    </xf>
    <xf numFmtId="0" fontId="8" fillId="0" borderId="0"/>
  </cellStyleXfs>
  <cellXfs count="10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/>
    <xf numFmtId="176" fontId="0" fillId="0" borderId="8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0" fillId="0" borderId="17" xfId="0" applyNumberFormat="1" applyBorder="1">
      <alignment vertical="center"/>
    </xf>
    <xf numFmtId="176" fontId="0" fillId="0" borderId="17" xfId="0" applyNumberFormat="1" applyBorder="1" applyAlignment="1">
      <alignment horizontal="right" vertical="center"/>
    </xf>
    <xf numFmtId="0" fontId="10" fillId="0" borderId="0" xfId="4" applyFont="1" applyAlignment="1">
      <alignment horizontal="center" vertical="center" shrinkToFit="1"/>
    </xf>
    <xf numFmtId="55" fontId="11" fillId="5" borderId="0" xfId="4" applyNumberFormat="1" applyFont="1" applyFill="1" applyAlignment="1">
      <alignment horizontal="center" vertical="center" shrinkToFit="1"/>
    </xf>
    <xf numFmtId="0" fontId="13" fillId="0" borderId="0" xfId="4" applyFont="1">
      <alignment vertical="center"/>
    </xf>
    <xf numFmtId="0" fontId="10" fillId="0" borderId="3" xfId="4" applyFont="1" applyBorder="1" applyAlignment="1">
      <alignment horizontal="center" vertical="center" shrinkToFit="1"/>
    </xf>
    <xf numFmtId="0" fontId="14" fillId="0" borderId="3" xfId="4" applyFont="1" applyBorder="1" applyAlignment="1">
      <alignment horizontal="center" vertical="center" shrinkToFit="1"/>
    </xf>
    <xf numFmtId="177" fontId="10" fillId="0" borderId="3" xfId="5" applyNumberFormat="1" applyFont="1" applyBorder="1" applyAlignment="1">
      <alignment horizontal="center" vertical="center" shrinkToFit="1"/>
    </xf>
    <xf numFmtId="0" fontId="10" fillId="0" borderId="17" xfId="4" applyFont="1" applyBorder="1" applyAlignment="1">
      <alignment horizontal="center" vertical="center" shrinkToFit="1"/>
    </xf>
    <xf numFmtId="0" fontId="14" fillId="0" borderId="17" xfId="4" applyFont="1" applyBorder="1" applyAlignment="1">
      <alignment horizontal="center" vertical="center" shrinkToFit="1"/>
    </xf>
    <xf numFmtId="177" fontId="10" fillId="0" borderId="17" xfId="5" applyNumberFormat="1" applyFont="1" applyBorder="1" applyAlignment="1">
      <alignment horizontal="center" vertical="center" shrinkToFit="1"/>
    </xf>
    <xf numFmtId="176" fontId="15" fillId="0" borderId="9" xfId="4" applyNumberFormat="1" applyFont="1" applyBorder="1" applyAlignment="1">
      <alignment horizontal="center" vertical="center" shrinkToFit="1"/>
    </xf>
    <xf numFmtId="176" fontId="15" fillId="0" borderId="3" xfId="4" applyNumberFormat="1" applyFont="1" applyBorder="1" applyAlignment="1">
      <alignment horizontal="center" vertical="center" shrinkToFit="1"/>
    </xf>
    <xf numFmtId="178" fontId="10" fillId="0" borderId="3" xfId="4" applyNumberFormat="1" applyFont="1" applyBorder="1" applyAlignment="1">
      <alignment horizontal="center" vertical="center" shrinkToFit="1"/>
    </xf>
    <xf numFmtId="179" fontId="14" fillId="0" borderId="3" xfId="4" applyNumberFormat="1" applyFont="1" applyBorder="1" applyAlignment="1">
      <alignment horizontal="center" vertical="center" shrinkToFit="1"/>
    </xf>
    <xf numFmtId="20" fontId="15" fillId="0" borderId="3" xfId="5" applyNumberFormat="1" applyFont="1" applyBorder="1" applyAlignment="1">
      <alignment horizontal="center" vertical="center" shrinkToFit="1"/>
    </xf>
    <xf numFmtId="20" fontId="15" fillId="0" borderId="3" xfId="4" applyNumberFormat="1" applyFont="1" applyBorder="1" applyAlignment="1">
      <alignment horizontal="center" vertical="center" shrinkToFit="1"/>
    </xf>
    <xf numFmtId="0" fontId="16" fillId="0" borderId="3" xfId="4" applyFont="1" applyBorder="1" applyAlignment="1">
      <alignment horizontal="center" vertical="center" shrinkToFit="1"/>
    </xf>
    <xf numFmtId="176" fontId="18" fillId="0" borderId="3" xfId="4" applyNumberFormat="1" applyFont="1" applyBorder="1" applyAlignment="1">
      <alignment horizontal="center" vertical="center" shrinkToFit="1"/>
    </xf>
    <xf numFmtId="0" fontId="14" fillId="0" borderId="0" xfId="4" applyFont="1" applyAlignment="1">
      <alignment horizontal="center" vertical="center" shrinkToFit="1"/>
    </xf>
    <xf numFmtId="0" fontId="9" fillId="0" borderId="0" xfId="4">
      <alignment vertical="center"/>
    </xf>
    <xf numFmtId="0" fontId="13" fillId="0" borderId="0" xfId="4" applyFont="1" applyAlignment="1"/>
    <xf numFmtId="180" fontId="4" fillId="0" borderId="0" xfId="0" applyNumberFormat="1" applyFont="1" applyAlignment="1">
      <alignment horizontal="right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2" fillId="2" borderId="9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176" fontId="2" fillId="0" borderId="3" xfId="0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20" fontId="0" fillId="0" borderId="9" xfId="0" applyNumberFormat="1" applyBorder="1">
      <alignment vertical="center"/>
    </xf>
    <xf numFmtId="20" fontId="0" fillId="0" borderId="3" xfId="0" applyNumberFormat="1" applyBorder="1">
      <alignment vertical="center"/>
    </xf>
    <xf numFmtId="0" fontId="10" fillId="0" borderId="9" xfId="4" applyFont="1" applyBorder="1" applyAlignment="1">
      <alignment horizontal="center" vertical="center" shrinkToFit="1"/>
    </xf>
    <xf numFmtId="0" fontId="16" fillId="0" borderId="9" xfId="4" applyFont="1" applyBorder="1" applyAlignment="1">
      <alignment horizontal="center" vertical="center" shrinkToFit="1"/>
    </xf>
    <xf numFmtId="0" fontId="17" fillId="0" borderId="9" xfId="4" applyFont="1" applyBorder="1" applyAlignment="1">
      <alignment horizontal="center" vertical="center" shrinkToFit="1"/>
    </xf>
    <xf numFmtId="178" fontId="10" fillId="0" borderId="17" xfId="4" applyNumberFormat="1" applyFont="1" applyBorder="1" applyAlignment="1">
      <alignment horizontal="center" vertical="center" shrinkToFit="1"/>
    </xf>
    <xf numFmtId="179" fontId="14" fillId="0" borderId="17" xfId="4" applyNumberFormat="1" applyFont="1" applyBorder="1" applyAlignment="1">
      <alignment horizontal="center" vertical="center" shrinkToFit="1"/>
    </xf>
    <xf numFmtId="176" fontId="15" fillId="0" borderId="17" xfId="4" applyNumberFormat="1" applyFont="1" applyBorder="1" applyAlignment="1">
      <alignment horizontal="center" vertical="center" shrinkToFit="1"/>
    </xf>
    <xf numFmtId="176" fontId="15" fillId="2" borderId="15" xfId="4" applyNumberFormat="1" applyFont="1" applyFill="1" applyBorder="1" applyAlignment="1">
      <alignment horizontal="center" vertical="center" shrinkToFit="1"/>
    </xf>
    <xf numFmtId="182" fontId="15" fillId="2" borderId="15" xfId="4" applyNumberFormat="1" applyFont="1" applyFill="1" applyBorder="1" applyAlignment="1">
      <alignment horizontal="center" vertical="center" shrinkToFit="1"/>
    </xf>
    <xf numFmtId="178" fontId="19" fillId="0" borderId="3" xfId="4" applyNumberFormat="1" applyFont="1" applyBorder="1" applyAlignment="1">
      <alignment horizontal="center" vertical="center" shrinkToFit="1"/>
    </xf>
    <xf numFmtId="179" fontId="19" fillId="0" borderId="3" xfId="4" applyNumberFormat="1" applyFont="1" applyBorder="1" applyAlignment="1">
      <alignment horizontal="center" vertical="center" shrinkToFit="1"/>
    </xf>
    <xf numFmtId="0" fontId="19" fillId="0" borderId="3" xfId="4" applyFont="1" applyBorder="1" applyAlignment="1">
      <alignment horizontal="center" vertical="center" shrinkToFit="1"/>
    </xf>
    <xf numFmtId="0" fontId="20" fillId="0" borderId="0" xfId="0" applyFont="1">
      <alignment vertical="center"/>
    </xf>
    <xf numFmtId="178" fontId="10" fillId="0" borderId="21" xfId="4" applyNumberFormat="1" applyFont="1" applyBorder="1" applyAlignment="1">
      <alignment horizontal="center" vertical="center" shrinkToFit="1"/>
    </xf>
    <xf numFmtId="179" fontId="14" fillId="0" borderId="21" xfId="4" applyNumberFormat="1" applyFont="1" applyBorder="1" applyAlignment="1">
      <alignment horizontal="center" vertical="center" shrinkToFit="1"/>
    </xf>
    <xf numFmtId="176" fontId="15" fillId="0" borderId="21" xfId="4" applyNumberFormat="1" applyFont="1" applyBorder="1" applyAlignment="1">
      <alignment horizontal="center" vertical="center" shrinkToFit="1"/>
    </xf>
    <xf numFmtId="20" fontId="15" fillId="0" borderId="21" xfId="4" applyNumberFormat="1" applyFont="1" applyBorder="1" applyAlignment="1">
      <alignment horizontal="center" vertical="center" shrinkToFit="1"/>
    </xf>
    <xf numFmtId="176" fontId="21" fillId="0" borderId="9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 shrinkToFit="1"/>
    </xf>
    <xf numFmtId="176" fontId="2" fillId="0" borderId="9" xfId="0" applyNumberFormat="1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176" fontId="2" fillId="5" borderId="9" xfId="0" applyNumberFormat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176" fontId="0" fillId="0" borderId="22" xfId="0" applyNumberFormat="1" applyBorder="1">
      <alignment vertical="center"/>
    </xf>
    <xf numFmtId="20" fontId="0" fillId="0" borderId="17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21" fillId="0" borderId="17" xfId="0" applyNumberFormat="1" applyFont="1" applyBorder="1">
      <alignment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5" borderId="12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6" fillId="4" borderId="13" xfId="0" applyFont="1" applyFill="1" applyBorder="1" applyAlignment="1">
      <alignment horizontal="center" vertical="center" shrinkToFit="1"/>
    </xf>
    <xf numFmtId="181" fontId="0" fillId="0" borderId="8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6" fillId="4" borderId="10" xfId="0" applyFont="1" applyFill="1" applyBorder="1" applyAlignment="1">
      <alignment horizontal="center" vertical="center" shrinkToFit="1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176" fontId="2" fillId="0" borderId="6" xfId="0" applyNumberFormat="1" applyFont="1" applyBorder="1" applyAlignment="1">
      <alignment horizontal="center" vertical="center" shrinkToFit="1"/>
    </xf>
    <xf numFmtId="176" fontId="22" fillId="0" borderId="6" xfId="0" applyNumberFormat="1" applyFont="1" applyBorder="1" applyAlignment="1">
      <alignment horizontal="center" vertical="center"/>
    </xf>
    <xf numFmtId="176" fontId="23" fillId="0" borderId="6" xfId="0" applyNumberFormat="1" applyFont="1" applyBorder="1" applyAlignment="1">
      <alignment horizontal="center" vertical="center"/>
    </xf>
    <xf numFmtId="176" fontId="23" fillId="0" borderId="7" xfId="0" applyNumberFormat="1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 shrinkToFit="1"/>
    </xf>
    <xf numFmtId="0" fontId="0" fillId="0" borderId="9" xfId="0" applyBorder="1" applyAlignment="1"/>
    <xf numFmtId="0" fontId="12" fillId="0" borderId="3" xfId="4" applyFont="1" applyBorder="1" applyAlignment="1">
      <alignment horizontal="center" vertical="center" shrinkToFit="1"/>
    </xf>
    <xf numFmtId="0" fontId="0" fillId="0" borderId="20" xfId="0" applyBorder="1" applyAlignment="1"/>
    <xf numFmtId="0" fontId="0" fillId="0" borderId="15" xfId="0" applyBorder="1" applyAlignment="1"/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/>
    <xf numFmtId="0" fontId="4" fillId="0" borderId="1" xfId="0" applyFont="1" applyBorder="1" applyAlignment="1">
      <alignment horizontal="center" vertical="center" shrinkToFit="1"/>
    </xf>
    <xf numFmtId="0" fontId="6" fillId="6" borderId="13" xfId="0" applyFont="1" applyFill="1" applyBorder="1" applyAlignment="1">
      <alignment horizontal="center" vertical="center" shrinkToFit="1"/>
    </xf>
    <xf numFmtId="0" fontId="0" fillId="0" borderId="3" xfId="0" applyBorder="1" applyAlignment="1"/>
  </cellXfs>
  <cellStyles count="6">
    <cellStyle name="通貨 2" xfId="3" xr:uid="{00000000-0005-0000-0000-000003000000}"/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4000000}"/>
    <cellStyle name="標準_ﾀｲﾑﾃｰﾌﾞﾙ02.04.22" xfId="5" xr:uid="{00000000-0005-0000-0000-000005000000}"/>
  </cellStyles>
  <dxfs count="16">
    <dxf>
      <font>
        <b/>
        <color rgb="FFFF0000"/>
      </font>
    </dxf>
    <dxf>
      <font>
        <b/>
        <color rgb="FF0070C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161"/>
  <sheetViews>
    <sheetView zoomScale="80" zoomScaleNormal="80" workbookViewId="0">
      <selection activeCell="I7" sqref="I7"/>
    </sheetView>
  </sheetViews>
  <sheetFormatPr defaultColWidth="3.6640625" defaultRowHeight="21.9" customHeight="1" x14ac:dyDescent="0.2"/>
  <cols>
    <col min="1" max="2" width="1" style="42" customWidth="1"/>
    <col min="3" max="3" width="10.33203125" style="23" customWidth="1"/>
    <col min="4" max="4" width="26.6640625" style="40" customWidth="1"/>
    <col min="5" max="34" width="5.88671875" style="23" customWidth="1"/>
    <col min="35" max="35" width="5.6640625" style="23" customWidth="1"/>
    <col min="36" max="37" width="9.44140625" style="23" bestFit="1" customWidth="1"/>
    <col min="38" max="365" width="3.6640625" style="23" customWidth="1"/>
    <col min="366" max="16384" width="3.6640625" style="23"/>
  </cols>
  <sheetData>
    <row r="1" spans="3:37" ht="38.25" customHeight="1" x14ac:dyDescent="0.2">
      <c r="D1" s="24">
        <v>45627</v>
      </c>
      <c r="E1" s="100" t="s">
        <v>0</v>
      </c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2"/>
    </row>
    <row r="2" spans="3:37" ht="21.9" customHeight="1" x14ac:dyDescent="0.2">
      <c r="C2" s="26" t="s">
        <v>1</v>
      </c>
      <c r="D2" s="27" t="s">
        <v>2</v>
      </c>
      <c r="E2" s="28">
        <f>D1</f>
        <v>45627</v>
      </c>
      <c r="F2" s="28">
        <f t="shared" ref="F2:AI2" si="0">E2+1</f>
        <v>45628</v>
      </c>
      <c r="G2" s="28">
        <f t="shared" si="0"/>
        <v>45629</v>
      </c>
      <c r="H2" s="28">
        <f t="shared" si="0"/>
        <v>45630</v>
      </c>
      <c r="I2" s="28">
        <f t="shared" si="0"/>
        <v>45631</v>
      </c>
      <c r="J2" s="28">
        <f t="shared" si="0"/>
        <v>45632</v>
      </c>
      <c r="K2" s="28">
        <f t="shared" si="0"/>
        <v>45633</v>
      </c>
      <c r="L2" s="28">
        <f t="shared" si="0"/>
        <v>45634</v>
      </c>
      <c r="M2" s="28">
        <f t="shared" si="0"/>
        <v>45635</v>
      </c>
      <c r="N2" s="28">
        <f t="shared" si="0"/>
        <v>45636</v>
      </c>
      <c r="O2" s="28">
        <f t="shared" si="0"/>
        <v>45637</v>
      </c>
      <c r="P2" s="28">
        <f t="shared" si="0"/>
        <v>45638</v>
      </c>
      <c r="Q2" s="28">
        <f t="shared" si="0"/>
        <v>45639</v>
      </c>
      <c r="R2" s="28">
        <f t="shared" si="0"/>
        <v>45640</v>
      </c>
      <c r="S2" s="28">
        <f t="shared" si="0"/>
        <v>45641</v>
      </c>
      <c r="T2" s="28">
        <f t="shared" si="0"/>
        <v>45642</v>
      </c>
      <c r="U2" s="28">
        <f t="shared" si="0"/>
        <v>45643</v>
      </c>
      <c r="V2" s="28">
        <f t="shared" si="0"/>
        <v>45644</v>
      </c>
      <c r="W2" s="28">
        <f t="shared" si="0"/>
        <v>45645</v>
      </c>
      <c r="X2" s="28">
        <f t="shared" si="0"/>
        <v>45646</v>
      </c>
      <c r="Y2" s="28">
        <f t="shared" si="0"/>
        <v>45647</v>
      </c>
      <c r="Z2" s="28">
        <f t="shared" si="0"/>
        <v>45648</v>
      </c>
      <c r="AA2" s="28">
        <f t="shared" si="0"/>
        <v>45649</v>
      </c>
      <c r="AB2" s="28">
        <f t="shared" si="0"/>
        <v>45650</v>
      </c>
      <c r="AC2" s="28">
        <f t="shared" si="0"/>
        <v>45651</v>
      </c>
      <c r="AD2" s="28">
        <f t="shared" si="0"/>
        <v>45652</v>
      </c>
      <c r="AE2" s="28">
        <f t="shared" si="0"/>
        <v>45653</v>
      </c>
      <c r="AF2" s="28">
        <f t="shared" si="0"/>
        <v>45654</v>
      </c>
      <c r="AG2" s="28">
        <f t="shared" si="0"/>
        <v>45655</v>
      </c>
      <c r="AH2" s="28">
        <f t="shared" si="0"/>
        <v>45656</v>
      </c>
      <c r="AI2" s="28">
        <f t="shared" si="0"/>
        <v>45657</v>
      </c>
      <c r="AJ2" s="98" t="s">
        <v>3</v>
      </c>
      <c r="AK2" s="98" t="s">
        <v>4</v>
      </c>
    </row>
    <row r="3" spans="3:37" ht="21.9" customHeight="1" thickBot="1" x14ac:dyDescent="0.25">
      <c r="C3" s="29" t="s">
        <v>5</v>
      </c>
      <c r="D3" s="30" t="s">
        <v>6</v>
      </c>
      <c r="E3" s="31" t="str">
        <f t="shared" ref="E3:AI3" si="1">TEXT(E2,"aaa")</f>
        <v>日</v>
      </c>
      <c r="F3" s="31" t="str">
        <f t="shared" si="1"/>
        <v>月</v>
      </c>
      <c r="G3" s="31" t="str">
        <f t="shared" si="1"/>
        <v>火</v>
      </c>
      <c r="H3" s="31" t="str">
        <f t="shared" si="1"/>
        <v>水</v>
      </c>
      <c r="I3" s="31" t="str">
        <f t="shared" si="1"/>
        <v>木</v>
      </c>
      <c r="J3" s="31" t="str">
        <f t="shared" si="1"/>
        <v>金</v>
      </c>
      <c r="K3" s="31" t="str">
        <f t="shared" si="1"/>
        <v>土</v>
      </c>
      <c r="L3" s="31" t="str">
        <f t="shared" si="1"/>
        <v>日</v>
      </c>
      <c r="M3" s="31" t="str">
        <f t="shared" si="1"/>
        <v>月</v>
      </c>
      <c r="N3" s="31" t="str">
        <f t="shared" si="1"/>
        <v>火</v>
      </c>
      <c r="O3" s="31" t="str">
        <f t="shared" si="1"/>
        <v>水</v>
      </c>
      <c r="P3" s="31" t="str">
        <f t="shared" si="1"/>
        <v>木</v>
      </c>
      <c r="Q3" s="31" t="str">
        <f t="shared" si="1"/>
        <v>金</v>
      </c>
      <c r="R3" s="31" t="str">
        <f t="shared" si="1"/>
        <v>土</v>
      </c>
      <c r="S3" s="31" t="str">
        <f t="shared" si="1"/>
        <v>日</v>
      </c>
      <c r="T3" s="31" t="str">
        <f t="shared" si="1"/>
        <v>月</v>
      </c>
      <c r="U3" s="31" t="str">
        <f t="shared" si="1"/>
        <v>火</v>
      </c>
      <c r="V3" s="31" t="str">
        <f t="shared" si="1"/>
        <v>水</v>
      </c>
      <c r="W3" s="31" t="str">
        <f t="shared" si="1"/>
        <v>木</v>
      </c>
      <c r="X3" s="31" t="str">
        <f t="shared" si="1"/>
        <v>金</v>
      </c>
      <c r="Y3" s="31" t="str">
        <f t="shared" si="1"/>
        <v>土</v>
      </c>
      <c r="Z3" s="31" t="str">
        <f t="shared" si="1"/>
        <v>日</v>
      </c>
      <c r="AA3" s="31" t="str">
        <f t="shared" si="1"/>
        <v>月</v>
      </c>
      <c r="AB3" s="31" t="str">
        <f t="shared" si="1"/>
        <v>火</v>
      </c>
      <c r="AC3" s="31" t="str">
        <f t="shared" si="1"/>
        <v>水</v>
      </c>
      <c r="AD3" s="31" t="str">
        <f t="shared" si="1"/>
        <v>木</v>
      </c>
      <c r="AE3" s="31" t="str">
        <f t="shared" si="1"/>
        <v>金</v>
      </c>
      <c r="AF3" s="31" t="str">
        <f t="shared" si="1"/>
        <v>土</v>
      </c>
      <c r="AG3" s="31" t="str">
        <f t="shared" si="1"/>
        <v>日</v>
      </c>
      <c r="AH3" s="31" t="str">
        <f t="shared" si="1"/>
        <v>月</v>
      </c>
      <c r="AI3" s="31" t="str">
        <f t="shared" si="1"/>
        <v>火</v>
      </c>
      <c r="AJ3" s="99"/>
      <c r="AK3" s="99"/>
    </row>
    <row r="4" spans="3:37" ht="21.9" customHeight="1" thickTop="1" x14ac:dyDescent="0.2">
      <c r="C4" s="26">
        <v>5999</v>
      </c>
      <c r="D4" s="35" t="s">
        <v>8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6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>
        <f t="shared" ref="AJ4:AJ17" si="2">SUBTOTAL(9,E4:AI4)</f>
        <v>0</v>
      </c>
      <c r="AK4" s="26">
        <f t="shared" ref="AK4:AK17" si="3">COUNTIF(E4:AI4,"&gt;0")</f>
        <v>0</v>
      </c>
    </row>
    <row r="5" spans="3:37" ht="21.9" customHeight="1" x14ac:dyDescent="0.2">
      <c r="C5" s="34">
        <v>6683</v>
      </c>
      <c r="D5" s="35" t="s">
        <v>11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7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>
        <f t="shared" si="2"/>
        <v>0</v>
      </c>
      <c r="AK5" s="26">
        <f t="shared" si="3"/>
        <v>0</v>
      </c>
    </row>
    <row r="6" spans="3:37" ht="21.9" customHeight="1" x14ac:dyDescent="0.2">
      <c r="C6" s="34">
        <v>6689</v>
      </c>
      <c r="D6" s="35" t="s">
        <v>12</v>
      </c>
      <c r="E6" s="33"/>
      <c r="F6" s="33"/>
      <c r="G6" s="33"/>
      <c r="H6" s="33"/>
      <c r="I6" s="33"/>
      <c r="J6" s="33"/>
      <c r="K6" s="33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3">
        <f t="shared" si="2"/>
        <v>0</v>
      </c>
      <c r="AK6" s="26">
        <f t="shared" si="3"/>
        <v>0</v>
      </c>
    </row>
    <row r="7" spans="3:37" ht="21.9" customHeight="1" x14ac:dyDescent="0.2">
      <c r="C7" s="34">
        <v>6742</v>
      </c>
      <c r="D7" s="35" t="s">
        <v>13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>
        <f t="shared" si="2"/>
        <v>0</v>
      </c>
      <c r="AK7" s="26">
        <f t="shared" si="3"/>
        <v>0</v>
      </c>
    </row>
    <row r="8" spans="3:37" ht="21.9" customHeight="1" x14ac:dyDescent="0.2">
      <c r="C8" s="34">
        <v>6859</v>
      </c>
      <c r="D8" s="35" t="s">
        <v>14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>
        <f t="shared" si="2"/>
        <v>0</v>
      </c>
      <c r="AK8" s="26">
        <f t="shared" si="3"/>
        <v>0</v>
      </c>
    </row>
    <row r="9" spans="3:37" ht="21.9" customHeight="1" x14ac:dyDescent="0.2">
      <c r="C9" s="34">
        <v>6897</v>
      </c>
      <c r="D9" s="35" t="s">
        <v>15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7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>
        <f t="shared" si="2"/>
        <v>0</v>
      </c>
      <c r="AK9" s="26">
        <f t="shared" si="3"/>
        <v>0</v>
      </c>
    </row>
    <row r="10" spans="3:37" ht="21.9" customHeight="1" x14ac:dyDescent="0.2">
      <c r="C10" s="34">
        <v>6899</v>
      </c>
      <c r="D10" s="35" t="s">
        <v>17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7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>
        <f t="shared" si="2"/>
        <v>0</v>
      </c>
      <c r="AK10" s="26">
        <f t="shared" si="3"/>
        <v>0</v>
      </c>
    </row>
    <row r="11" spans="3:37" ht="21.9" customHeight="1" x14ac:dyDescent="0.2">
      <c r="C11" s="64">
        <v>6912</v>
      </c>
      <c r="D11" s="65" t="s">
        <v>18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7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33">
        <f t="shared" si="2"/>
        <v>0</v>
      </c>
      <c r="AK11" s="26">
        <f t="shared" si="3"/>
        <v>0</v>
      </c>
    </row>
    <row r="12" spans="3:37" ht="21.9" customHeight="1" x14ac:dyDescent="0.2">
      <c r="C12" s="64">
        <v>6924</v>
      </c>
      <c r="D12" s="65" t="s">
        <v>19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7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33">
        <f t="shared" si="2"/>
        <v>0</v>
      </c>
      <c r="AK12" s="26">
        <f t="shared" si="3"/>
        <v>0</v>
      </c>
    </row>
    <row r="13" spans="3:37" ht="21.9" customHeight="1" x14ac:dyDescent="0.2">
      <c r="C13" s="64">
        <v>6925</v>
      </c>
      <c r="D13" s="65" t="s">
        <v>20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7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33">
        <f t="shared" si="2"/>
        <v>0</v>
      </c>
      <c r="AK13" s="26">
        <f t="shared" si="3"/>
        <v>0</v>
      </c>
    </row>
    <row r="14" spans="3:37" ht="21.9" customHeight="1" x14ac:dyDescent="0.2">
      <c r="C14" s="64">
        <v>6926</v>
      </c>
      <c r="D14" s="65" t="s">
        <v>21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7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33">
        <f t="shared" si="2"/>
        <v>0</v>
      </c>
      <c r="AK14" s="26">
        <f t="shared" si="3"/>
        <v>0</v>
      </c>
    </row>
    <row r="15" spans="3:37" ht="21.9" customHeight="1" x14ac:dyDescent="0.2">
      <c r="C15" s="64">
        <v>6927</v>
      </c>
      <c r="D15" s="65" t="s">
        <v>22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7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33">
        <f t="shared" si="2"/>
        <v>0</v>
      </c>
      <c r="AK15" s="26">
        <f t="shared" si="3"/>
        <v>0</v>
      </c>
    </row>
    <row r="16" spans="3:37" ht="21.9" customHeight="1" x14ac:dyDescent="0.2">
      <c r="C16" s="64">
        <v>6928</v>
      </c>
      <c r="D16" s="65" t="s">
        <v>23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7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33">
        <f t="shared" si="2"/>
        <v>0</v>
      </c>
      <c r="AK16" s="26">
        <f t="shared" si="3"/>
        <v>0</v>
      </c>
    </row>
    <row r="17" spans="3:37" ht="21.9" customHeight="1" x14ac:dyDescent="0.2">
      <c r="C17" s="64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7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33">
        <f t="shared" si="2"/>
        <v>0</v>
      </c>
      <c r="AK17" s="26">
        <f t="shared" si="3"/>
        <v>0</v>
      </c>
    </row>
    <row r="18" spans="3:37" ht="21.9" customHeight="1" x14ac:dyDescent="0.2">
      <c r="C18" s="64"/>
      <c r="D18" s="65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7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33">
        <f t="shared" ref="AJ18" si="4">SUBTOTAL(9,E18:AI18)</f>
        <v>0</v>
      </c>
      <c r="AK18" s="26">
        <f t="shared" ref="AK18" si="5">COUNTIF(E18:AI18,"&gt;0")</f>
        <v>0</v>
      </c>
    </row>
    <row r="19" spans="3:37" ht="21.9" customHeight="1" thickBot="1" x14ac:dyDescent="0.25">
      <c r="C19" s="55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>
        <f>SUBTOTAL(9,E19:AI19)</f>
        <v>0</v>
      </c>
      <c r="AK19" s="29">
        <f>COUNTIF(E19:AI19,"&gt;0")</f>
        <v>0</v>
      </c>
    </row>
    <row r="20" spans="3:37" ht="21.9" customHeight="1" thickTop="1" x14ac:dyDescent="0.2">
      <c r="C20" s="52"/>
      <c r="D20" s="53" t="s">
        <v>24</v>
      </c>
      <c r="E20" s="54">
        <f t="shared" ref="E20:AI20" si="6">COUNT(E4:E19)</f>
        <v>0</v>
      </c>
      <c r="F20" s="54">
        <f t="shared" si="6"/>
        <v>0</v>
      </c>
      <c r="G20" s="54">
        <f t="shared" si="6"/>
        <v>0</v>
      </c>
      <c r="H20" s="54">
        <f t="shared" si="6"/>
        <v>0</v>
      </c>
      <c r="I20" s="54">
        <f t="shared" si="6"/>
        <v>0</v>
      </c>
      <c r="J20" s="54">
        <f t="shared" si="6"/>
        <v>0</v>
      </c>
      <c r="K20" s="54">
        <f t="shared" si="6"/>
        <v>0</v>
      </c>
      <c r="L20" s="54">
        <f t="shared" si="6"/>
        <v>0</v>
      </c>
      <c r="M20" s="54">
        <f t="shared" si="6"/>
        <v>0</v>
      </c>
      <c r="N20" s="54">
        <f t="shared" si="6"/>
        <v>0</v>
      </c>
      <c r="O20" s="54">
        <f t="shared" si="6"/>
        <v>0</v>
      </c>
      <c r="P20" s="54">
        <f t="shared" si="6"/>
        <v>0</v>
      </c>
      <c r="Q20" s="54">
        <f t="shared" si="6"/>
        <v>0</v>
      </c>
      <c r="R20" s="54">
        <f t="shared" si="6"/>
        <v>0</v>
      </c>
      <c r="S20" s="54">
        <f t="shared" si="6"/>
        <v>0</v>
      </c>
      <c r="T20" s="54">
        <f t="shared" si="6"/>
        <v>0</v>
      </c>
      <c r="U20" s="54">
        <f t="shared" si="6"/>
        <v>0</v>
      </c>
      <c r="V20" s="54">
        <f t="shared" si="6"/>
        <v>0</v>
      </c>
      <c r="W20" s="54">
        <f t="shared" si="6"/>
        <v>0</v>
      </c>
      <c r="X20" s="54">
        <f t="shared" si="6"/>
        <v>0</v>
      </c>
      <c r="Y20" s="54">
        <f t="shared" si="6"/>
        <v>0</v>
      </c>
      <c r="Z20" s="54">
        <f t="shared" si="6"/>
        <v>0</v>
      </c>
      <c r="AA20" s="54">
        <f t="shared" si="6"/>
        <v>0</v>
      </c>
      <c r="AB20" s="54">
        <f t="shared" si="6"/>
        <v>0</v>
      </c>
      <c r="AC20" s="54">
        <f t="shared" si="6"/>
        <v>0</v>
      </c>
      <c r="AD20" s="54">
        <f t="shared" si="6"/>
        <v>0</v>
      </c>
      <c r="AE20" s="54">
        <f t="shared" si="6"/>
        <v>0</v>
      </c>
      <c r="AF20" s="54">
        <f t="shared" si="6"/>
        <v>0</v>
      </c>
      <c r="AG20" s="54">
        <f t="shared" si="6"/>
        <v>0</v>
      </c>
      <c r="AH20" s="54">
        <f t="shared" si="6"/>
        <v>0</v>
      </c>
      <c r="AI20" s="54">
        <f t="shared" si="6"/>
        <v>0</v>
      </c>
      <c r="AJ20" s="32"/>
      <c r="AK20" s="52"/>
    </row>
    <row r="21" spans="3:37" ht="21.9" customHeight="1" x14ac:dyDescent="0.2">
      <c r="C21" s="26"/>
      <c r="D21" s="38" t="s">
        <v>25</v>
      </c>
      <c r="E21" s="39">
        <f t="shared" ref="E21:AI21" si="7">SUBTOTAL(9,E4:E19)</f>
        <v>0</v>
      </c>
      <c r="F21" s="39">
        <f t="shared" si="7"/>
        <v>0</v>
      </c>
      <c r="G21" s="39">
        <f t="shared" si="7"/>
        <v>0</v>
      </c>
      <c r="H21" s="39">
        <f t="shared" si="7"/>
        <v>0</v>
      </c>
      <c r="I21" s="39">
        <f t="shared" si="7"/>
        <v>0</v>
      </c>
      <c r="J21" s="39">
        <f t="shared" si="7"/>
        <v>0</v>
      </c>
      <c r="K21" s="39">
        <f t="shared" si="7"/>
        <v>0</v>
      </c>
      <c r="L21" s="39">
        <f t="shared" si="7"/>
        <v>0</v>
      </c>
      <c r="M21" s="39">
        <f t="shared" si="7"/>
        <v>0</v>
      </c>
      <c r="N21" s="39">
        <f t="shared" si="7"/>
        <v>0</v>
      </c>
      <c r="O21" s="39">
        <f t="shared" si="7"/>
        <v>0</v>
      </c>
      <c r="P21" s="39">
        <f t="shared" si="7"/>
        <v>0</v>
      </c>
      <c r="Q21" s="39">
        <f t="shared" si="7"/>
        <v>0</v>
      </c>
      <c r="R21" s="39">
        <f t="shared" si="7"/>
        <v>0</v>
      </c>
      <c r="S21" s="39">
        <f t="shared" si="7"/>
        <v>0</v>
      </c>
      <c r="T21" s="39">
        <f t="shared" si="7"/>
        <v>0</v>
      </c>
      <c r="U21" s="39">
        <f t="shared" si="7"/>
        <v>0</v>
      </c>
      <c r="V21" s="39">
        <f t="shared" si="7"/>
        <v>0</v>
      </c>
      <c r="W21" s="39">
        <f t="shared" si="7"/>
        <v>0</v>
      </c>
      <c r="X21" s="39">
        <f t="shared" si="7"/>
        <v>0</v>
      </c>
      <c r="Y21" s="39">
        <f t="shared" si="7"/>
        <v>0</v>
      </c>
      <c r="Z21" s="39">
        <f t="shared" si="7"/>
        <v>0</v>
      </c>
      <c r="AA21" s="39">
        <f t="shared" si="7"/>
        <v>0</v>
      </c>
      <c r="AB21" s="39">
        <f t="shared" si="7"/>
        <v>0</v>
      </c>
      <c r="AC21" s="39">
        <f t="shared" si="7"/>
        <v>0</v>
      </c>
      <c r="AD21" s="39">
        <f t="shared" si="7"/>
        <v>0</v>
      </c>
      <c r="AE21" s="39">
        <f t="shared" si="7"/>
        <v>0</v>
      </c>
      <c r="AF21" s="39">
        <f t="shared" si="7"/>
        <v>0</v>
      </c>
      <c r="AG21" s="39">
        <f t="shared" si="7"/>
        <v>0</v>
      </c>
      <c r="AH21" s="39">
        <f t="shared" si="7"/>
        <v>0</v>
      </c>
      <c r="AI21" s="39">
        <f t="shared" si="7"/>
        <v>0</v>
      </c>
      <c r="AJ21" s="58">
        <f>SUM(AJ4:AJ19)</f>
        <v>0</v>
      </c>
      <c r="AK21" s="59">
        <f>SUM(AK4:AK19)</f>
        <v>0</v>
      </c>
    </row>
    <row r="22" spans="3:37" ht="21.9" customHeight="1" x14ac:dyDescent="0.2"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3:37" ht="21.9" customHeight="1" x14ac:dyDescent="0.2"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3:37" ht="21.9" customHeight="1" x14ac:dyDescent="0.2"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3:37" ht="21.9" customHeight="1" x14ac:dyDescent="0.2"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3:37" ht="21.9" customHeight="1" x14ac:dyDescent="0.2"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3:37" ht="21.9" customHeight="1" x14ac:dyDescent="0.2">
      <c r="E27" s="41"/>
      <c r="F27" s="41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3:37" ht="21.9" customHeight="1" x14ac:dyDescent="0.2"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3:37" ht="21.9" customHeight="1" x14ac:dyDescent="0.2"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3:37" ht="18" customHeight="1" x14ac:dyDescent="0.2">
      <c r="Q30" s="25"/>
    </row>
    <row r="31" spans="3:37" ht="18" customHeight="1" x14ac:dyDescent="0.2">
      <c r="Q31" s="25"/>
    </row>
    <row r="32" spans="3:37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spans="5:9" ht="18" customHeight="1" x14ac:dyDescent="0.2"/>
    <row r="50" spans="5:9" ht="18" customHeight="1" x14ac:dyDescent="0.2"/>
    <row r="51" spans="5:9" ht="18" customHeight="1" x14ac:dyDescent="0.2"/>
    <row r="52" spans="5:9" ht="18" customHeight="1" x14ac:dyDescent="0.2"/>
    <row r="53" spans="5:9" ht="18" customHeight="1" x14ac:dyDescent="0.2"/>
    <row r="54" spans="5:9" ht="18" customHeight="1" x14ac:dyDescent="0.2"/>
    <row r="55" spans="5:9" ht="18" customHeight="1" x14ac:dyDescent="0.2"/>
    <row r="56" spans="5:9" ht="18" customHeight="1" x14ac:dyDescent="0.2"/>
    <row r="57" spans="5:9" ht="18" customHeight="1" x14ac:dyDescent="0.2"/>
    <row r="58" spans="5:9" ht="18" customHeight="1" x14ac:dyDescent="0.2"/>
    <row r="59" spans="5:9" ht="18" customHeight="1" x14ac:dyDescent="0.2"/>
    <row r="60" spans="5:9" ht="18" customHeight="1" x14ac:dyDescent="0.2">
      <c r="E60" s="25"/>
      <c r="F60" s="25"/>
      <c r="G60" s="25"/>
      <c r="H60" s="25"/>
      <c r="I60" s="25"/>
    </row>
    <row r="61" spans="5:9" ht="16.2" customHeight="1" x14ac:dyDescent="0.2"/>
    <row r="62" spans="5:9" ht="16.2" customHeight="1" x14ac:dyDescent="0.2"/>
    <row r="63" spans="5:9" ht="16.2" customHeight="1" x14ac:dyDescent="0.2"/>
    <row r="64" spans="5:9" ht="16.2" customHeight="1" x14ac:dyDescent="0.2"/>
    <row r="65" ht="16.2" customHeight="1" x14ac:dyDescent="0.2"/>
    <row r="66" ht="16.2" customHeight="1" x14ac:dyDescent="0.2"/>
    <row r="67" ht="16.2" customHeight="1" x14ac:dyDescent="0.2"/>
    <row r="68" ht="16.2" customHeight="1" x14ac:dyDescent="0.2"/>
    <row r="69" ht="16.2" customHeight="1" x14ac:dyDescent="0.2"/>
    <row r="70" ht="16.2" customHeight="1" x14ac:dyDescent="0.2"/>
    <row r="71" ht="16.2" customHeight="1" x14ac:dyDescent="0.2"/>
    <row r="72" ht="16.2" customHeight="1" x14ac:dyDescent="0.2"/>
    <row r="73" ht="16.2" customHeight="1" x14ac:dyDescent="0.2"/>
    <row r="74" ht="16.2" customHeight="1" x14ac:dyDescent="0.2"/>
    <row r="75" ht="16.2" customHeight="1" x14ac:dyDescent="0.2"/>
    <row r="76" ht="16.2" customHeight="1" x14ac:dyDescent="0.2"/>
    <row r="77" ht="16.2" customHeight="1" x14ac:dyDescent="0.2"/>
    <row r="78" ht="16.2" customHeight="1" x14ac:dyDescent="0.2"/>
    <row r="79" ht="16.2" customHeight="1" x14ac:dyDescent="0.2"/>
    <row r="80" ht="16.2" customHeight="1" x14ac:dyDescent="0.2"/>
    <row r="81" ht="16.2" customHeight="1" x14ac:dyDescent="0.2"/>
    <row r="82" ht="16.2" customHeight="1" x14ac:dyDescent="0.2"/>
    <row r="83" ht="16.2" customHeight="1" x14ac:dyDescent="0.2"/>
    <row r="84" ht="16.2" customHeight="1" x14ac:dyDescent="0.2"/>
    <row r="85" ht="16.2" customHeight="1" x14ac:dyDescent="0.2"/>
    <row r="86" ht="16.2" customHeight="1" x14ac:dyDescent="0.2"/>
    <row r="87" ht="16.2" customHeight="1" x14ac:dyDescent="0.2"/>
    <row r="88" ht="16.2" customHeight="1" x14ac:dyDescent="0.2"/>
    <row r="89" ht="16.2" customHeight="1" x14ac:dyDescent="0.2"/>
    <row r="90" ht="16.2" customHeight="1" x14ac:dyDescent="0.2"/>
    <row r="91" ht="16.2" customHeight="1" x14ac:dyDescent="0.2"/>
    <row r="92" ht="16.2" customHeight="1" x14ac:dyDescent="0.2"/>
    <row r="93" ht="16.2" customHeight="1" x14ac:dyDescent="0.2"/>
    <row r="94" ht="16.2" customHeight="1" x14ac:dyDescent="0.2"/>
    <row r="95" ht="16.2" customHeight="1" x14ac:dyDescent="0.2"/>
    <row r="96" ht="16.2" customHeight="1" x14ac:dyDescent="0.2"/>
    <row r="97" spans="5:35" ht="16.2" customHeight="1" x14ac:dyDescent="0.2"/>
    <row r="98" spans="5:35" ht="16.2" customHeight="1" x14ac:dyDescent="0.2"/>
    <row r="99" spans="5:35" ht="16.2" customHeight="1" x14ac:dyDescent="0.2"/>
    <row r="100" spans="5:35" ht="16.2" customHeight="1" x14ac:dyDescent="0.2"/>
    <row r="101" spans="5:35" ht="16.2" customHeight="1" x14ac:dyDescent="0.2"/>
    <row r="102" spans="5:35" ht="16.2" customHeight="1" x14ac:dyDescent="0.2"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5:35" ht="17.25" customHeight="1" x14ac:dyDescent="0.2"/>
    <row r="104" spans="5:35" ht="17.25" customHeight="1" x14ac:dyDescent="0.2"/>
    <row r="105" spans="5:35" ht="17.25" customHeight="1" x14ac:dyDescent="0.2"/>
    <row r="106" spans="5:35" ht="17.25" customHeight="1" x14ac:dyDescent="0.2"/>
    <row r="107" spans="5:35" ht="17.25" customHeight="1" x14ac:dyDescent="0.2"/>
    <row r="108" spans="5:35" ht="17.25" customHeight="1" x14ac:dyDescent="0.2"/>
    <row r="109" spans="5:35" ht="17.25" customHeight="1" x14ac:dyDescent="0.2"/>
    <row r="110" spans="5:35" ht="17.25" customHeight="1" x14ac:dyDescent="0.2"/>
    <row r="111" spans="5:35" ht="17.25" customHeight="1" x14ac:dyDescent="0.2"/>
    <row r="112" spans="5:35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5:34" ht="17.25" customHeight="1" x14ac:dyDescent="0.2"/>
    <row r="146" spans="5:34" ht="17.25" customHeight="1" x14ac:dyDescent="0.2"/>
    <row r="147" spans="5:34" ht="17.25" customHeight="1" x14ac:dyDescent="0.2"/>
    <row r="148" spans="5:34" ht="17.25" customHeight="1" x14ac:dyDescent="0.2"/>
    <row r="149" spans="5:34" ht="17.25" customHeight="1" x14ac:dyDescent="0.2"/>
    <row r="150" spans="5:34" ht="17.25" customHeight="1" x14ac:dyDescent="0.2"/>
    <row r="151" spans="5:34" ht="17.25" customHeight="1" x14ac:dyDescent="0.2"/>
    <row r="152" spans="5:34" ht="17.25" customHeight="1" x14ac:dyDescent="0.2"/>
    <row r="153" spans="5:34" ht="17.25" customHeight="1" x14ac:dyDescent="0.2"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5:34" ht="17.25" customHeight="1" x14ac:dyDescent="0.2"/>
    <row r="155" spans="5:34" ht="17.25" customHeight="1" x14ac:dyDescent="0.2"/>
    <row r="156" spans="5:34" ht="17.25" customHeight="1" x14ac:dyDescent="0.2"/>
    <row r="157" spans="5:34" ht="17.25" customHeight="1" x14ac:dyDescent="0.2"/>
    <row r="158" spans="5:34" ht="17.25" customHeight="1" x14ac:dyDescent="0.2"/>
    <row r="159" spans="5:34" ht="17.25" customHeight="1" x14ac:dyDescent="0.2"/>
    <row r="160" spans="5:34" ht="17.25" customHeight="1" x14ac:dyDescent="0.2"/>
    <row r="161" spans="5:35" ht="17.25" customHeight="1" x14ac:dyDescent="0.2"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</sheetData>
  <mergeCells count="3">
    <mergeCell ref="AJ2:AJ3"/>
    <mergeCell ref="AK2:AK3"/>
    <mergeCell ref="E1:AI1"/>
  </mergeCells>
  <phoneticPr fontId="1"/>
  <conditionalFormatting sqref="C1:C1048576">
    <cfRule type="duplicateValues" dxfId="15" priority="9"/>
  </conditionalFormatting>
  <conditionalFormatting sqref="C6:C19">
    <cfRule type="cellIs" dxfId="14" priority="16" operator="equal">
      <formula>"退職"</formula>
    </cfRule>
  </conditionalFormatting>
  <conditionalFormatting sqref="D4:D19">
    <cfRule type="expression" dxfId="13" priority="7" stopIfTrue="1">
      <formula>WEEKDAY(D4)=1</formula>
    </cfRule>
    <cfRule type="expression" dxfId="12" priority="8" stopIfTrue="1">
      <formula>WEEKDAY(D4)=7</formula>
    </cfRule>
  </conditionalFormatting>
  <conditionalFormatting sqref="D19">
    <cfRule type="expression" dxfId="11" priority="10" stopIfTrue="1">
      <formula>WEEKDAY(D19)=1</formula>
    </cfRule>
    <cfRule type="expression" dxfId="10" priority="11" stopIfTrue="1">
      <formula>WEEKDAY(D19)=7</formula>
    </cfRule>
  </conditionalFormatting>
  <conditionalFormatting sqref="E3:AI4">
    <cfRule type="containsText" dxfId="9" priority="5" operator="containsText" text="日">
      <formula>NOT(ISERROR(SEARCH("日",E3)))</formula>
    </cfRule>
    <cfRule type="containsText" dxfId="8" priority="6" operator="containsText" text="土">
      <formula>NOT(ISERROR(SEARCH("土",E3)))</formula>
    </cfRule>
  </conditionalFormatting>
  <pageMargins left="0.70866141732283472" right="0.70866141732283472" top="0.74803149606299213" bottom="0.74803149606299213" header="0.31496062992125978" footer="0.31496062992125978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17"/>
  <sheetViews>
    <sheetView workbookViewId="0">
      <selection activeCell="B6" sqref="B6"/>
    </sheetView>
  </sheetViews>
  <sheetFormatPr defaultRowHeight="23.25" customHeight="1" x14ac:dyDescent="0.2"/>
  <cols>
    <col min="1" max="1" width="9" style="63" customWidth="1"/>
    <col min="2" max="2" width="33.21875" style="63" customWidth="1"/>
    <col min="3" max="3" width="10.44140625" style="12" bestFit="1" customWidth="1"/>
  </cols>
  <sheetData>
    <row r="1" spans="1:2" ht="23.25" customHeight="1" x14ac:dyDescent="0.2">
      <c r="A1" s="60">
        <v>5998</v>
      </c>
      <c r="B1" s="61" t="s">
        <v>7</v>
      </c>
    </row>
    <row r="2" spans="1:2" ht="23.25" customHeight="1" x14ac:dyDescent="0.2">
      <c r="A2" s="60">
        <v>5999</v>
      </c>
      <c r="B2" s="61" t="s">
        <v>8</v>
      </c>
    </row>
    <row r="3" spans="1:2" ht="23.25" customHeight="1" x14ac:dyDescent="0.2">
      <c r="A3" s="60">
        <v>6647</v>
      </c>
      <c r="B3" s="61" t="s">
        <v>9</v>
      </c>
    </row>
    <row r="4" spans="1:2" ht="23.25" customHeight="1" x14ac:dyDescent="0.2">
      <c r="A4" s="60">
        <v>6649</v>
      </c>
      <c r="B4" s="61" t="s">
        <v>10</v>
      </c>
    </row>
    <row r="5" spans="1:2" ht="23.25" customHeight="1" x14ac:dyDescent="0.2">
      <c r="A5" s="60">
        <v>6683</v>
      </c>
      <c r="B5" s="61" t="s">
        <v>11</v>
      </c>
    </row>
    <row r="6" spans="1:2" ht="23.25" customHeight="1" x14ac:dyDescent="0.2">
      <c r="A6" s="62">
        <v>6689</v>
      </c>
      <c r="B6" s="61" t="s">
        <v>12</v>
      </c>
    </row>
    <row r="7" spans="1:2" ht="23.25" customHeight="1" x14ac:dyDescent="0.2">
      <c r="A7" s="60">
        <v>6742</v>
      </c>
      <c r="B7" s="61" t="s">
        <v>13</v>
      </c>
    </row>
    <row r="8" spans="1:2" ht="23.25" customHeight="1" x14ac:dyDescent="0.2">
      <c r="A8" s="60">
        <v>6859</v>
      </c>
      <c r="B8" s="61" t="s">
        <v>14</v>
      </c>
    </row>
    <row r="9" spans="1:2" ht="23.25" customHeight="1" x14ac:dyDescent="0.2">
      <c r="A9" s="60">
        <v>6897</v>
      </c>
      <c r="B9" s="61" t="s">
        <v>15</v>
      </c>
    </row>
    <row r="10" spans="1:2" ht="23.25" customHeight="1" x14ac:dyDescent="0.2">
      <c r="A10" s="60">
        <v>6898</v>
      </c>
      <c r="B10" s="61" t="s">
        <v>16</v>
      </c>
    </row>
    <row r="11" spans="1:2" ht="23.25" customHeight="1" x14ac:dyDescent="0.2">
      <c r="A11" s="60">
        <v>6899</v>
      </c>
      <c r="B11" s="61" t="s">
        <v>17</v>
      </c>
    </row>
    <row r="12" spans="1:2" ht="23.25" customHeight="1" x14ac:dyDescent="0.2">
      <c r="A12" s="60">
        <v>6912</v>
      </c>
      <c r="B12" s="61" t="s">
        <v>18</v>
      </c>
    </row>
    <row r="13" spans="1:2" ht="23.25" customHeight="1" x14ac:dyDescent="0.2">
      <c r="A13" s="60">
        <v>6924</v>
      </c>
      <c r="B13" s="61" t="s">
        <v>19</v>
      </c>
    </row>
    <row r="14" spans="1:2" ht="23.25" customHeight="1" x14ac:dyDescent="0.2">
      <c r="A14" s="60">
        <v>6925</v>
      </c>
      <c r="B14" s="61" t="s">
        <v>20</v>
      </c>
    </row>
    <row r="15" spans="1:2" ht="23.25" customHeight="1" x14ac:dyDescent="0.2">
      <c r="A15" s="60">
        <v>6926</v>
      </c>
      <c r="B15" s="61" t="s">
        <v>21</v>
      </c>
    </row>
    <row r="16" spans="1:2" ht="23.25" customHeight="1" x14ac:dyDescent="0.2">
      <c r="A16" s="60">
        <v>6927</v>
      </c>
      <c r="B16" s="61" t="s">
        <v>22</v>
      </c>
    </row>
    <row r="17" spans="1:2" ht="23.25" customHeight="1" x14ac:dyDescent="0.2">
      <c r="A17" s="60">
        <v>6928</v>
      </c>
      <c r="B17" s="61" t="s">
        <v>23</v>
      </c>
    </row>
  </sheetData>
  <phoneticPr fontId="1"/>
  <conditionalFormatting sqref="A1:A17">
    <cfRule type="duplicateValues" dxfId="7" priority="20"/>
  </conditionalFormatting>
  <conditionalFormatting sqref="A4:A17">
    <cfRule type="cellIs" dxfId="6" priority="6" operator="equal">
      <formula>"退職"</formula>
    </cfRule>
  </conditionalFormatting>
  <conditionalFormatting sqref="B1:B17">
    <cfRule type="expression" dxfId="5" priority="1" stopIfTrue="1">
      <formula>WEEKDAY(B1)=1</formula>
    </cfRule>
    <cfRule type="expression" dxfId="4" priority="2" stopIfTrue="1">
      <formula>WEEKDAY(B1)=7</formula>
    </cfRule>
  </conditionalFormatting>
  <conditionalFormatting sqref="B2">
    <cfRule type="expression" dxfId="3" priority="4" stopIfTrue="1">
      <formula>WEEKDAY(B2)=1</formula>
    </cfRule>
    <cfRule type="expression" dxfId="2" priority="5" stopIfTrue="1">
      <formula>WEEKDAY(B2)=7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0" tint="-4.9989318521683403E-2"/>
    <pageSetUpPr fitToPage="1"/>
  </sheetPr>
  <dimension ref="A1:W43"/>
  <sheetViews>
    <sheetView tabSelected="1" topLeftCell="A24" zoomScaleNormal="100" workbookViewId="0">
      <selection activeCell="N40" sqref="N40"/>
    </sheetView>
  </sheetViews>
  <sheetFormatPr defaultRowHeight="13.2" x14ac:dyDescent="0.2"/>
  <cols>
    <col min="1" max="1" width="7.5546875" style="12" bestFit="1" customWidth="1"/>
    <col min="2" max="2" width="5.77734375" style="12" bestFit="1" customWidth="1"/>
    <col min="7" max="9" width="10.109375" style="12" customWidth="1"/>
    <col min="10" max="11" width="10" style="12" customWidth="1"/>
    <col min="12" max="12" width="10.88671875" style="12" customWidth="1"/>
    <col min="13" max="13" width="9" style="12" customWidth="1"/>
    <col min="14" max="15" width="8.21875" style="12" customWidth="1"/>
  </cols>
  <sheetData>
    <row r="1" spans="1:23" x14ac:dyDescent="0.2">
      <c r="N1"/>
      <c r="O1"/>
    </row>
    <row r="2" spans="1:23" ht="22.5" customHeight="1" x14ac:dyDescent="0.2">
      <c r="A2" s="2">
        <v>2025</v>
      </c>
      <c r="B2" s="2" t="s">
        <v>26</v>
      </c>
      <c r="C2" s="1" t="s">
        <v>27</v>
      </c>
      <c r="D2" s="103" t="s">
        <v>47</v>
      </c>
      <c r="E2" s="104"/>
      <c r="F2" s="104"/>
      <c r="K2"/>
      <c r="L2"/>
      <c r="N2"/>
      <c r="O2"/>
      <c r="V2" s="9">
        <v>0.91666666666666663</v>
      </c>
      <c r="W2" s="10">
        <v>1.208333333333333</v>
      </c>
    </row>
    <row r="3" spans="1:23" ht="22.5" customHeight="1" x14ac:dyDescent="0.2">
      <c r="A3" s="43">
        <v>1</v>
      </c>
      <c r="B3" s="2" t="s">
        <v>28</v>
      </c>
      <c r="K3"/>
      <c r="L3"/>
      <c r="N3"/>
      <c r="O3"/>
    </row>
    <row r="4" spans="1:23" ht="22.5" customHeight="1" x14ac:dyDescent="0.2">
      <c r="C4" s="1" t="s">
        <v>6</v>
      </c>
      <c r="D4" s="105" t="s">
        <v>1</v>
      </c>
      <c r="E4" s="104"/>
      <c r="F4" s="104"/>
      <c r="G4" t="s">
        <v>29</v>
      </c>
      <c r="H4">
        <v>70000000</v>
      </c>
      <c r="I4"/>
      <c r="J4"/>
      <c r="L4"/>
      <c r="N4"/>
      <c r="O4"/>
    </row>
    <row r="5" spans="1:23" x14ac:dyDescent="0.2">
      <c r="N5"/>
      <c r="O5"/>
    </row>
    <row r="6" spans="1:23" x14ac:dyDescent="0.2">
      <c r="K6" s="7" t="s">
        <v>30</v>
      </c>
      <c r="L6" s="7"/>
      <c r="N6"/>
      <c r="O6"/>
    </row>
    <row r="7" spans="1:23" ht="14.25" customHeight="1" thickBot="1" x14ac:dyDescent="0.25">
      <c r="K7" s="8">
        <v>0.33333333333333331</v>
      </c>
      <c r="L7" s="8"/>
      <c r="N7" s="3"/>
      <c r="O7" s="3"/>
    </row>
    <row r="8" spans="1:23" ht="22.5" customHeight="1" thickBot="1" x14ac:dyDescent="0.25">
      <c r="A8" s="4" t="s">
        <v>31</v>
      </c>
      <c r="B8" s="79" t="s">
        <v>32</v>
      </c>
      <c r="C8" s="4" t="s">
        <v>33</v>
      </c>
      <c r="D8" s="5" t="s">
        <v>34</v>
      </c>
      <c r="E8" s="5" t="s">
        <v>35</v>
      </c>
      <c r="F8" s="6" t="s">
        <v>36</v>
      </c>
      <c r="G8" s="80" t="s">
        <v>37</v>
      </c>
      <c r="H8" s="81" t="s">
        <v>50</v>
      </c>
      <c r="I8" s="81" t="s">
        <v>51</v>
      </c>
      <c r="J8" s="81" t="s">
        <v>52</v>
      </c>
      <c r="K8" s="82" t="s">
        <v>38</v>
      </c>
      <c r="L8" s="82" t="s">
        <v>39</v>
      </c>
      <c r="M8" s="83" t="s">
        <v>40</v>
      </c>
      <c r="N8" s="84" t="s">
        <v>42</v>
      </c>
      <c r="O8" s="106" t="s">
        <v>54</v>
      </c>
    </row>
    <row r="9" spans="1:23" ht="22.5" customHeight="1" thickTop="1" x14ac:dyDescent="0.2">
      <c r="A9" s="85">
        <f>A3</f>
        <v>1</v>
      </c>
      <c r="B9" s="49" t="str">
        <f t="shared" ref="B9" si="0">TEXT(A9,"aaa")</f>
        <v>日</v>
      </c>
      <c r="C9" s="13"/>
      <c r="D9" s="50"/>
      <c r="E9" s="15"/>
      <c r="F9" s="14"/>
      <c r="G9" s="19">
        <f t="shared" ref="G9:G39" si="1">IF(E9&gt;F9,F9+1-E9,F9-E9)</f>
        <v>0</v>
      </c>
      <c r="H9" s="15" t="str">
        <f t="shared" ref="H9:H39" si="2">IF(O9="夜勤",MAX(0,MIN(TIME(8,0,0),D9)-TIME(5,0,0)),IF(C9="", "", MAX(0, MIN(D9, TIME(8,0,0)) - MAX(C9, TIME(5,0,0)))))</f>
        <v/>
      </c>
      <c r="I9" s="15" t="str">
        <f t="shared" ref="I9:I37" si="3">IF(C9="", "", MAX(0, MIN(D9, TIME(20,0,0)) - MAX(C9, TIME(8,0,0)) - (F9-E9)))</f>
        <v/>
      </c>
      <c r="J9" s="68" t="str">
        <f t="shared" ref="J9:J37" si="4">IF(C9="", "", MAX(0, MIN(D9, TIME(22,0,0)) - MAX(C9, TIME(20,0,0))))</f>
        <v/>
      </c>
      <c r="K9" s="16">
        <f t="shared" ref="K9:K39" si="5">IF(C9&gt;D9,D9+1-C9-G9,D9-C9-G9)</f>
        <v>0</v>
      </c>
      <c r="L9" s="15">
        <f t="shared" ref="L9:L39" si="6">+IF(K9&gt;$K$7,$K$7,K9)</f>
        <v>0</v>
      </c>
      <c r="M9" s="15" t="str">
        <f t="shared" ref="M9:M39" si="7">+IF(OR(K9&lt;=$K$7,K9=" ")," ",K9-$K$7)</f>
        <v xml:space="preserve"> </v>
      </c>
      <c r="N9" s="18" t="str">
        <f t="shared" ref="N9" si="8">IF(D9="","",IF(C9&gt;D9,MIN(5/24,D9)+1-G9-MAX(22/24,C9),""))</f>
        <v/>
      </c>
      <c r="O9" s="18" t="str">
        <f t="shared" ref="O9:O38" si="9">IF(D9="","",IF(C9&gt;D9,"夜勤","昼勤"))</f>
        <v/>
      </c>
    </row>
    <row r="10" spans="1:23" ht="22.5" customHeight="1" x14ac:dyDescent="0.2">
      <c r="A10" s="86">
        <f t="shared" ref="A10" si="10">A9+1</f>
        <v>2</v>
      </c>
      <c r="B10" s="11" t="str">
        <f t="shared" ref="B10" si="11">TEXT(A10,"aaa")</f>
        <v>月</v>
      </c>
      <c r="C10" s="17"/>
      <c r="D10" s="51"/>
      <c r="E10" s="16"/>
      <c r="F10" s="18"/>
      <c r="G10" s="19">
        <f t="shared" si="1"/>
        <v>0</v>
      </c>
      <c r="H10" s="15" t="str">
        <f t="shared" si="2"/>
        <v/>
      </c>
      <c r="I10" s="15" t="str">
        <f t="shared" si="3"/>
        <v/>
      </c>
      <c r="J10" s="68" t="str">
        <f t="shared" si="4"/>
        <v/>
      </c>
      <c r="K10" s="16">
        <f t="shared" si="5"/>
        <v>0</v>
      </c>
      <c r="L10" s="20">
        <f t="shared" si="6"/>
        <v>0</v>
      </c>
      <c r="M10" s="16" t="str">
        <f t="shared" si="7"/>
        <v xml:space="preserve"> </v>
      </c>
      <c r="N10" s="18" t="str">
        <f>IF(D10="","",IF(C10&gt;D10,MIN(5/24,D10)+1-G10-MAX(22/24,C10),""))</f>
        <v/>
      </c>
      <c r="O10" s="18" t="str">
        <f t="shared" si="9"/>
        <v/>
      </c>
    </row>
    <row r="11" spans="1:23" ht="22.5" customHeight="1" x14ac:dyDescent="0.2">
      <c r="A11" s="86">
        <f t="shared" ref="A11:A39" si="12">A10+1</f>
        <v>3</v>
      </c>
      <c r="B11" s="11" t="str">
        <f t="shared" ref="B11:B39" si="13">TEXT(A11,"aaa")</f>
        <v>火</v>
      </c>
      <c r="C11" s="17"/>
      <c r="D11" s="51"/>
      <c r="E11" s="16"/>
      <c r="F11" s="18"/>
      <c r="G11" s="19">
        <f t="shared" si="1"/>
        <v>0</v>
      </c>
      <c r="H11" s="15" t="str">
        <f t="shared" si="2"/>
        <v/>
      </c>
      <c r="I11" s="15" t="str">
        <f t="shared" si="3"/>
        <v/>
      </c>
      <c r="J11" s="68" t="str">
        <f t="shared" si="4"/>
        <v/>
      </c>
      <c r="K11" s="16">
        <f t="shared" si="5"/>
        <v>0</v>
      </c>
      <c r="L11" s="20">
        <f t="shared" si="6"/>
        <v>0</v>
      </c>
      <c r="M11" s="16" t="str">
        <f t="shared" si="7"/>
        <v xml:space="preserve"> </v>
      </c>
      <c r="N11" s="18" t="str">
        <f t="shared" ref="N11:N39" si="14">IF(D11="","",IF(C11&gt;D11,MIN(5/24,D11)+1-G11-MAX(22/24,C11),""))</f>
        <v/>
      </c>
      <c r="O11" s="18" t="str">
        <f t="shared" si="9"/>
        <v/>
      </c>
    </row>
    <row r="12" spans="1:23" ht="22.5" customHeight="1" x14ac:dyDescent="0.2">
      <c r="A12" s="86">
        <f t="shared" si="12"/>
        <v>4</v>
      </c>
      <c r="B12" s="11" t="str">
        <f t="shared" si="13"/>
        <v>水</v>
      </c>
      <c r="C12" s="17"/>
      <c r="D12" s="51"/>
      <c r="E12" s="16"/>
      <c r="F12" s="18"/>
      <c r="G12" s="19">
        <f t="shared" si="1"/>
        <v>0</v>
      </c>
      <c r="H12" s="15" t="str">
        <f t="shared" si="2"/>
        <v/>
      </c>
      <c r="I12" s="15" t="str">
        <f t="shared" si="3"/>
        <v/>
      </c>
      <c r="J12" s="68" t="str">
        <f t="shared" si="4"/>
        <v/>
      </c>
      <c r="K12" s="16">
        <f t="shared" si="5"/>
        <v>0</v>
      </c>
      <c r="L12" s="20">
        <f t="shared" si="6"/>
        <v>0</v>
      </c>
      <c r="M12" s="16" t="str">
        <f t="shared" si="7"/>
        <v xml:space="preserve"> </v>
      </c>
      <c r="N12" s="18" t="str">
        <f t="shared" si="14"/>
        <v/>
      </c>
      <c r="O12" s="18" t="str">
        <f t="shared" si="9"/>
        <v/>
      </c>
    </row>
    <row r="13" spans="1:23" ht="22.5" customHeight="1" x14ac:dyDescent="0.2">
      <c r="A13" s="86">
        <f t="shared" si="12"/>
        <v>5</v>
      </c>
      <c r="B13" s="11" t="str">
        <f t="shared" si="13"/>
        <v>木</v>
      </c>
      <c r="C13" s="17"/>
      <c r="D13" s="51"/>
      <c r="E13" s="16"/>
      <c r="F13" s="18"/>
      <c r="G13" s="19">
        <f t="shared" si="1"/>
        <v>0</v>
      </c>
      <c r="H13" s="15" t="str">
        <f t="shared" si="2"/>
        <v/>
      </c>
      <c r="I13" s="15" t="str">
        <f t="shared" si="3"/>
        <v/>
      </c>
      <c r="J13" s="68" t="str">
        <f t="shared" si="4"/>
        <v/>
      </c>
      <c r="K13" s="16">
        <f t="shared" si="5"/>
        <v>0</v>
      </c>
      <c r="L13" s="20">
        <f t="shared" si="6"/>
        <v>0</v>
      </c>
      <c r="M13" s="16" t="str">
        <f t="shared" si="7"/>
        <v xml:space="preserve"> </v>
      </c>
      <c r="N13" s="18" t="str">
        <f t="shared" si="14"/>
        <v/>
      </c>
      <c r="O13" s="18" t="str">
        <f t="shared" si="9"/>
        <v/>
      </c>
    </row>
    <row r="14" spans="1:23" ht="22.5" customHeight="1" x14ac:dyDescent="0.2">
      <c r="A14" s="86">
        <f t="shared" si="12"/>
        <v>6</v>
      </c>
      <c r="B14" s="11" t="str">
        <f t="shared" si="13"/>
        <v>金</v>
      </c>
      <c r="C14" s="17"/>
      <c r="D14" s="51"/>
      <c r="E14" s="16"/>
      <c r="F14" s="18"/>
      <c r="G14" s="19">
        <f t="shared" si="1"/>
        <v>0</v>
      </c>
      <c r="H14" s="15" t="str">
        <f t="shared" si="2"/>
        <v/>
      </c>
      <c r="I14" s="15" t="str">
        <f t="shared" si="3"/>
        <v/>
      </c>
      <c r="J14" s="68" t="str">
        <f t="shared" si="4"/>
        <v/>
      </c>
      <c r="K14" s="16">
        <f t="shared" si="5"/>
        <v>0</v>
      </c>
      <c r="L14" s="20">
        <f t="shared" si="6"/>
        <v>0</v>
      </c>
      <c r="M14" s="16" t="str">
        <f t="shared" si="7"/>
        <v xml:space="preserve"> </v>
      </c>
      <c r="N14" s="18" t="str">
        <f t="shared" si="14"/>
        <v/>
      </c>
      <c r="O14" s="18" t="str">
        <f t="shared" si="9"/>
        <v/>
      </c>
    </row>
    <row r="15" spans="1:23" ht="22.5" customHeight="1" x14ac:dyDescent="0.2">
      <c r="A15" s="86">
        <f t="shared" si="12"/>
        <v>7</v>
      </c>
      <c r="B15" s="11" t="str">
        <f t="shared" si="13"/>
        <v>土</v>
      </c>
      <c r="C15" s="17"/>
      <c r="D15" s="51"/>
      <c r="E15" s="16"/>
      <c r="F15" s="18"/>
      <c r="G15" s="19">
        <f t="shared" si="1"/>
        <v>0</v>
      </c>
      <c r="H15" s="15" t="str">
        <f t="shared" si="2"/>
        <v/>
      </c>
      <c r="I15" s="15" t="str">
        <f t="shared" si="3"/>
        <v/>
      </c>
      <c r="J15" s="68" t="str">
        <f t="shared" si="4"/>
        <v/>
      </c>
      <c r="K15" s="16">
        <f t="shared" si="5"/>
        <v>0</v>
      </c>
      <c r="L15" s="20">
        <f t="shared" si="6"/>
        <v>0</v>
      </c>
      <c r="M15" s="16" t="str">
        <f t="shared" si="7"/>
        <v xml:space="preserve"> </v>
      </c>
      <c r="N15" s="18" t="str">
        <f t="shared" si="14"/>
        <v/>
      </c>
      <c r="O15" s="18" t="str">
        <f t="shared" si="9"/>
        <v/>
      </c>
    </row>
    <row r="16" spans="1:23" ht="22.5" customHeight="1" x14ac:dyDescent="0.2">
      <c r="A16" s="86">
        <f t="shared" si="12"/>
        <v>8</v>
      </c>
      <c r="B16" s="11" t="str">
        <f t="shared" si="13"/>
        <v>日</v>
      </c>
      <c r="C16" s="17"/>
      <c r="D16" s="51"/>
      <c r="E16" s="16"/>
      <c r="F16" s="18"/>
      <c r="G16" s="19">
        <f t="shared" si="1"/>
        <v>0</v>
      </c>
      <c r="H16" s="15" t="str">
        <f t="shared" si="2"/>
        <v/>
      </c>
      <c r="I16" s="15" t="str">
        <f t="shared" si="3"/>
        <v/>
      </c>
      <c r="J16" s="68" t="str">
        <f t="shared" si="4"/>
        <v/>
      </c>
      <c r="K16" s="16">
        <f t="shared" si="5"/>
        <v>0</v>
      </c>
      <c r="L16" s="20">
        <f t="shared" si="6"/>
        <v>0</v>
      </c>
      <c r="M16" s="16" t="str">
        <f t="shared" si="7"/>
        <v xml:space="preserve"> </v>
      </c>
      <c r="N16" s="18" t="str">
        <f t="shared" si="14"/>
        <v/>
      </c>
      <c r="O16" s="18" t="str">
        <f t="shared" si="9"/>
        <v/>
      </c>
    </row>
    <row r="17" spans="1:15" ht="22.5" customHeight="1" x14ac:dyDescent="0.2">
      <c r="A17" s="86">
        <f t="shared" si="12"/>
        <v>9</v>
      </c>
      <c r="B17" s="11" t="str">
        <f t="shared" si="13"/>
        <v>月</v>
      </c>
      <c r="C17" s="17"/>
      <c r="D17" s="51"/>
      <c r="E17" s="16"/>
      <c r="F17" s="18"/>
      <c r="G17" s="19">
        <f t="shared" si="1"/>
        <v>0</v>
      </c>
      <c r="H17" s="15" t="str">
        <f t="shared" si="2"/>
        <v/>
      </c>
      <c r="I17" s="15" t="str">
        <f t="shared" si="3"/>
        <v/>
      </c>
      <c r="J17" s="68" t="str">
        <f t="shared" si="4"/>
        <v/>
      </c>
      <c r="K17" s="16">
        <f t="shared" si="5"/>
        <v>0</v>
      </c>
      <c r="L17" s="20">
        <f t="shared" si="6"/>
        <v>0</v>
      </c>
      <c r="M17" s="16" t="str">
        <f t="shared" si="7"/>
        <v xml:space="preserve"> </v>
      </c>
      <c r="N17" s="18" t="str">
        <f t="shared" si="14"/>
        <v/>
      </c>
      <c r="O17" s="18" t="str">
        <f t="shared" si="9"/>
        <v/>
      </c>
    </row>
    <row r="18" spans="1:15" ht="22.5" customHeight="1" x14ac:dyDescent="0.2">
      <c r="A18" s="86">
        <f t="shared" si="12"/>
        <v>10</v>
      </c>
      <c r="B18" s="11" t="str">
        <f t="shared" si="13"/>
        <v>火</v>
      </c>
      <c r="C18" s="17"/>
      <c r="D18" s="51"/>
      <c r="E18" s="16"/>
      <c r="F18" s="18"/>
      <c r="G18" s="19">
        <f t="shared" si="1"/>
        <v>0</v>
      </c>
      <c r="H18" s="15" t="str">
        <f t="shared" si="2"/>
        <v/>
      </c>
      <c r="I18" s="15" t="str">
        <f t="shared" si="3"/>
        <v/>
      </c>
      <c r="J18" s="68" t="str">
        <f t="shared" si="4"/>
        <v/>
      </c>
      <c r="K18" s="16">
        <f t="shared" si="5"/>
        <v>0</v>
      </c>
      <c r="L18" s="20">
        <f t="shared" si="6"/>
        <v>0</v>
      </c>
      <c r="M18" s="16" t="str">
        <f t="shared" si="7"/>
        <v xml:space="preserve"> </v>
      </c>
      <c r="N18" s="18" t="str">
        <f t="shared" si="14"/>
        <v/>
      </c>
      <c r="O18" s="18" t="str">
        <f t="shared" si="9"/>
        <v/>
      </c>
    </row>
    <row r="19" spans="1:15" ht="22.5" customHeight="1" x14ac:dyDescent="0.2">
      <c r="A19" s="86">
        <f t="shared" si="12"/>
        <v>11</v>
      </c>
      <c r="B19" s="11" t="str">
        <f t="shared" si="13"/>
        <v>水</v>
      </c>
      <c r="C19" s="17"/>
      <c r="D19" s="51"/>
      <c r="E19" s="16"/>
      <c r="F19" s="18"/>
      <c r="G19" s="19">
        <f t="shared" si="1"/>
        <v>0</v>
      </c>
      <c r="H19" s="15" t="str">
        <f t="shared" si="2"/>
        <v/>
      </c>
      <c r="I19" s="15" t="str">
        <f t="shared" si="3"/>
        <v/>
      </c>
      <c r="J19" s="68" t="str">
        <f t="shared" si="4"/>
        <v/>
      </c>
      <c r="K19" s="16">
        <f t="shared" si="5"/>
        <v>0</v>
      </c>
      <c r="L19" s="20">
        <f t="shared" si="6"/>
        <v>0</v>
      </c>
      <c r="M19" s="16" t="str">
        <f t="shared" si="7"/>
        <v xml:space="preserve"> </v>
      </c>
      <c r="N19" s="18" t="str">
        <f t="shared" si="14"/>
        <v/>
      </c>
      <c r="O19" s="18" t="str">
        <f t="shared" si="9"/>
        <v/>
      </c>
    </row>
    <row r="20" spans="1:15" ht="22.5" customHeight="1" x14ac:dyDescent="0.2">
      <c r="A20" s="86">
        <f t="shared" si="12"/>
        <v>12</v>
      </c>
      <c r="B20" s="11" t="str">
        <f t="shared" si="13"/>
        <v>木</v>
      </c>
      <c r="C20" s="17"/>
      <c r="D20" s="51"/>
      <c r="E20" s="16"/>
      <c r="F20" s="18"/>
      <c r="G20" s="19">
        <f t="shared" si="1"/>
        <v>0</v>
      </c>
      <c r="H20" s="15" t="str">
        <f t="shared" si="2"/>
        <v/>
      </c>
      <c r="I20" s="15" t="str">
        <f t="shared" si="3"/>
        <v/>
      </c>
      <c r="J20" s="68" t="str">
        <f t="shared" si="4"/>
        <v/>
      </c>
      <c r="K20" s="16">
        <f t="shared" si="5"/>
        <v>0</v>
      </c>
      <c r="L20" s="20">
        <f t="shared" si="6"/>
        <v>0</v>
      </c>
      <c r="M20" s="16" t="str">
        <f t="shared" si="7"/>
        <v xml:space="preserve"> </v>
      </c>
      <c r="N20" s="18" t="str">
        <f t="shared" si="14"/>
        <v/>
      </c>
      <c r="O20" s="18" t="str">
        <f t="shared" si="9"/>
        <v/>
      </c>
    </row>
    <row r="21" spans="1:15" ht="22.5" customHeight="1" x14ac:dyDescent="0.2">
      <c r="A21" s="86">
        <f t="shared" si="12"/>
        <v>13</v>
      </c>
      <c r="B21" s="11" t="str">
        <f t="shared" si="13"/>
        <v>金</v>
      </c>
      <c r="C21" s="17"/>
      <c r="D21" s="51"/>
      <c r="E21" s="16"/>
      <c r="F21" s="18"/>
      <c r="G21" s="19">
        <f t="shared" si="1"/>
        <v>0</v>
      </c>
      <c r="H21" s="15" t="str">
        <f t="shared" si="2"/>
        <v/>
      </c>
      <c r="I21" s="15" t="str">
        <f t="shared" si="3"/>
        <v/>
      </c>
      <c r="J21" s="68" t="str">
        <f t="shared" si="4"/>
        <v/>
      </c>
      <c r="K21" s="16">
        <f t="shared" si="5"/>
        <v>0</v>
      </c>
      <c r="L21" s="20">
        <f t="shared" si="6"/>
        <v>0</v>
      </c>
      <c r="M21" s="16" t="str">
        <f t="shared" si="7"/>
        <v xml:space="preserve"> </v>
      </c>
      <c r="N21" s="18" t="str">
        <f t="shared" si="14"/>
        <v/>
      </c>
      <c r="O21" s="18" t="str">
        <f t="shared" si="9"/>
        <v/>
      </c>
    </row>
    <row r="22" spans="1:15" ht="22.5" customHeight="1" x14ac:dyDescent="0.2">
      <c r="A22" s="86">
        <f t="shared" si="12"/>
        <v>14</v>
      </c>
      <c r="B22" s="11" t="str">
        <f t="shared" si="13"/>
        <v>土</v>
      </c>
      <c r="C22" s="17"/>
      <c r="D22" s="51"/>
      <c r="E22" s="16"/>
      <c r="F22" s="18"/>
      <c r="G22" s="19">
        <f t="shared" si="1"/>
        <v>0</v>
      </c>
      <c r="H22" s="15" t="str">
        <f t="shared" si="2"/>
        <v/>
      </c>
      <c r="I22" s="15" t="str">
        <f t="shared" si="3"/>
        <v/>
      </c>
      <c r="J22" s="68" t="str">
        <f t="shared" si="4"/>
        <v/>
      </c>
      <c r="K22" s="16">
        <f t="shared" si="5"/>
        <v>0</v>
      </c>
      <c r="L22" s="20">
        <f t="shared" si="6"/>
        <v>0</v>
      </c>
      <c r="M22" s="16" t="str">
        <f t="shared" si="7"/>
        <v xml:space="preserve"> </v>
      </c>
      <c r="N22" s="18" t="str">
        <f t="shared" si="14"/>
        <v/>
      </c>
      <c r="O22" s="18" t="str">
        <f t="shared" si="9"/>
        <v/>
      </c>
    </row>
    <row r="23" spans="1:15" ht="22.5" customHeight="1" x14ac:dyDescent="0.2">
      <c r="A23" s="86">
        <f t="shared" si="12"/>
        <v>15</v>
      </c>
      <c r="B23" s="11" t="str">
        <f t="shared" si="13"/>
        <v>日</v>
      </c>
      <c r="C23" s="17"/>
      <c r="D23" s="51"/>
      <c r="E23" s="16"/>
      <c r="F23" s="18"/>
      <c r="G23" s="19">
        <f t="shared" si="1"/>
        <v>0</v>
      </c>
      <c r="H23" s="15" t="str">
        <f t="shared" si="2"/>
        <v/>
      </c>
      <c r="I23" s="15" t="str">
        <f t="shared" si="3"/>
        <v/>
      </c>
      <c r="J23" s="68" t="str">
        <f t="shared" si="4"/>
        <v/>
      </c>
      <c r="K23" s="16">
        <f t="shared" si="5"/>
        <v>0</v>
      </c>
      <c r="L23" s="20">
        <f t="shared" si="6"/>
        <v>0</v>
      </c>
      <c r="M23" s="16" t="str">
        <f t="shared" si="7"/>
        <v xml:space="preserve"> </v>
      </c>
      <c r="N23" s="18" t="str">
        <f t="shared" si="14"/>
        <v/>
      </c>
      <c r="O23" s="18" t="str">
        <f t="shared" si="9"/>
        <v/>
      </c>
    </row>
    <row r="24" spans="1:15" ht="22.5" customHeight="1" x14ac:dyDescent="0.2">
      <c r="A24" s="86">
        <f t="shared" si="12"/>
        <v>16</v>
      </c>
      <c r="B24" s="11" t="str">
        <f t="shared" si="13"/>
        <v>月</v>
      </c>
      <c r="C24" s="17"/>
      <c r="D24" s="51"/>
      <c r="E24" s="16"/>
      <c r="F24" s="18"/>
      <c r="G24" s="19">
        <f t="shared" si="1"/>
        <v>0</v>
      </c>
      <c r="H24" s="15" t="str">
        <f t="shared" si="2"/>
        <v/>
      </c>
      <c r="I24" s="15" t="str">
        <f t="shared" si="3"/>
        <v/>
      </c>
      <c r="J24" s="68" t="str">
        <f t="shared" si="4"/>
        <v/>
      </c>
      <c r="K24" s="16">
        <f t="shared" si="5"/>
        <v>0</v>
      </c>
      <c r="L24" s="20">
        <f t="shared" si="6"/>
        <v>0</v>
      </c>
      <c r="M24" s="16" t="str">
        <f t="shared" si="7"/>
        <v xml:space="preserve"> </v>
      </c>
      <c r="N24" s="18" t="str">
        <f t="shared" si="14"/>
        <v/>
      </c>
      <c r="O24" s="18" t="str">
        <f t="shared" si="9"/>
        <v/>
      </c>
    </row>
    <row r="25" spans="1:15" ht="22.5" customHeight="1" x14ac:dyDescent="0.2">
      <c r="A25" s="86">
        <f t="shared" si="12"/>
        <v>17</v>
      </c>
      <c r="B25" s="11" t="str">
        <f t="shared" si="13"/>
        <v>火</v>
      </c>
      <c r="C25" s="17"/>
      <c r="D25" s="51"/>
      <c r="E25" s="16"/>
      <c r="F25" s="18"/>
      <c r="G25" s="19">
        <f t="shared" si="1"/>
        <v>0</v>
      </c>
      <c r="H25" s="15" t="str">
        <f t="shared" si="2"/>
        <v/>
      </c>
      <c r="I25" s="15" t="str">
        <f t="shared" si="3"/>
        <v/>
      </c>
      <c r="J25" s="68" t="str">
        <f t="shared" si="4"/>
        <v/>
      </c>
      <c r="K25" s="16">
        <f t="shared" si="5"/>
        <v>0</v>
      </c>
      <c r="L25" s="20">
        <f t="shared" si="6"/>
        <v>0</v>
      </c>
      <c r="M25" s="16" t="str">
        <f t="shared" si="7"/>
        <v xml:space="preserve"> </v>
      </c>
      <c r="N25" s="18" t="str">
        <f t="shared" si="14"/>
        <v/>
      </c>
      <c r="O25" s="18" t="str">
        <f t="shared" si="9"/>
        <v/>
      </c>
    </row>
    <row r="26" spans="1:15" ht="22.5" customHeight="1" x14ac:dyDescent="0.2">
      <c r="A26" s="86">
        <f t="shared" si="12"/>
        <v>18</v>
      </c>
      <c r="B26" s="11" t="str">
        <f t="shared" si="13"/>
        <v>水</v>
      </c>
      <c r="C26" s="17"/>
      <c r="D26" s="51"/>
      <c r="E26" s="16"/>
      <c r="F26" s="18"/>
      <c r="G26" s="19">
        <f t="shared" si="1"/>
        <v>0</v>
      </c>
      <c r="H26" s="15" t="str">
        <f t="shared" si="2"/>
        <v/>
      </c>
      <c r="I26" s="15" t="str">
        <f t="shared" si="3"/>
        <v/>
      </c>
      <c r="J26" s="68" t="str">
        <f t="shared" si="4"/>
        <v/>
      </c>
      <c r="K26" s="16">
        <f t="shared" si="5"/>
        <v>0</v>
      </c>
      <c r="L26" s="20">
        <f t="shared" si="6"/>
        <v>0</v>
      </c>
      <c r="M26" s="16" t="str">
        <f t="shared" si="7"/>
        <v xml:space="preserve"> </v>
      </c>
      <c r="N26" s="18" t="str">
        <f t="shared" si="14"/>
        <v/>
      </c>
      <c r="O26" s="18" t="str">
        <f t="shared" si="9"/>
        <v/>
      </c>
    </row>
    <row r="27" spans="1:15" ht="22.5" customHeight="1" x14ac:dyDescent="0.2">
      <c r="A27" s="86">
        <f t="shared" si="12"/>
        <v>19</v>
      </c>
      <c r="B27" s="11" t="str">
        <f t="shared" si="13"/>
        <v>木</v>
      </c>
      <c r="C27" s="17"/>
      <c r="D27" s="51"/>
      <c r="E27" s="16"/>
      <c r="F27" s="18"/>
      <c r="G27" s="19">
        <f t="shared" si="1"/>
        <v>0</v>
      </c>
      <c r="H27" s="15" t="str">
        <f t="shared" si="2"/>
        <v/>
      </c>
      <c r="I27" s="15" t="str">
        <f t="shared" si="3"/>
        <v/>
      </c>
      <c r="J27" s="68" t="str">
        <f t="shared" si="4"/>
        <v/>
      </c>
      <c r="K27" s="16">
        <f t="shared" si="5"/>
        <v>0</v>
      </c>
      <c r="L27" s="20">
        <f t="shared" si="6"/>
        <v>0</v>
      </c>
      <c r="M27" s="16" t="str">
        <f t="shared" si="7"/>
        <v xml:space="preserve"> </v>
      </c>
      <c r="N27" s="18" t="str">
        <f t="shared" si="14"/>
        <v/>
      </c>
      <c r="O27" s="18" t="str">
        <f t="shared" si="9"/>
        <v/>
      </c>
    </row>
    <row r="28" spans="1:15" ht="22.5" customHeight="1" x14ac:dyDescent="0.2">
      <c r="A28" s="86">
        <f t="shared" si="12"/>
        <v>20</v>
      </c>
      <c r="B28" s="11" t="str">
        <f t="shared" si="13"/>
        <v>金</v>
      </c>
      <c r="C28" s="17"/>
      <c r="D28" s="51"/>
      <c r="E28" s="16"/>
      <c r="F28" s="18"/>
      <c r="G28" s="19">
        <f t="shared" si="1"/>
        <v>0</v>
      </c>
      <c r="H28" s="15" t="str">
        <f t="shared" si="2"/>
        <v/>
      </c>
      <c r="I28" s="15" t="str">
        <f t="shared" si="3"/>
        <v/>
      </c>
      <c r="J28" s="68" t="str">
        <f t="shared" si="4"/>
        <v/>
      </c>
      <c r="K28" s="16">
        <f t="shared" si="5"/>
        <v>0</v>
      </c>
      <c r="L28" s="20">
        <f t="shared" si="6"/>
        <v>0</v>
      </c>
      <c r="M28" s="16" t="str">
        <f t="shared" si="7"/>
        <v xml:space="preserve"> </v>
      </c>
      <c r="N28" s="18" t="str">
        <f t="shared" si="14"/>
        <v/>
      </c>
      <c r="O28" s="18" t="str">
        <f t="shared" si="9"/>
        <v/>
      </c>
    </row>
    <row r="29" spans="1:15" ht="22.5" customHeight="1" x14ac:dyDescent="0.2">
      <c r="A29" s="86">
        <f t="shared" si="12"/>
        <v>21</v>
      </c>
      <c r="B29" s="11" t="str">
        <f t="shared" si="13"/>
        <v>土</v>
      </c>
      <c r="C29" s="17"/>
      <c r="D29" s="51"/>
      <c r="E29" s="16"/>
      <c r="F29" s="18"/>
      <c r="G29" s="19">
        <f t="shared" si="1"/>
        <v>0</v>
      </c>
      <c r="H29" s="15" t="str">
        <f t="shared" si="2"/>
        <v/>
      </c>
      <c r="I29" s="15" t="str">
        <f t="shared" si="3"/>
        <v/>
      </c>
      <c r="J29" s="68" t="str">
        <f t="shared" si="4"/>
        <v/>
      </c>
      <c r="K29" s="16">
        <f t="shared" si="5"/>
        <v>0</v>
      </c>
      <c r="L29" s="20">
        <f t="shared" si="6"/>
        <v>0</v>
      </c>
      <c r="M29" s="16" t="str">
        <f t="shared" si="7"/>
        <v xml:space="preserve"> </v>
      </c>
      <c r="N29" s="18" t="str">
        <f t="shared" si="14"/>
        <v/>
      </c>
      <c r="O29" s="18" t="str">
        <f t="shared" si="9"/>
        <v/>
      </c>
    </row>
    <row r="30" spans="1:15" ht="22.5" customHeight="1" x14ac:dyDescent="0.2">
      <c r="A30" s="86">
        <f t="shared" si="12"/>
        <v>22</v>
      </c>
      <c r="B30" s="11" t="str">
        <f t="shared" si="13"/>
        <v>日</v>
      </c>
      <c r="C30" s="17"/>
      <c r="D30" s="51"/>
      <c r="E30" s="16"/>
      <c r="F30" s="18"/>
      <c r="G30" s="19">
        <f t="shared" si="1"/>
        <v>0</v>
      </c>
      <c r="H30" s="15" t="str">
        <f t="shared" si="2"/>
        <v/>
      </c>
      <c r="I30" s="15" t="str">
        <f t="shared" si="3"/>
        <v/>
      </c>
      <c r="J30" s="68" t="str">
        <f t="shared" si="4"/>
        <v/>
      </c>
      <c r="K30" s="16">
        <f t="shared" si="5"/>
        <v>0</v>
      </c>
      <c r="L30" s="20">
        <f t="shared" si="6"/>
        <v>0</v>
      </c>
      <c r="M30" s="16" t="str">
        <f t="shared" si="7"/>
        <v xml:space="preserve"> </v>
      </c>
      <c r="N30" s="18" t="str">
        <f t="shared" si="14"/>
        <v/>
      </c>
      <c r="O30" s="18" t="str">
        <f t="shared" si="9"/>
        <v/>
      </c>
    </row>
    <row r="31" spans="1:15" ht="22.5" customHeight="1" x14ac:dyDescent="0.2">
      <c r="A31" s="86">
        <f t="shared" si="12"/>
        <v>23</v>
      </c>
      <c r="B31" s="11" t="str">
        <f t="shared" si="13"/>
        <v>月</v>
      </c>
      <c r="C31" s="17"/>
      <c r="D31" s="51"/>
      <c r="E31" s="16"/>
      <c r="F31" s="18"/>
      <c r="G31" s="19">
        <f t="shared" si="1"/>
        <v>0</v>
      </c>
      <c r="H31" s="15" t="str">
        <f t="shared" si="2"/>
        <v/>
      </c>
      <c r="I31" s="15" t="str">
        <f t="shared" si="3"/>
        <v/>
      </c>
      <c r="J31" s="68" t="str">
        <f t="shared" si="4"/>
        <v/>
      </c>
      <c r="K31" s="16">
        <f t="shared" si="5"/>
        <v>0</v>
      </c>
      <c r="L31" s="20">
        <f t="shared" si="6"/>
        <v>0</v>
      </c>
      <c r="M31" s="16" t="str">
        <f t="shared" si="7"/>
        <v xml:space="preserve"> </v>
      </c>
      <c r="N31" s="18" t="str">
        <f t="shared" si="14"/>
        <v/>
      </c>
      <c r="O31" s="18" t="str">
        <f t="shared" si="9"/>
        <v/>
      </c>
    </row>
    <row r="32" spans="1:15" ht="22.5" customHeight="1" x14ac:dyDescent="0.2">
      <c r="A32" s="86">
        <f t="shared" si="12"/>
        <v>24</v>
      </c>
      <c r="B32" s="11" t="str">
        <f t="shared" si="13"/>
        <v>火</v>
      </c>
      <c r="C32" s="17"/>
      <c r="D32" s="51"/>
      <c r="E32" s="16"/>
      <c r="F32" s="18"/>
      <c r="G32" s="19">
        <f t="shared" si="1"/>
        <v>0</v>
      </c>
      <c r="H32" s="15" t="str">
        <f t="shared" si="2"/>
        <v/>
      </c>
      <c r="I32" s="15" t="str">
        <f t="shared" si="3"/>
        <v/>
      </c>
      <c r="J32" s="68" t="str">
        <f t="shared" si="4"/>
        <v/>
      </c>
      <c r="K32" s="16">
        <f t="shared" si="5"/>
        <v>0</v>
      </c>
      <c r="L32" s="20">
        <f t="shared" si="6"/>
        <v>0</v>
      </c>
      <c r="M32" s="16" t="str">
        <f t="shared" si="7"/>
        <v xml:space="preserve"> </v>
      </c>
      <c r="N32" s="18" t="str">
        <f t="shared" si="14"/>
        <v/>
      </c>
      <c r="O32" s="18" t="str">
        <f t="shared" si="9"/>
        <v/>
      </c>
    </row>
    <row r="33" spans="1:15" ht="22.5" customHeight="1" x14ac:dyDescent="0.2">
      <c r="A33" s="86">
        <f t="shared" si="12"/>
        <v>25</v>
      </c>
      <c r="B33" s="11" t="str">
        <f t="shared" si="13"/>
        <v>水</v>
      </c>
      <c r="C33" s="17"/>
      <c r="D33" s="51"/>
      <c r="E33" s="16"/>
      <c r="F33" s="18"/>
      <c r="G33" s="19">
        <f t="shared" si="1"/>
        <v>0</v>
      </c>
      <c r="H33" s="15" t="str">
        <f t="shared" si="2"/>
        <v/>
      </c>
      <c r="I33" s="15" t="str">
        <f t="shared" si="3"/>
        <v/>
      </c>
      <c r="J33" s="68" t="str">
        <f t="shared" si="4"/>
        <v/>
      </c>
      <c r="K33" s="16">
        <f t="shared" si="5"/>
        <v>0</v>
      </c>
      <c r="L33" s="20">
        <f t="shared" si="6"/>
        <v>0</v>
      </c>
      <c r="M33" s="16" t="str">
        <f t="shared" si="7"/>
        <v xml:space="preserve"> </v>
      </c>
      <c r="N33" s="18" t="str">
        <f t="shared" si="14"/>
        <v/>
      </c>
      <c r="O33" s="18" t="str">
        <f t="shared" si="9"/>
        <v/>
      </c>
    </row>
    <row r="34" spans="1:15" ht="22.5" customHeight="1" x14ac:dyDescent="0.2">
      <c r="A34" s="86">
        <f t="shared" si="12"/>
        <v>26</v>
      </c>
      <c r="B34" s="11" t="str">
        <f t="shared" si="13"/>
        <v>木</v>
      </c>
      <c r="C34" s="17"/>
      <c r="D34" s="51"/>
      <c r="E34" s="16"/>
      <c r="F34" s="18"/>
      <c r="G34" s="19">
        <f t="shared" si="1"/>
        <v>0</v>
      </c>
      <c r="H34" s="15" t="str">
        <f t="shared" si="2"/>
        <v/>
      </c>
      <c r="I34" s="15" t="str">
        <f t="shared" si="3"/>
        <v/>
      </c>
      <c r="J34" s="68" t="str">
        <f t="shared" si="4"/>
        <v/>
      </c>
      <c r="K34" s="16">
        <f t="shared" si="5"/>
        <v>0</v>
      </c>
      <c r="L34" s="20">
        <f t="shared" si="6"/>
        <v>0</v>
      </c>
      <c r="M34" s="16" t="str">
        <f t="shared" si="7"/>
        <v xml:space="preserve"> </v>
      </c>
      <c r="N34" s="18" t="str">
        <f t="shared" si="14"/>
        <v/>
      </c>
      <c r="O34" s="18" t="str">
        <f t="shared" si="9"/>
        <v/>
      </c>
    </row>
    <row r="35" spans="1:15" ht="22.5" customHeight="1" x14ac:dyDescent="0.2">
      <c r="A35" s="86">
        <f t="shared" si="12"/>
        <v>27</v>
      </c>
      <c r="B35" s="11" t="str">
        <f t="shared" si="13"/>
        <v>金</v>
      </c>
      <c r="C35" s="17"/>
      <c r="D35" s="51"/>
      <c r="E35" s="16"/>
      <c r="F35" s="18"/>
      <c r="G35" s="19">
        <f t="shared" si="1"/>
        <v>0</v>
      </c>
      <c r="H35" s="15" t="str">
        <f t="shared" si="2"/>
        <v/>
      </c>
      <c r="I35" s="15" t="str">
        <f t="shared" si="3"/>
        <v/>
      </c>
      <c r="J35" s="68" t="str">
        <f t="shared" si="4"/>
        <v/>
      </c>
      <c r="K35" s="16">
        <f t="shared" si="5"/>
        <v>0</v>
      </c>
      <c r="L35" s="20">
        <f t="shared" si="6"/>
        <v>0</v>
      </c>
      <c r="M35" s="16" t="str">
        <f t="shared" si="7"/>
        <v xml:space="preserve"> </v>
      </c>
      <c r="N35" s="18" t="str">
        <f t="shared" si="14"/>
        <v/>
      </c>
      <c r="O35" s="18" t="str">
        <f t="shared" si="9"/>
        <v/>
      </c>
    </row>
    <row r="36" spans="1:15" ht="22.5" customHeight="1" x14ac:dyDescent="0.2">
      <c r="A36" s="86">
        <f t="shared" si="12"/>
        <v>28</v>
      </c>
      <c r="B36" s="11" t="str">
        <f t="shared" si="13"/>
        <v>土</v>
      </c>
      <c r="C36" s="17"/>
      <c r="D36" s="51"/>
      <c r="E36" s="16"/>
      <c r="F36" s="18"/>
      <c r="G36" s="19">
        <f t="shared" si="1"/>
        <v>0</v>
      </c>
      <c r="H36" s="15" t="str">
        <f t="shared" si="2"/>
        <v/>
      </c>
      <c r="I36" s="15" t="str">
        <f t="shared" si="3"/>
        <v/>
      </c>
      <c r="J36" s="68" t="str">
        <f t="shared" si="4"/>
        <v/>
      </c>
      <c r="K36" s="16">
        <f t="shared" si="5"/>
        <v>0</v>
      </c>
      <c r="L36" s="20">
        <f t="shared" si="6"/>
        <v>0</v>
      </c>
      <c r="M36" s="16" t="str">
        <f t="shared" si="7"/>
        <v xml:space="preserve"> </v>
      </c>
      <c r="N36" s="18" t="str">
        <f t="shared" si="14"/>
        <v/>
      </c>
      <c r="O36" s="18" t="str">
        <f t="shared" si="9"/>
        <v/>
      </c>
    </row>
    <row r="37" spans="1:15" ht="22.5" customHeight="1" x14ac:dyDescent="0.2">
      <c r="A37" s="86">
        <f t="shared" si="12"/>
        <v>29</v>
      </c>
      <c r="B37" s="11" t="str">
        <f t="shared" si="13"/>
        <v>日</v>
      </c>
      <c r="C37" s="17"/>
      <c r="D37" s="51"/>
      <c r="E37" s="16"/>
      <c r="F37" s="18"/>
      <c r="G37" s="19">
        <f t="shared" si="1"/>
        <v>0</v>
      </c>
      <c r="H37" s="15" t="str">
        <f t="shared" si="2"/>
        <v/>
      </c>
      <c r="I37" s="15" t="str">
        <f t="shared" si="3"/>
        <v/>
      </c>
      <c r="J37" s="68" t="str">
        <f t="shared" si="4"/>
        <v/>
      </c>
      <c r="K37" s="16">
        <f t="shared" si="5"/>
        <v>0</v>
      </c>
      <c r="L37" s="20">
        <f t="shared" si="6"/>
        <v>0</v>
      </c>
      <c r="M37" s="16" t="str">
        <f t="shared" si="7"/>
        <v xml:space="preserve"> </v>
      </c>
      <c r="N37" s="18" t="str">
        <f t="shared" si="14"/>
        <v/>
      </c>
      <c r="O37" s="18" t="str">
        <f t="shared" si="9"/>
        <v/>
      </c>
    </row>
    <row r="38" spans="1:15" ht="22.5" customHeight="1" x14ac:dyDescent="0.2">
      <c r="A38" s="86">
        <f t="shared" si="12"/>
        <v>30</v>
      </c>
      <c r="B38" s="11" t="str">
        <f t="shared" si="13"/>
        <v>月</v>
      </c>
      <c r="C38" s="17"/>
      <c r="D38" s="51"/>
      <c r="E38" s="16"/>
      <c r="F38" s="18"/>
      <c r="G38" s="19">
        <f t="shared" si="1"/>
        <v>0</v>
      </c>
      <c r="H38" s="15" t="str">
        <f t="shared" si="2"/>
        <v/>
      </c>
      <c r="I38" s="15" t="str">
        <f>IF(C38="", "", MAX(0, MIN(D38, TIME(20,0,0)) - MAX(C38, TIME(8,0,0)) - (F38-E38)))</f>
        <v/>
      </c>
      <c r="J38" s="68" t="str">
        <f>IF(C38="", "", MAX(0, MIN(D38, TIME(22,0,0)) - MAX(C38, TIME(20,0,0))))</f>
        <v/>
      </c>
      <c r="K38" s="16">
        <f t="shared" si="5"/>
        <v>0</v>
      </c>
      <c r="L38" s="20">
        <f t="shared" si="6"/>
        <v>0</v>
      </c>
      <c r="M38" s="16" t="str">
        <f t="shared" si="7"/>
        <v xml:space="preserve"> </v>
      </c>
      <c r="N38" s="18" t="str">
        <f t="shared" si="14"/>
        <v/>
      </c>
      <c r="O38" s="18" t="str">
        <f t="shared" si="9"/>
        <v/>
      </c>
    </row>
    <row r="39" spans="1:15" ht="22.5" customHeight="1" thickBot="1" x14ac:dyDescent="0.25">
      <c r="A39" s="87">
        <f t="shared" si="12"/>
        <v>31</v>
      </c>
      <c r="B39" s="73" t="str">
        <f t="shared" si="13"/>
        <v>火</v>
      </c>
      <c r="C39" s="74"/>
      <c r="D39" s="75"/>
      <c r="E39" s="21"/>
      <c r="F39" s="76"/>
      <c r="G39" s="77">
        <f t="shared" si="1"/>
        <v>0</v>
      </c>
      <c r="H39" s="21" t="str">
        <f t="shared" ref="H39" si="15">IF(O39="夜勤",MAX(0,MIN(TIME(8,0,0),D39)-TIME(5,0,0)),IF(C39="", "", MAX(0, MIN(D39, TIME(8,0,0)) - MAX(C39, TIME(5,0,0)))))</f>
        <v/>
      </c>
      <c r="I39" s="21" t="str">
        <f>IF(C39="", "", MAX(0, MIN(D39, TIME(20,0,0)) - MAX(C39, TIME(8,0,0)) - (F39-E39)))</f>
        <v/>
      </c>
      <c r="J39" s="78" t="str">
        <f>IF(C39="", "", MAX(0, MIN(D39, TIME(22,0,0)) - MAX(C39, TIME(20,0,0))))</f>
        <v/>
      </c>
      <c r="K39" s="21">
        <f t="shared" si="5"/>
        <v>0</v>
      </c>
      <c r="L39" s="22">
        <f t="shared" si="6"/>
        <v>0</v>
      </c>
      <c r="M39" s="21" t="str">
        <f t="shared" si="7"/>
        <v xml:space="preserve"> </v>
      </c>
      <c r="N39" s="76" t="str">
        <f t="shared" si="14"/>
        <v/>
      </c>
      <c r="O39" s="76" t="str">
        <f t="shared" ref="O39" si="16">IF(D39="","",IF(C39&gt;D39,"夜勤","昼勤"))</f>
        <v/>
      </c>
    </row>
    <row r="40" spans="1:15" ht="22.5" customHeight="1" thickTop="1" x14ac:dyDescent="0.2">
      <c r="A40" s="88" t="s">
        <v>43</v>
      </c>
      <c r="B40" s="44"/>
      <c r="C40" s="15"/>
      <c r="D40" s="15"/>
      <c r="E40" s="15"/>
      <c r="F40" s="15" t="s">
        <v>37</v>
      </c>
      <c r="G40" s="69">
        <f>+SUM(G9:G39)</f>
        <v>0</v>
      </c>
      <c r="H40" s="15"/>
      <c r="I40" s="15"/>
      <c r="J40" s="15"/>
      <c r="K40" s="15" t="s">
        <v>44</v>
      </c>
      <c r="L40" s="46" t="s">
        <v>45</v>
      </c>
      <c r="M40" s="47" t="s">
        <v>46</v>
      </c>
      <c r="N40" s="89" t="s">
        <v>41</v>
      </c>
      <c r="O40" s="89"/>
    </row>
    <row r="41" spans="1:15" ht="22.5" customHeight="1" x14ac:dyDescent="0.2">
      <c r="A41" s="90"/>
      <c r="B41" s="45"/>
      <c r="C41" s="45"/>
      <c r="D41" s="45"/>
      <c r="E41" s="45" t="s">
        <v>4</v>
      </c>
      <c r="F41" s="71">
        <f>COUNTA(C9:C39)</f>
        <v>0</v>
      </c>
      <c r="G41" s="107"/>
      <c r="H41" s="48"/>
      <c r="I41" s="48"/>
      <c r="J41" s="48"/>
      <c r="K41" s="16">
        <f>+SUM(K9:K39)</f>
        <v>0</v>
      </c>
      <c r="L41" s="16">
        <f>+SUM(L9:L39)</f>
        <v>0</v>
      </c>
      <c r="M41" s="16">
        <f>+SUM(M9:M39)</f>
        <v>0</v>
      </c>
      <c r="N41" s="18">
        <f>+SUM(N9:N39)</f>
        <v>0</v>
      </c>
      <c r="O41" s="18"/>
    </row>
    <row r="42" spans="1:15" ht="22.5" customHeight="1" x14ac:dyDescent="0.2">
      <c r="A42" s="88" t="s">
        <v>48</v>
      </c>
      <c r="B42" s="44"/>
      <c r="C42" s="15"/>
      <c r="D42" s="15"/>
      <c r="E42" s="15"/>
      <c r="F42" s="15"/>
      <c r="G42" s="15"/>
      <c r="H42" s="72" t="s">
        <v>50</v>
      </c>
      <c r="I42" s="72" t="s">
        <v>51</v>
      </c>
      <c r="J42" s="72" t="s">
        <v>53</v>
      </c>
      <c r="K42" s="70"/>
      <c r="L42" s="46"/>
      <c r="M42" s="47" t="s">
        <v>41</v>
      </c>
      <c r="N42" s="89" t="s">
        <v>49</v>
      </c>
      <c r="O42" s="89"/>
    </row>
    <row r="43" spans="1:15" ht="22.5" customHeight="1" thickBot="1" x14ac:dyDescent="0.25">
      <c r="A43" s="91"/>
      <c r="B43" s="92"/>
      <c r="C43" s="92"/>
      <c r="D43" s="92"/>
      <c r="E43" s="92"/>
      <c r="F43" s="93"/>
      <c r="G43" s="94"/>
      <c r="H43" s="95">
        <f>SUM(H9:H39)</f>
        <v>0</v>
      </c>
      <c r="I43" s="95">
        <f>SUM(I9:I39)</f>
        <v>0</v>
      </c>
      <c r="J43" s="95">
        <f>SUM(J9:J39)</f>
        <v>0</v>
      </c>
      <c r="K43" s="96"/>
      <c r="L43" s="96"/>
      <c r="M43" s="96">
        <f>+SUM(N9:N39)</f>
        <v>0</v>
      </c>
      <c r="N43" s="97">
        <f>+SUM(M9:M39)</f>
        <v>0</v>
      </c>
      <c r="O43" s="97"/>
    </row>
  </sheetData>
  <mergeCells count="2">
    <mergeCell ref="D2:F2"/>
    <mergeCell ref="D4:F4"/>
  </mergeCells>
  <phoneticPr fontId="1"/>
  <conditionalFormatting sqref="B9:B39">
    <cfRule type="containsText" dxfId="1" priority="1" operator="containsText" text="土">
      <formula>NOT(ISERROR(SEARCH("土",B9)))</formula>
    </cfRule>
    <cfRule type="containsText" dxfId="0" priority="2" operator="containsText" text="日">
      <formula>NOT(ISERROR(SEARCH("日",B9)))</formula>
    </cfRule>
  </conditionalFormatting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0SHEET</vt:lpstr>
      <vt:lpstr>2在籍者名簿Master</vt:lpstr>
      <vt:lpstr>99999　ニッセープロダクツ</vt:lpstr>
      <vt:lpstr>'0SHEET'!Print_Area</vt:lpstr>
      <vt:lpstr>'2在籍者名簿Master'!Print_Area</vt:lpstr>
      <vt:lpstr>'99999　ニッセープロダクツ'!Print_Area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roumu</dc:creator>
  <cp:lastModifiedBy>奥山 龍一</cp:lastModifiedBy>
  <cp:lastPrinted>2025-01-04T07:16:40Z</cp:lastPrinted>
  <dcterms:created xsi:type="dcterms:W3CDTF">2018-08-21T08:03:27Z</dcterms:created>
  <dcterms:modified xsi:type="dcterms:W3CDTF">2025-01-20T03:06:46Z</dcterms:modified>
</cp:coreProperties>
</file>