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az\Documents\PythonFile\PD2\"/>
    </mc:Choice>
  </mc:AlternateContent>
  <xr:revisionPtr revIDLastSave="0" documentId="13_ncr:1_{1BFF7D3C-E797-4F99-91CC-EE764FA2FA4A}" xr6:coauthVersionLast="47" xr6:coauthVersionMax="47" xr10:uidLastSave="{00000000-0000-0000-0000-000000000000}"/>
  <bookViews>
    <workbookView xWindow="-120" yWindow="-120" windowWidth="29040" windowHeight="15720" tabRatio="788" xr2:uid="{00000000-000D-0000-FFFF-FFFF00000000}"/>
  </bookViews>
  <sheets>
    <sheet name="0SHEET" sheetId="190" r:id="rId1"/>
    <sheet name="1日々計算" sheetId="189" r:id="rId2"/>
    <sheet name="2在籍者名簿Master" sheetId="191" r:id="rId3"/>
    <sheet name="0000 ニッセープロダクツ" sheetId="1" r:id="rId4"/>
    <sheet name="99999　ニッセープロダクツ" sheetId="192" r:id="rId5"/>
  </sheets>
  <externalReferences>
    <externalReference r:id="rId6"/>
    <externalReference r:id="rId7"/>
  </externalReferences>
  <definedNames>
    <definedName name="_xlnm.Print_Area" localSheetId="3">'0000 ニッセープロダクツ'!$A$1:$Q$41</definedName>
    <definedName name="_xlnm.Print_Area" localSheetId="1">'1日々計算'!$A$1:$N$41</definedName>
    <definedName name="_xlnm.Print_Area" localSheetId="4">'99999　ニッセープロダクツ'!$A$1:$N$41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89" l="1"/>
  <c r="O11" i="189"/>
  <c r="O12" i="189"/>
  <c r="O13" i="189"/>
  <c r="O14" i="189"/>
  <c r="O15" i="189"/>
  <c r="O16" i="189"/>
  <c r="O17" i="189"/>
  <c r="O18" i="189"/>
  <c r="O19" i="189"/>
  <c r="O20" i="189"/>
  <c r="O21" i="189"/>
  <c r="O22" i="189"/>
  <c r="O23" i="189"/>
  <c r="O24" i="189"/>
  <c r="O25" i="189"/>
  <c r="O26" i="189"/>
  <c r="O27" i="189"/>
  <c r="O28" i="189"/>
  <c r="O29" i="189"/>
  <c r="O30" i="189"/>
  <c r="O31" i="189"/>
  <c r="O32" i="189"/>
  <c r="O33" i="189"/>
  <c r="O34" i="189"/>
  <c r="O35" i="189"/>
  <c r="O36" i="189"/>
  <c r="O37" i="189"/>
  <c r="O38" i="189"/>
  <c r="O39" i="189"/>
  <c r="O40" i="189"/>
  <c r="O9" i="189"/>
  <c r="H41" i="1"/>
  <c r="I9" i="1"/>
  <c r="G41" i="1"/>
  <c r="D40" i="1" a="1"/>
  <c r="D40" i="1" s="1"/>
  <c r="L39" i="1"/>
  <c r="K39" i="1"/>
  <c r="J39" i="1"/>
  <c r="I39" i="1"/>
  <c r="D39" i="1" a="1"/>
  <c r="D39" i="1" s="1"/>
  <c r="Q39" i="1" s="1" a="1"/>
  <c r="Q39" i="1" s="1"/>
  <c r="Q38" i="1" a="1"/>
  <c r="Q38" i="1" s="1"/>
  <c r="M38" i="1"/>
  <c r="L38" i="1"/>
  <c r="N38" i="1" s="1"/>
  <c r="K38" i="1"/>
  <c r="J38" i="1"/>
  <c r="I38" i="1"/>
  <c r="H38" i="1"/>
  <c r="D38" i="1"/>
  <c r="D38" i="1" a="1"/>
  <c r="P37" i="1"/>
  <c r="O37" i="1"/>
  <c r="L37" i="1"/>
  <c r="N37" i="1" s="1"/>
  <c r="K37" i="1"/>
  <c r="J37" i="1"/>
  <c r="I37" i="1"/>
  <c r="H37" i="1"/>
  <c r="D37" i="1" a="1"/>
  <c r="D37" i="1" s="1"/>
  <c r="Q37" i="1" s="1" a="1"/>
  <c r="Q37" i="1" s="1"/>
  <c r="P36" i="1"/>
  <c r="O36" i="1"/>
  <c r="K36" i="1"/>
  <c r="J36" i="1"/>
  <c r="I36" i="1"/>
  <c r="H36" i="1"/>
  <c r="L36" i="1" s="1"/>
  <c r="D36" i="1" a="1"/>
  <c r="D36" i="1" s="1"/>
  <c r="Q36" i="1" s="1" a="1"/>
  <c r="Q36" i="1" s="1"/>
  <c r="P35" i="1"/>
  <c r="O35" i="1"/>
  <c r="K35" i="1"/>
  <c r="J35" i="1"/>
  <c r="I35" i="1"/>
  <c r="H35" i="1"/>
  <c r="L35" i="1" s="1"/>
  <c r="D35" i="1" a="1"/>
  <c r="D35" i="1" s="1"/>
  <c r="Q35" i="1" s="1" a="1"/>
  <c r="Q35" i="1" s="1"/>
  <c r="P34" i="1"/>
  <c r="O34" i="1"/>
  <c r="L34" i="1"/>
  <c r="N34" i="1" s="1"/>
  <c r="K34" i="1"/>
  <c r="J34" i="1"/>
  <c r="I34" i="1"/>
  <c r="H34" i="1"/>
  <c r="D34" i="1" a="1"/>
  <c r="D34" i="1" s="1"/>
  <c r="Q34" i="1" s="1" a="1"/>
  <c r="Q34" i="1" s="1"/>
  <c r="P33" i="1"/>
  <c r="O33" i="1"/>
  <c r="L33" i="1"/>
  <c r="N33" i="1" s="1"/>
  <c r="K33" i="1"/>
  <c r="J33" i="1"/>
  <c r="I33" i="1"/>
  <c r="H33" i="1"/>
  <c r="D33" i="1" a="1"/>
  <c r="D33" i="1" s="1"/>
  <c r="Q33" i="1" s="1" a="1"/>
  <c r="Q33" i="1" s="1"/>
  <c r="P32" i="1"/>
  <c r="O32" i="1"/>
  <c r="K32" i="1"/>
  <c r="J32" i="1"/>
  <c r="I32" i="1"/>
  <c r="H32" i="1"/>
  <c r="L32" i="1" s="1"/>
  <c r="D32" i="1" a="1"/>
  <c r="D32" i="1" s="1"/>
  <c r="Q32" i="1" s="1" a="1"/>
  <c r="Q32" i="1" s="1"/>
  <c r="P31" i="1"/>
  <c r="O31" i="1"/>
  <c r="K31" i="1"/>
  <c r="J31" i="1"/>
  <c r="I31" i="1"/>
  <c r="H31" i="1"/>
  <c r="L31" i="1" s="1"/>
  <c r="D31" i="1" a="1"/>
  <c r="D31" i="1" s="1"/>
  <c r="Q31" i="1" s="1" a="1"/>
  <c r="Q31" i="1" s="1"/>
  <c r="P30" i="1"/>
  <c r="O30" i="1"/>
  <c r="L30" i="1"/>
  <c r="N30" i="1" s="1"/>
  <c r="K30" i="1"/>
  <c r="J30" i="1"/>
  <c r="I30" i="1"/>
  <c r="H30" i="1"/>
  <c r="D30" i="1" a="1"/>
  <c r="D30" i="1" s="1"/>
  <c r="Q30" i="1" s="1" a="1"/>
  <c r="Q30" i="1" s="1"/>
  <c r="P29" i="1"/>
  <c r="O29" i="1"/>
  <c r="N29" i="1"/>
  <c r="M29" i="1"/>
  <c r="L29" i="1"/>
  <c r="K29" i="1"/>
  <c r="J29" i="1"/>
  <c r="I29" i="1"/>
  <c r="H29" i="1"/>
  <c r="D29" i="1" a="1"/>
  <c r="D29" i="1" s="1"/>
  <c r="Q29" i="1" s="1" a="1"/>
  <c r="Q29" i="1" s="1"/>
  <c r="Q28" i="1" a="1"/>
  <c r="Q28" i="1" s="1"/>
  <c r="P28" i="1"/>
  <c r="O28" i="1"/>
  <c r="K28" i="1"/>
  <c r="J28" i="1"/>
  <c r="I28" i="1"/>
  <c r="H28" i="1"/>
  <c r="L28" i="1" s="1"/>
  <c r="D28" i="1"/>
  <c r="D28" i="1" a="1"/>
  <c r="P27" i="1"/>
  <c r="O27" i="1"/>
  <c r="K27" i="1"/>
  <c r="J27" i="1"/>
  <c r="I27" i="1"/>
  <c r="H27" i="1"/>
  <c r="L27" i="1" s="1"/>
  <c r="D27" i="1"/>
  <c r="Q27" i="1" s="1" a="1"/>
  <c r="Q27" i="1" s="1"/>
  <c r="D27" i="1" a="1"/>
  <c r="P26" i="1"/>
  <c r="O26" i="1"/>
  <c r="L26" i="1"/>
  <c r="N26" i="1" s="1"/>
  <c r="K26" i="1"/>
  <c r="J26" i="1"/>
  <c r="I26" i="1"/>
  <c r="H26" i="1"/>
  <c r="D26" i="1" a="1"/>
  <c r="D26" i="1" s="1"/>
  <c r="Q26" i="1" s="1" a="1"/>
  <c r="Q26" i="1" s="1"/>
  <c r="P25" i="1"/>
  <c r="O25" i="1"/>
  <c r="L25" i="1"/>
  <c r="N25" i="1" s="1"/>
  <c r="K25" i="1"/>
  <c r="J25" i="1"/>
  <c r="I25" i="1"/>
  <c r="H25" i="1"/>
  <c r="D25" i="1" a="1"/>
  <c r="D25" i="1" s="1"/>
  <c r="Q25" i="1" s="1" a="1"/>
  <c r="Q25" i="1" s="1"/>
  <c r="P24" i="1"/>
  <c r="O24" i="1"/>
  <c r="K24" i="1"/>
  <c r="J24" i="1"/>
  <c r="I24" i="1"/>
  <c r="H24" i="1"/>
  <c r="L24" i="1" s="1"/>
  <c r="D24" i="1" a="1"/>
  <c r="D24" i="1" s="1"/>
  <c r="Q24" i="1" s="1" a="1"/>
  <c r="Q24" i="1" s="1"/>
  <c r="P23" i="1"/>
  <c r="O23" i="1"/>
  <c r="K23" i="1"/>
  <c r="J23" i="1"/>
  <c r="I23" i="1"/>
  <c r="H23" i="1"/>
  <c r="L23" i="1" s="1"/>
  <c r="D23" i="1" a="1"/>
  <c r="D23" i="1" s="1"/>
  <c r="Q23" i="1" s="1" a="1"/>
  <c r="Q23" i="1" s="1"/>
  <c r="P22" i="1"/>
  <c r="O22" i="1"/>
  <c r="M22" i="1"/>
  <c r="L22" i="1"/>
  <c r="N22" i="1" s="1"/>
  <c r="K22" i="1"/>
  <c r="J22" i="1"/>
  <c r="I22" i="1"/>
  <c r="H22" i="1"/>
  <c r="D22" i="1" a="1"/>
  <c r="D22" i="1" s="1"/>
  <c r="Q22" i="1" s="1" a="1"/>
  <c r="Q22" i="1" s="1"/>
  <c r="P21" i="1"/>
  <c r="O21" i="1"/>
  <c r="L21" i="1"/>
  <c r="N21" i="1" s="1"/>
  <c r="K21" i="1"/>
  <c r="J21" i="1"/>
  <c r="I21" i="1"/>
  <c r="H21" i="1"/>
  <c r="D21" i="1" a="1"/>
  <c r="D21" i="1" s="1"/>
  <c r="Q21" i="1" s="1" a="1"/>
  <c r="Q21" i="1" s="1"/>
  <c r="P20" i="1"/>
  <c r="O20" i="1"/>
  <c r="K20" i="1"/>
  <c r="J20" i="1"/>
  <c r="I20" i="1"/>
  <c r="H20" i="1"/>
  <c r="L20" i="1" s="1"/>
  <c r="D20" i="1" a="1"/>
  <c r="D20" i="1" s="1"/>
  <c r="Q20" i="1" s="1" a="1"/>
  <c r="Q20" i="1" s="1"/>
  <c r="P19" i="1"/>
  <c r="O19" i="1"/>
  <c r="K19" i="1"/>
  <c r="J19" i="1"/>
  <c r="I19" i="1"/>
  <c r="H19" i="1"/>
  <c r="L19" i="1" s="1"/>
  <c r="D19" i="1"/>
  <c r="Q19" i="1" s="1" a="1"/>
  <c r="Q19" i="1" s="1"/>
  <c r="D19" i="1" a="1"/>
  <c r="P18" i="1"/>
  <c r="O18" i="1"/>
  <c r="L18" i="1"/>
  <c r="N18" i="1" s="1"/>
  <c r="K18" i="1"/>
  <c r="J18" i="1"/>
  <c r="I18" i="1"/>
  <c r="H18" i="1"/>
  <c r="D18" i="1" a="1"/>
  <c r="D18" i="1" s="1"/>
  <c r="Q18" i="1" s="1" a="1"/>
  <c r="Q18" i="1" s="1"/>
  <c r="P17" i="1"/>
  <c r="O17" i="1"/>
  <c r="N17" i="1"/>
  <c r="M17" i="1"/>
  <c r="L17" i="1"/>
  <c r="K17" i="1"/>
  <c r="J17" i="1"/>
  <c r="I17" i="1"/>
  <c r="H17" i="1"/>
  <c r="D17" i="1" a="1"/>
  <c r="D17" i="1" s="1"/>
  <c r="Q17" i="1" s="1" a="1"/>
  <c r="Q17" i="1" s="1"/>
  <c r="P16" i="1"/>
  <c r="O16" i="1"/>
  <c r="K16" i="1"/>
  <c r="J16" i="1"/>
  <c r="I16" i="1"/>
  <c r="H16" i="1"/>
  <c r="L16" i="1" s="1"/>
  <c r="D16" i="1" a="1"/>
  <c r="D16" i="1" s="1"/>
  <c r="Q16" i="1" s="1" a="1"/>
  <c r="Q16" i="1" s="1"/>
  <c r="P15" i="1"/>
  <c r="O15" i="1"/>
  <c r="K15" i="1"/>
  <c r="J15" i="1"/>
  <c r="I15" i="1"/>
  <c r="H15" i="1"/>
  <c r="L15" i="1" s="1"/>
  <c r="D15" i="1" a="1"/>
  <c r="D15" i="1" s="1"/>
  <c r="Q15" i="1" s="1" a="1"/>
  <c r="Q15" i="1" s="1"/>
  <c r="P14" i="1"/>
  <c r="O14" i="1"/>
  <c r="N14" i="1"/>
  <c r="M14" i="1"/>
  <c r="L14" i="1"/>
  <c r="K14" i="1"/>
  <c r="J14" i="1"/>
  <c r="I14" i="1"/>
  <c r="H14" i="1"/>
  <c r="D14" i="1" a="1"/>
  <c r="D14" i="1" s="1"/>
  <c r="Q14" i="1" s="1" a="1"/>
  <c r="Q14" i="1" s="1"/>
  <c r="Q13" i="1" a="1"/>
  <c r="Q13" i="1" s="1"/>
  <c r="P13" i="1"/>
  <c r="O13" i="1"/>
  <c r="N13" i="1"/>
  <c r="L13" i="1"/>
  <c r="M13" i="1" s="1"/>
  <c r="K13" i="1"/>
  <c r="J13" i="1"/>
  <c r="I13" i="1"/>
  <c r="H13" i="1"/>
  <c r="D13" i="1" a="1"/>
  <c r="D13" i="1" s="1"/>
  <c r="P12" i="1"/>
  <c r="O12" i="1"/>
  <c r="K12" i="1"/>
  <c r="J12" i="1"/>
  <c r="I12" i="1"/>
  <c r="H12" i="1"/>
  <c r="L12" i="1" s="1"/>
  <c r="D12" i="1" a="1"/>
  <c r="D12" i="1" s="1"/>
  <c r="Q12" i="1" s="1" a="1"/>
  <c r="Q12" i="1" s="1"/>
  <c r="Q11" i="1"/>
  <c r="P11" i="1"/>
  <c r="O11" i="1"/>
  <c r="K11" i="1"/>
  <c r="J11" i="1"/>
  <c r="I11" i="1"/>
  <c r="H11" i="1"/>
  <c r="D11" i="1"/>
  <c r="Q11" i="1" s="1" a="1"/>
  <c r="D11" i="1" a="1"/>
  <c r="P10" i="1"/>
  <c r="O10" i="1"/>
  <c r="L10" i="1"/>
  <c r="M10" i="1" s="1"/>
  <c r="K10" i="1"/>
  <c r="K41" i="1" s="1"/>
  <c r="J10" i="1"/>
  <c r="I10" i="1"/>
  <c r="H10" i="1"/>
  <c r="D10" i="1" a="1"/>
  <c r="D10" i="1" s="1"/>
  <c r="Q10" i="1" s="1" a="1"/>
  <c r="Q10" i="1" s="1"/>
  <c r="Q9" i="1" a="1"/>
  <c r="Q9" i="1" s="1"/>
  <c r="P9" i="1"/>
  <c r="O9" i="1"/>
  <c r="L9" i="1"/>
  <c r="K9" i="1"/>
  <c r="J9" i="1"/>
  <c r="H9" i="1"/>
  <c r="D9" i="1" a="1"/>
  <c r="D9" i="1" s="1"/>
  <c r="A3" i="1"/>
  <c r="A9" i="1" s="1"/>
  <c r="G41" i="192"/>
  <c r="J40" i="192"/>
  <c r="I40" i="192"/>
  <c r="D40" i="192" a="1"/>
  <c r="D40" i="192" s="1"/>
  <c r="L39" i="192"/>
  <c r="K39" i="192"/>
  <c r="J39" i="192"/>
  <c r="I39" i="192"/>
  <c r="D39" i="192" a="1"/>
  <c r="D39" i="192" s="1"/>
  <c r="Q39" i="192" s="1" a="1"/>
  <c r="Q39" i="192" s="1"/>
  <c r="K38" i="192"/>
  <c r="J38" i="192"/>
  <c r="I38" i="192"/>
  <c r="H38" i="192"/>
  <c r="L38" i="192" s="1"/>
  <c r="D38" i="192" a="1"/>
  <c r="D38" i="192" s="1"/>
  <c r="Q38" i="192" s="1" a="1"/>
  <c r="Q38" i="192" s="1"/>
  <c r="P37" i="192"/>
  <c r="O37" i="192"/>
  <c r="L37" i="192"/>
  <c r="N37" i="192" s="1"/>
  <c r="K37" i="192"/>
  <c r="J37" i="192"/>
  <c r="I37" i="192"/>
  <c r="H37" i="192"/>
  <c r="D37" i="192" a="1"/>
  <c r="D37" i="192" s="1"/>
  <c r="Q37" i="192" s="1" a="1"/>
  <c r="Q37" i="192" s="1"/>
  <c r="P36" i="192"/>
  <c r="O36" i="192"/>
  <c r="L36" i="192"/>
  <c r="M36" i="192" s="1"/>
  <c r="K36" i="192"/>
  <c r="J36" i="192"/>
  <c r="I36" i="192"/>
  <c r="H36" i="192"/>
  <c r="D36" i="192" a="1"/>
  <c r="D36" i="192" s="1"/>
  <c r="Q36" i="192" s="1" a="1"/>
  <c r="Q36" i="192" s="1"/>
  <c r="P35" i="192"/>
  <c r="O35" i="192"/>
  <c r="L35" i="192"/>
  <c r="N35" i="192" s="1"/>
  <c r="K35" i="192"/>
  <c r="J35" i="192"/>
  <c r="I35" i="192"/>
  <c r="H35" i="192"/>
  <c r="D35" i="192" a="1"/>
  <c r="D35" i="192" s="1"/>
  <c r="Q35" i="192" s="1" a="1"/>
  <c r="Q35" i="192" s="1"/>
  <c r="P34" i="192"/>
  <c r="O34" i="192"/>
  <c r="K34" i="192"/>
  <c r="J34" i="192"/>
  <c r="I34" i="192"/>
  <c r="H34" i="192"/>
  <c r="L34" i="192" s="1"/>
  <c r="D34" i="192" a="1"/>
  <c r="D34" i="192" s="1"/>
  <c r="Q34" i="192" s="1" a="1"/>
  <c r="Q34" i="192" s="1"/>
  <c r="P33" i="192"/>
  <c r="O33" i="192"/>
  <c r="L33" i="192"/>
  <c r="N33" i="192" s="1"/>
  <c r="K33" i="192"/>
  <c r="J33" i="192"/>
  <c r="I33" i="192"/>
  <c r="H33" i="192"/>
  <c r="D33" i="192" a="1"/>
  <c r="D33" i="192" s="1"/>
  <c r="Q33" i="192" s="1" a="1"/>
  <c r="Q33" i="192" s="1"/>
  <c r="P32" i="192"/>
  <c r="O32" i="192"/>
  <c r="L32" i="192"/>
  <c r="M32" i="192" s="1"/>
  <c r="K32" i="192"/>
  <c r="J32" i="192"/>
  <c r="I32" i="192"/>
  <c r="H32" i="192"/>
  <c r="D32" i="192" a="1"/>
  <c r="D32" i="192" s="1"/>
  <c r="Q32" i="192" s="1" a="1"/>
  <c r="Q32" i="192" s="1"/>
  <c r="P31" i="192"/>
  <c r="O31" i="192"/>
  <c r="L31" i="192"/>
  <c r="N31" i="192" s="1"/>
  <c r="K31" i="192"/>
  <c r="J31" i="192"/>
  <c r="I31" i="192"/>
  <c r="H31" i="192"/>
  <c r="D31" i="192" a="1"/>
  <c r="D31" i="192" s="1"/>
  <c r="Q31" i="192" s="1" a="1"/>
  <c r="Q31" i="192" s="1"/>
  <c r="P30" i="192"/>
  <c r="O30" i="192"/>
  <c r="L30" i="192"/>
  <c r="N30" i="192" s="1"/>
  <c r="K30" i="192"/>
  <c r="J30" i="192"/>
  <c r="I30" i="192"/>
  <c r="H30" i="192"/>
  <c r="D30" i="192" a="1"/>
  <c r="D30" i="192" s="1"/>
  <c r="Q30" i="192" s="1" a="1"/>
  <c r="Q30" i="192" s="1"/>
  <c r="P29" i="192"/>
  <c r="O29" i="192"/>
  <c r="L29" i="192"/>
  <c r="N29" i="192" s="1"/>
  <c r="K29" i="192"/>
  <c r="J29" i="192"/>
  <c r="I29" i="192"/>
  <c r="H29" i="192"/>
  <c r="D29" i="192" a="1"/>
  <c r="D29" i="192" s="1"/>
  <c r="Q29" i="192" s="1" a="1"/>
  <c r="Q29" i="192" s="1"/>
  <c r="P28" i="192"/>
  <c r="O28" i="192"/>
  <c r="L28" i="192"/>
  <c r="M28" i="192" s="1"/>
  <c r="K28" i="192"/>
  <c r="J28" i="192"/>
  <c r="I28" i="192"/>
  <c r="H28" i="192"/>
  <c r="D28" i="192" a="1"/>
  <c r="D28" i="192" s="1"/>
  <c r="Q28" i="192" s="1" a="1"/>
  <c r="Q28" i="192" s="1"/>
  <c r="P27" i="192"/>
  <c r="O27" i="192"/>
  <c r="L27" i="192"/>
  <c r="N27" i="192" s="1"/>
  <c r="K27" i="192"/>
  <c r="J27" i="192"/>
  <c r="I27" i="192"/>
  <c r="H27" i="192"/>
  <c r="D27" i="192" a="1"/>
  <c r="D27" i="192" s="1"/>
  <c r="Q27" i="192" s="1" a="1"/>
  <c r="Q27" i="192" s="1"/>
  <c r="P26" i="192"/>
  <c r="O26" i="192"/>
  <c r="L26" i="192"/>
  <c r="N26" i="192" s="1"/>
  <c r="K26" i="192"/>
  <c r="J26" i="192"/>
  <c r="I26" i="192"/>
  <c r="H26" i="192"/>
  <c r="D26" i="192" a="1"/>
  <c r="D26" i="192" s="1"/>
  <c r="Q26" i="192" s="1" a="1"/>
  <c r="Q26" i="192" s="1"/>
  <c r="P25" i="192"/>
  <c r="O25" i="192"/>
  <c r="L25" i="192"/>
  <c r="N25" i="192" s="1"/>
  <c r="K25" i="192"/>
  <c r="J25" i="192"/>
  <c r="I25" i="192"/>
  <c r="H25" i="192"/>
  <c r="D25" i="192" a="1"/>
  <c r="D25" i="192" s="1"/>
  <c r="Q25" i="192" s="1" a="1"/>
  <c r="Q25" i="192" s="1"/>
  <c r="P24" i="192"/>
  <c r="O24" i="192"/>
  <c r="L24" i="192"/>
  <c r="N24" i="192" s="1"/>
  <c r="K24" i="192"/>
  <c r="J24" i="192"/>
  <c r="I24" i="192"/>
  <c r="H24" i="192"/>
  <c r="D24" i="192" a="1"/>
  <c r="D24" i="192" s="1"/>
  <c r="Q24" i="192" s="1" a="1"/>
  <c r="Q24" i="192" s="1"/>
  <c r="P23" i="192"/>
  <c r="O23" i="192"/>
  <c r="L23" i="192"/>
  <c r="N23" i="192" s="1"/>
  <c r="K23" i="192"/>
  <c r="J23" i="192"/>
  <c r="I23" i="192"/>
  <c r="H23" i="192"/>
  <c r="D23" i="192" a="1"/>
  <c r="D23" i="192" s="1"/>
  <c r="Q23" i="192" s="1" a="1"/>
  <c r="Q23" i="192" s="1"/>
  <c r="P22" i="192"/>
  <c r="O22" i="192"/>
  <c r="L22" i="192"/>
  <c r="N22" i="192" s="1"/>
  <c r="K22" i="192"/>
  <c r="J22" i="192"/>
  <c r="I22" i="192"/>
  <c r="H22" i="192"/>
  <c r="D22" i="192" a="1"/>
  <c r="D22" i="192" s="1"/>
  <c r="Q22" i="192" s="1" a="1"/>
  <c r="Q22" i="192" s="1"/>
  <c r="P21" i="192"/>
  <c r="O21" i="192"/>
  <c r="L21" i="192"/>
  <c r="N21" i="192" s="1"/>
  <c r="K21" i="192"/>
  <c r="J21" i="192"/>
  <c r="I21" i="192"/>
  <c r="H21" i="192"/>
  <c r="D21" i="192" a="1"/>
  <c r="D21" i="192" s="1"/>
  <c r="Q21" i="192" s="1" a="1"/>
  <c r="Q21" i="192" s="1"/>
  <c r="P20" i="192"/>
  <c r="O20" i="192"/>
  <c r="L20" i="192"/>
  <c r="M20" i="192" s="1"/>
  <c r="K20" i="192"/>
  <c r="J20" i="192"/>
  <c r="I20" i="192"/>
  <c r="H20" i="192"/>
  <c r="D20" i="192" a="1"/>
  <c r="D20" i="192" s="1"/>
  <c r="Q20" i="192" s="1" a="1"/>
  <c r="Q20" i="192" s="1"/>
  <c r="P19" i="192"/>
  <c r="O19" i="192"/>
  <c r="L19" i="192"/>
  <c r="N19" i="192" s="1"/>
  <c r="K19" i="192"/>
  <c r="J19" i="192"/>
  <c r="I19" i="192"/>
  <c r="H19" i="192"/>
  <c r="D19" i="192" a="1"/>
  <c r="D19" i="192" s="1"/>
  <c r="Q19" i="192" s="1" a="1"/>
  <c r="Q19" i="192" s="1"/>
  <c r="P18" i="192"/>
  <c r="O18" i="192"/>
  <c r="L18" i="192"/>
  <c r="N18" i="192" s="1"/>
  <c r="K18" i="192"/>
  <c r="J18" i="192"/>
  <c r="I18" i="192"/>
  <c r="H18" i="192"/>
  <c r="D18" i="192" a="1"/>
  <c r="D18" i="192" s="1"/>
  <c r="Q18" i="192" s="1" a="1"/>
  <c r="Q18" i="192" s="1"/>
  <c r="P17" i="192"/>
  <c r="O17" i="192"/>
  <c r="L17" i="192"/>
  <c r="N17" i="192" s="1"/>
  <c r="K17" i="192"/>
  <c r="J17" i="192"/>
  <c r="I17" i="192"/>
  <c r="H17" i="192"/>
  <c r="D17" i="192" a="1"/>
  <c r="D17" i="192" s="1"/>
  <c r="Q17" i="192" s="1" a="1"/>
  <c r="Q17" i="192" s="1"/>
  <c r="P16" i="192"/>
  <c r="O16" i="192"/>
  <c r="L16" i="192"/>
  <c r="N16" i="192" s="1"/>
  <c r="K16" i="192"/>
  <c r="J16" i="192"/>
  <c r="I16" i="192"/>
  <c r="H16" i="192"/>
  <c r="D16" i="192" a="1"/>
  <c r="D16" i="192" s="1"/>
  <c r="Q16" i="192" s="1" a="1"/>
  <c r="Q16" i="192" s="1"/>
  <c r="P15" i="192"/>
  <c r="O15" i="192"/>
  <c r="L15" i="192"/>
  <c r="N15" i="192" s="1"/>
  <c r="K15" i="192"/>
  <c r="J15" i="192"/>
  <c r="I15" i="192"/>
  <c r="H15" i="192"/>
  <c r="D15" i="192" a="1"/>
  <c r="D15" i="192" s="1"/>
  <c r="Q15" i="192" s="1" a="1"/>
  <c r="Q15" i="192" s="1"/>
  <c r="P14" i="192"/>
  <c r="O14" i="192"/>
  <c r="L14" i="192"/>
  <c r="N14" i="192" s="1"/>
  <c r="K14" i="192"/>
  <c r="J14" i="192"/>
  <c r="I14" i="192"/>
  <c r="H14" i="192"/>
  <c r="D14" i="192" a="1"/>
  <c r="D14" i="192" s="1"/>
  <c r="Q14" i="192" s="1" a="1"/>
  <c r="Q14" i="192" s="1"/>
  <c r="P13" i="192"/>
  <c r="O13" i="192"/>
  <c r="L13" i="192"/>
  <c r="N13" i="192" s="1"/>
  <c r="K13" i="192"/>
  <c r="J13" i="192"/>
  <c r="I13" i="192"/>
  <c r="H13" i="192"/>
  <c r="D13" i="192" a="1"/>
  <c r="D13" i="192" s="1"/>
  <c r="Q13" i="192" s="1" a="1"/>
  <c r="Q13" i="192" s="1"/>
  <c r="P12" i="192"/>
  <c r="O12" i="192"/>
  <c r="L12" i="192"/>
  <c r="M12" i="192" s="1"/>
  <c r="K12" i="192"/>
  <c r="J12" i="192"/>
  <c r="I12" i="192"/>
  <c r="H12" i="192"/>
  <c r="D12" i="192" a="1"/>
  <c r="D12" i="192" s="1"/>
  <c r="Q12" i="192" s="1" a="1"/>
  <c r="Q12" i="192" s="1"/>
  <c r="P11" i="192"/>
  <c r="O11" i="192"/>
  <c r="L11" i="192"/>
  <c r="N11" i="192" s="1"/>
  <c r="K11" i="192"/>
  <c r="J11" i="192"/>
  <c r="I11" i="192"/>
  <c r="H11" i="192"/>
  <c r="D11" i="192" a="1"/>
  <c r="D11" i="192" s="1"/>
  <c r="Q11" i="192" s="1" a="1"/>
  <c r="Q11" i="192" s="1"/>
  <c r="P10" i="192"/>
  <c r="O10" i="192"/>
  <c r="L10" i="192"/>
  <c r="N10" i="192" s="1"/>
  <c r="K10" i="192"/>
  <c r="J10" i="192"/>
  <c r="I10" i="192"/>
  <c r="H10" i="192"/>
  <c r="D10" i="192" a="1"/>
  <c r="D10" i="192" s="1"/>
  <c r="Q10" i="192" s="1" a="1"/>
  <c r="Q10" i="192" s="1"/>
  <c r="P9" i="192"/>
  <c r="P41" i="192" s="1"/>
  <c r="O9" i="192"/>
  <c r="O41" i="192" s="1"/>
  <c r="L9" i="192"/>
  <c r="L41" i="192" s="1"/>
  <c r="K9" i="192"/>
  <c r="K41" i="192" s="1"/>
  <c r="J9" i="192"/>
  <c r="J41" i="192" s="1"/>
  <c r="I9" i="192"/>
  <c r="I41" i="192" s="1"/>
  <c r="H9" i="192"/>
  <c r="H40" i="192" s="1"/>
  <c r="D9" i="192" a="1"/>
  <c r="D9" i="192" s="1"/>
  <c r="Q9" i="192" s="1" a="1"/>
  <c r="Q9" i="192" s="1"/>
  <c r="Q41" i="192" s="1"/>
  <c r="A3" i="192"/>
  <c r="A9" i="192" s="1"/>
  <c r="Q10" i="189" a="1"/>
  <c r="Q10" i="189"/>
  <c r="Q11" i="189" a="1"/>
  <c r="Q11" i="189"/>
  <c r="Q12" i="189" a="1"/>
  <c r="Q12" i="189"/>
  <c r="Q13" i="189" a="1"/>
  <c r="Q13" i="189"/>
  <c r="Q14" i="189" a="1"/>
  <c r="Q14" i="189"/>
  <c r="Q15" i="189" a="1"/>
  <c r="Q15" i="189"/>
  <c r="Q9" i="189" a="1"/>
  <c r="Q9" i="189" s="1"/>
  <c r="Q16" i="189" a="1"/>
  <c r="Q16" i="189" s="1"/>
  <c r="P10" i="189"/>
  <c r="P11" i="189"/>
  <c r="P12" i="189"/>
  <c r="P13" i="189"/>
  <c r="P14" i="189"/>
  <c r="P15" i="189"/>
  <c r="P16" i="189"/>
  <c r="P17" i="189"/>
  <c r="P18" i="189"/>
  <c r="P19" i="189"/>
  <c r="P20" i="189"/>
  <c r="P21" i="189"/>
  <c r="P22" i="189"/>
  <c r="P23" i="189"/>
  <c r="P24" i="189"/>
  <c r="P25" i="189"/>
  <c r="P26" i="189"/>
  <c r="P27" i="189"/>
  <c r="P28" i="189"/>
  <c r="P29" i="189"/>
  <c r="P30" i="189"/>
  <c r="P31" i="189"/>
  <c r="P32" i="189"/>
  <c r="P33" i="189"/>
  <c r="P34" i="189"/>
  <c r="P35" i="189"/>
  <c r="P36" i="189"/>
  <c r="P37" i="189"/>
  <c r="P38" i="189"/>
  <c r="P39" i="189"/>
  <c r="P40" i="189"/>
  <c r="P41" i="189"/>
  <c r="P9" i="189"/>
  <c r="B9" i="189"/>
  <c r="A9" i="189"/>
  <c r="AP4" i="190"/>
  <c r="AP5" i="190"/>
  <c r="AP6" i="190"/>
  <c r="AP7" i="190"/>
  <c r="AP8" i="190"/>
  <c r="AP9" i="190"/>
  <c r="AP10" i="190"/>
  <c r="AP158" i="190" s="1"/>
  <c r="AP11" i="190"/>
  <c r="AP12" i="190"/>
  <c r="AP13" i="190"/>
  <c r="AP14" i="190"/>
  <c r="AP15" i="190"/>
  <c r="AP16" i="190"/>
  <c r="AP17" i="190"/>
  <c r="AP18" i="190"/>
  <c r="AP19" i="190"/>
  <c r="AP20" i="190"/>
  <c r="AP21" i="190"/>
  <c r="AP22" i="190"/>
  <c r="AP23" i="190"/>
  <c r="AP24" i="190"/>
  <c r="AP25" i="190"/>
  <c r="AP26" i="190"/>
  <c r="AP27" i="190"/>
  <c r="AP28" i="190"/>
  <c r="AP29" i="190"/>
  <c r="AP30" i="190"/>
  <c r="AP31" i="190"/>
  <c r="AP32" i="190"/>
  <c r="AP33" i="190"/>
  <c r="AP34" i="190"/>
  <c r="AP35" i="190"/>
  <c r="AP36" i="190"/>
  <c r="AP37" i="190"/>
  <c r="AP38" i="190"/>
  <c r="AP39" i="190"/>
  <c r="AP40" i="190"/>
  <c r="AP41" i="190"/>
  <c r="AP42" i="190"/>
  <c r="AP43" i="190"/>
  <c r="AP44" i="190"/>
  <c r="AP45" i="190"/>
  <c r="AP46" i="190"/>
  <c r="AP47" i="190"/>
  <c r="AP48" i="190"/>
  <c r="AP49" i="190"/>
  <c r="AP50" i="190"/>
  <c r="AP51" i="190"/>
  <c r="AP52" i="190"/>
  <c r="AP53" i="190"/>
  <c r="AP54" i="190"/>
  <c r="AP55" i="190"/>
  <c r="AP56" i="190"/>
  <c r="AP57" i="190"/>
  <c r="AP58" i="190"/>
  <c r="AP59" i="190"/>
  <c r="AP60" i="190"/>
  <c r="AP61" i="190"/>
  <c r="AP62" i="190"/>
  <c r="AP63" i="190"/>
  <c r="AP64" i="190"/>
  <c r="AP65" i="190"/>
  <c r="AP66" i="190"/>
  <c r="AP67" i="190"/>
  <c r="AP68" i="190"/>
  <c r="AP69" i="190"/>
  <c r="AP70" i="190"/>
  <c r="AP71" i="190"/>
  <c r="AP72" i="190"/>
  <c r="AP73" i="190"/>
  <c r="AP74" i="190"/>
  <c r="AP75" i="190"/>
  <c r="AP76" i="190"/>
  <c r="AP77" i="190"/>
  <c r="AP78" i="190"/>
  <c r="AP79" i="190"/>
  <c r="AP80" i="190"/>
  <c r="AP81" i="190"/>
  <c r="AP82" i="190"/>
  <c r="AP83" i="190"/>
  <c r="AP84" i="190"/>
  <c r="AP85" i="190"/>
  <c r="AP86" i="190"/>
  <c r="AP87" i="190"/>
  <c r="AP88" i="190"/>
  <c r="AP89" i="190"/>
  <c r="AP90" i="190"/>
  <c r="AP91" i="190"/>
  <c r="AP92" i="190"/>
  <c r="AP93" i="190"/>
  <c r="AP94" i="190"/>
  <c r="AP95" i="190"/>
  <c r="AP96" i="190"/>
  <c r="AP97" i="190"/>
  <c r="AP98" i="190"/>
  <c r="AP99" i="190"/>
  <c r="AP100" i="190"/>
  <c r="AP101" i="190"/>
  <c r="AP102" i="190"/>
  <c r="AP103" i="190"/>
  <c r="AP104" i="190"/>
  <c r="AP105" i="190"/>
  <c r="AP106" i="190"/>
  <c r="AP107" i="190"/>
  <c r="AP108" i="190"/>
  <c r="AP109" i="190"/>
  <c r="AP110" i="190"/>
  <c r="AP111" i="190"/>
  <c r="AP112" i="190"/>
  <c r="AP113" i="190"/>
  <c r="AP114" i="190"/>
  <c r="AP115" i="190"/>
  <c r="AP116" i="190"/>
  <c r="AP117" i="190"/>
  <c r="AP118" i="190"/>
  <c r="AP119" i="190"/>
  <c r="AP120" i="190"/>
  <c r="AP121" i="190"/>
  <c r="AP122" i="190"/>
  <c r="AP123" i="190"/>
  <c r="AP124" i="190"/>
  <c r="AP125" i="190"/>
  <c r="AP126" i="190"/>
  <c r="AP127" i="190"/>
  <c r="AP128" i="190"/>
  <c r="AP129" i="190"/>
  <c r="AP130" i="190"/>
  <c r="AP131" i="190"/>
  <c r="AP132" i="190"/>
  <c r="AP133" i="190"/>
  <c r="AP134" i="190"/>
  <c r="AP135" i="190"/>
  <c r="AP136" i="190"/>
  <c r="AP137" i="190"/>
  <c r="AP138" i="190"/>
  <c r="AP139" i="190"/>
  <c r="AP140" i="190"/>
  <c r="AP141" i="190"/>
  <c r="AP142" i="190"/>
  <c r="AP143" i="190"/>
  <c r="AP144" i="190"/>
  <c r="AP145" i="190"/>
  <c r="AP146" i="190"/>
  <c r="AP147" i="190"/>
  <c r="AP148" i="190"/>
  <c r="AP149" i="190"/>
  <c r="AP150" i="190"/>
  <c r="AP151" i="190"/>
  <c r="AP152" i="190"/>
  <c r="AP153" i="190"/>
  <c r="AP154" i="190"/>
  <c r="AP155" i="190"/>
  <c r="AP156" i="190"/>
  <c r="AS158" i="190"/>
  <c r="AT158" i="190"/>
  <c r="AU158" i="190"/>
  <c r="AV158" i="190"/>
  <c r="AW158" i="190"/>
  <c r="AX158" i="190"/>
  <c r="AY158" i="190"/>
  <c r="AZ158" i="190"/>
  <c r="BA158" i="190"/>
  <c r="BB158" i="190"/>
  <c r="BC158" i="190"/>
  <c r="BD158" i="190"/>
  <c r="BE158" i="190"/>
  <c r="BF158" i="190"/>
  <c r="BG158" i="190"/>
  <c r="BH158" i="190"/>
  <c r="BI158" i="190"/>
  <c r="BJ158" i="190"/>
  <c r="BK158" i="190"/>
  <c r="BL158" i="190"/>
  <c r="BM158" i="190"/>
  <c r="BN158" i="190"/>
  <c r="BO158" i="190"/>
  <c r="BP158" i="190"/>
  <c r="BQ158" i="190"/>
  <c r="BR158" i="190"/>
  <c r="BS158" i="190"/>
  <c r="BT158" i="190"/>
  <c r="BU158" i="190"/>
  <c r="BV158" i="190"/>
  <c r="BW158" i="190"/>
  <c r="AJ158" i="190"/>
  <c r="AI157" i="190"/>
  <c r="AH157" i="190"/>
  <c r="AG157" i="190"/>
  <c r="AF157" i="190"/>
  <c r="AE157" i="190"/>
  <c r="AD157" i="190"/>
  <c r="AC157" i="190"/>
  <c r="AB157" i="190"/>
  <c r="AA157" i="190"/>
  <c r="Z157" i="190"/>
  <c r="Y157" i="190"/>
  <c r="X157" i="190"/>
  <c r="W157" i="190"/>
  <c r="V157" i="190"/>
  <c r="U157" i="190"/>
  <c r="T157" i="190"/>
  <c r="S157" i="190"/>
  <c r="R157" i="190"/>
  <c r="Q157" i="190"/>
  <c r="P157" i="190"/>
  <c r="O157" i="190"/>
  <c r="N157" i="190"/>
  <c r="M157" i="190"/>
  <c r="L157" i="190"/>
  <c r="K157" i="190"/>
  <c r="J157" i="190"/>
  <c r="I157" i="190"/>
  <c r="H157" i="190"/>
  <c r="G157" i="190"/>
  <c r="F157" i="190"/>
  <c r="E157" i="190"/>
  <c r="AI156" i="190"/>
  <c r="AH156" i="190"/>
  <c r="AG156" i="190"/>
  <c r="AF156" i="190"/>
  <c r="AE156" i="190"/>
  <c r="AD156" i="190"/>
  <c r="AC156" i="190"/>
  <c r="AB156" i="190"/>
  <c r="AA156" i="190"/>
  <c r="Z156" i="190"/>
  <c r="Y156" i="190"/>
  <c r="X156" i="190"/>
  <c r="W156" i="190"/>
  <c r="V156" i="190"/>
  <c r="U156" i="190"/>
  <c r="T156" i="190"/>
  <c r="S156" i="190"/>
  <c r="R156" i="190"/>
  <c r="Q156" i="190"/>
  <c r="P156" i="190"/>
  <c r="O156" i="190"/>
  <c r="N156" i="190"/>
  <c r="M156" i="190"/>
  <c r="L156" i="190"/>
  <c r="K156" i="190"/>
  <c r="J156" i="190"/>
  <c r="I156" i="190"/>
  <c r="H156" i="190"/>
  <c r="G156" i="190"/>
  <c r="F156" i="190"/>
  <c r="E156" i="190"/>
  <c r="AN155" i="190"/>
  <c r="AL155" i="190"/>
  <c r="AN154" i="190"/>
  <c r="AL154" i="190"/>
  <c r="AN153" i="190"/>
  <c r="AL153" i="190"/>
  <c r="AN152" i="190"/>
  <c r="AL152" i="190"/>
  <c r="AN151" i="190"/>
  <c r="AL151" i="190"/>
  <c r="AN150" i="190"/>
  <c r="AL150" i="190"/>
  <c r="AN149" i="190"/>
  <c r="AL149" i="190"/>
  <c r="AN148" i="190"/>
  <c r="AL148" i="190"/>
  <c r="AN147" i="190"/>
  <c r="AL147" i="190"/>
  <c r="AN146" i="190"/>
  <c r="AL146" i="190"/>
  <c r="AN145" i="190"/>
  <c r="AL145" i="190"/>
  <c r="AN144" i="190"/>
  <c r="AL144" i="190"/>
  <c r="AN143" i="190"/>
  <c r="AL143" i="190"/>
  <c r="AN142" i="190"/>
  <c r="AL142" i="190"/>
  <c r="AN141" i="190"/>
  <c r="AL141" i="190"/>
  <c r="AN140" i="190"/>
  <c r="AL140" i="190"/>
  <c r="AN139" i="190"/>
  <c r="AL139" i="190"/>
  <c r="AN138" i="190"/>
  <c r="AL138" i="190"/>
  <c r="AN137" i="190"/>
  <c r="AL137" i="190"/>
  <c r="AN136" i="190"/>
  <c r="AL136" i="190"/>
  <c r="AN135" i="190"/>
  <c r="AL135" i="190"/>
  <c r="AN134" i="190"/>
  <c r="AL134" i="190"/>
  <c r="AN133" i="190"/>
  <c r="AL133" i="190"/>
  <c r="AN132" i="190"/>
  <c r="AL132" i="190"/>
  <c r="AN131" i="190"/>
  <c r="AL131" i="190"/>
  <c r="AN130" i="190"/>
  <c r="AL130" i="190"/>
  <c r="AN129" i="190"/>
  <c r="AL129" i="190"/>
  <c r="AN128" i="190"/>
  <c r="AL128" i="190"/>
  <c r="AN127" i="190"/>
  <c r="AL127" i="190"/>
  <c r="AN126" i="190"/>
  <c r="AL126" i="190"/>
  <c r="AN125" i="190"/>
  <c r="AL125" i="190"/>
  <c r="AN124" i="190"/>
  <c r="AL124" i="190"/>
  <c r="AN123" i="190"/>
  <c r="AL123" i="190"/>
  <c r="AN122" i="190"/>
  <c r="AL122" i="190"/>
  <c r="AN121" i="190"/>
  <c r="AL121" i="190"/>
  <c r="AN120" i="190"/>
  <c r="AL120" i="190"/>
  <c r="AN119" i="190"/>
  <c r="AL119" i="190"/>
  <c r="AN118" i="190"/>
  <c r="AL118" i="190"/>
  <c r="AN117" i="190"/>
  <c r="AL117" i="190"/>
  <c r="AN116" i="190"/>
  <c r="AL116" i="190"/>
  <c r="AN115" i="190"/>
  <c r="AL115" i="190"/>
  <c r="AN114" i="190"/>
  <c r="AL114" i="190"/>
  <c r="AN113" i="190"/>
  <c r="AL113" i="190"/>
  <c r="AN112" i="190"/>
  <c r="AL112" i="190"/>
  <c r="AN111" i="190"/>
  <c r="AL111" i="190"/>
  <c r="AN110" i="190"/>
  <c r="AL110" i="190"/>
  <c r="AN109" i="190"/>
  <c r="AL109" i="190"/>
  <c r="AN108" i="190"/>
  <c r="AL108" i="190"/>
  <c r="AN107" i="190"/>
  <c r="AL107" i="190"/>
  <c r="AN106" i="190"/>
  <c r="AL106" i="190"/>
  <c r="AN105" i="190"/>
  <c r="AL105" i="190"/>
  <c r="AN104" i="190"/>
  <c r="AL104" i="190"/>
  <c r="AN103" i="190"/>
  <c r="AL103" i="190"/>
  <c r="AN102" i="190"/>
  <c r="AL102" i="190"/>
  <c r="AN101" i="190"/>
  <c r="AL101" i="190"/>
  <c r="AN100" i="190"/>
  <c r="AL100" i="190"/>
  <c r="AN99" i="190"/>
  <c r="AL99" i="190"/>
  <c r="AN98" i="190"/>
  <c r="AL98" i="190"/>
  <c r="AN97" i="190"/>
  <c r="AL97" i="190"/>
  <c r="AN96" i="190"/>
  <c r="AL96" i="190"/>
  <c r="AN95" i="190"/>
  <c r="AL95" i="190"/>
  <c r="AN94" i="190"/>
  <c r="AL94" i="190"/>
  <c r="AN93" i="190"/>
  <c r="AL93" i="190"/>
  <c r="AN92" i="190"/>
  <c r="AL92" i="190"/>
  <c r="AN91" i="190"/>
  <c r="AL91" i="190"/>
  <c r="AN90" i="190"/>
  <c r="AL90" i="190"/>
  <c r="AN89" i="190"/>
  <c r="AL89" i="190"/>
  <c r="AN88" i="190"/>
  <c r="AL88" i="190"/>
  <c r="AN87" i="190"/>
  <c r="AL87" i="190"/>
  <c r="AN86" i="190"/>
  <c r="AL86" i="190"/>
  <c r="AN85" i="190"/>
  <c r="AL85" i="190"/>
  <c r="AN84" i="190"/>
  <c r="AL84" i="190"/>
  <c r="AN83" i="190"/>
  <c r="AL83" i="190"/>
  <c r="AN82" i="190"/>
  <c r="AL82" i="190"/>
  <c r="AN81" i="190"/>
  <c r="AL81" i="190"/>
  <c r="AN80" i="190"/>
  <c r="AL80" i="190"/>
  <c r="AN79" i="190"/>
  <c r="AL79" i="190"/>
  <c r="AN78" i="190"/>
  <c r="AL78" i="190"/>
  <c r="AN77" i="190"/>
  <c r="AL77" i="190"/>
  <c r="AN76" i="190"/>
  <c r="AL76" i="190"/>
  <c r="AN75" i="190"/>
  <c r="AL75" i="190"/>
  <c r="AN74" i="190"/>
  <c r="AL74" i="190"/>
  <c r="AN73" i="190"/>
  <c r="AL73" i="190"/>
  <c r="AN72" i="190"/>
  <c r="AL72" i="190"/>
  <c r="AN71" i="190"/>
  <c r="AL71" i="190"/>
  <c r="AN70" i="190"/>
  <c r="AL70" i="190"/>
  <c r="AN69" i="190"/>
  <c r="AL69" i="190"/>
  <c r="AN68" i="190"/>
  <c r="AL68" i="190"/>
  <c r="AN67" i="190"/>
  <c r="AL67" i="190"/>
  <c r="AN66" i="190"/>
  <c r="AL66" i="190"/>
  <c r="AN65" i="190"/>
  <c r="AL65" i="190"/>
  <c r="AN64" i="190"/>
  <c r="AL64" i="190"/>
  <c r="AN63" i="190"/>
  <c r="AL63" i="190"/>
  <c r="AN62" i="190"/>
  <c r="AL62" i="190"/>
  <c r="AN61" i="190"/>
  <c r="AL61" i="190"/>
  <c r="AN60" i="190"/>
  <c r="AL60" i="190"/>
  <c r="AN59" i="190"/>
  <c r="AL59" i="190"/>
  <c r="AN58" i="190"/>
  <c r="AL58" i="190"/>
  <c r="AN57" i="190"/>
  <c r="AL57" i="190"/>
  <c r="AN56" i="190"/>
  <c r="AL56" i="190"/>
  <c r="AN55" i="190"/>
  <c r="AL55" i="190"/>
  <c r="AN54" i="190"/>
  <c r="AL54" i="190"/>
  <c r="AN53" i="190"/>
  <c r="AL53" i="190"/>
  <c r="AN52" i="190"/>
  <c r="AL52" i="190"/>
  <c r="AN51" i="190"/>
  <c r="AL51" i="190"/>
  <c r="AN50" i="190"/>
  <c r="AL50" i="190"/>
  <c r="AN49" i="190"/>
  <c r="AL49" i="190"/>
  <c r="AN48" i="190"/>
  <c r="AL48" i="190"/>
  <c r="AN47" i="190"/>
  <c r="AL47" i="190"/>
  <c r="AN46" i="190"/>
  <c r="AL46" i="190"/>
  <c r="AN45" i="190"/>
  <c r="AL45" i="190"/>
  <c r="AN44" i="190"/>
  <c r="AL44" i="190"/>
  <c r="AN43" i="190"/>
  <c r="AL43" i="190"/>
  <c r="AN42" i="190"/>
  <c r="AL42" i="190"/>
  <c r="AN41" i="190"/>
  <c r="AL41" i="190"/>
  <c r="AN40" i="190"/>
  <c r="AL40" i="190"/>
  <c r="AN39" i="190"/>
  <c r="AL39" i="190"/>
  <c r="AN38" i="190"/>
  <c r="AL38" i="190"/>
  <c r="AN37" i="190"/>
  <c r="AL37" i="190"/>
  <c r="AN36" i="190"/>
  <c r="AL36" i="190"/>
  <c r="AN35" i="190"/>
  <c r="AL35" i="190"/>
  <c r="AN34" i="190"/>
  <c r="AL34" i="190"/>
  <c r="AN33" i="190"/>
  <c r="AL33" i="190"/>
  <c r="AN32" i="190"/>
  <c r="AL32" i="190"/>
  <c r="AN31" i="190"/>
  <c r="AL31" i="190"/>
  <c r="AN30" i="190"/>
  <c r="AL30" i="190"/>
  <c r="AN29" i="190"/>
  <c r="AL29" i="190"/>
  <c r="AN28" i="190"/>
  <c r="AL28" i="190"/>
  <c r="AN27" i="190"/>
  <c r="AL27" i="190"/>
  <c r="AN26" i="190"/>
  <c r="AL26" i="190"/>
  <c r="AN25" i="190"/>
  <c r="AL25" i="190"/>
  <c r="AN24" i="190"/>
  <c r="AL24" i="190"/>
  <c r="AN23" i="190"/>
  <c r="AL23" i="190"/>
  <c r="AN22" i="190"/>
  <c r="AL22" i="190"/>
  <c r="AN21" i="190"/>
  <c r="AL21" i="190"/>
  <c r="AN20" i="190"/>
  <c r="AL20" i="190"/>
  <c r="AN19" i="190"/>
  <c r="AL19" i="190"/>
  <c r="AN18" i="190"/>
  <c r="AL18" i="190"/>
  <c r="AN17" i="190"/>
  <c r="AL17" i="190"/>
  <c r="AN16" i="190"/>
  <c r="AL16" i="190"/>
  <c r="AN15" i="190"/>
  <c r="AL15" i="190"/>
  <c r="AN14" i="190"/>
  <c r="AL14" i="190"/>
  <c r="AN13" i="190"/>
  <c r="AL13" i="190"/>
  <c r="AN12" i="190"/>
  <c r="AL12" i="190"/>
  <c r="AN11" i="190"/>
  <c r="AL11" i="190"/>
  <c r="AN10" i="190"/>
  <c r="AL10" i="190"/>
  <c r="AN9" i="190"/>
  <c r="AL9" i="190"/>
  <c r="AN8" i="190"/>
  <c r="AL8" i="190"/>
  <c r="AN7" i="190"/>
  <c r="AL7" i="190"/>
  <c r="AN6" i="190"/>
  <c r="AL6" i="190"/>
  <c r="AN5" i="190"/>
  <c r="AL5" i="190"/>
  <c r="AN4" i="190"/>
  <c r="AL4" i="190"/>
  <c r="E2" i="190"/>
  <c r="AS2" i="190" s="1"/>
  <c r="A10" i="1" l="1"/>
  <c r="B9" i="1"/>
  <c r="N28" i="1"/>
  <c r="M28" i="1"/>
  <c r="L11" i="1"/>
  <c r="N27" i="1"/>
  <c r="M27" i="1"/>
  <c r="M30" i="1"/>
  <c r="M37" i="1"/>
  <c r="I41" i="1"/>
  <c r="N20" i="1"/>
  <c r="M20" i="1"/>
  <c r="J41" i="1"/>
  <c r="N19" i="1"/>
  <c r="M19" i="1"/>
  <c r="N32" i="1"/>
  <c r="M32" i="1"/>
  <c r="N31" i="1"/>
  <c r="M31" i="1"/>
  <c r="M34" i="1"/>
  <c r="L41" i="1"/>
  <c r="M9" i="1"/>
  <c r="N10" i="1"/>
  <c r="N16" i="1"/>
  <c r="M16" i="1"/>
  <c r="M21" i="1"/>
  <c r="N24" i="1"/>
  <c r="M24" i="1"/>
  <c r="N9" i="1"/>
  <c r="N15" i="1"/>
  <c r="M15" i="1"/>
  <c r="N23" i="1"/>
  <c r="M23" i="1"/>
  <c r="M26" i="1"/>
  <c r="M33" i="1"/>
  <c r="O41" i="1"/>
  <c r="P41" i="1"/>
  <c r="M18" i="1"/>
  <c r="M25" i="1"/>
  <c r="N36" i="1"/>
  <c r="M36" i="1"/>
  <c r="Q41" i="1"/>
  <c r="N12" i="1"/>
  <c r="M12" i="1"/>
  <c r="N35" i="1"/>
  <c r="M35" i="1"/>
  <c r="N34" i="192"/>
  <c r="M34" i="192"/>
  <c r="A10" i="192"/>
  <c r="B9" i="192"/>
  <c r="N38" i="192"/>
  <c r="M38" i="192"/>
  <c r="M16" i="192"/>
  <c r="M24" i="192"/>
  <c r="N12" i="192"/>
  <c r="N20" i="192"/>
  <c r="N28" i="192"/>
  <c r="N32" i="192"/>
  <c r="N36" i="192"/>
  <c r="M9" i="192"/>
  <c r="M13" i="192"/>
  <c r="M17" i="192"/>
  <c r="M21" i="192"/>
  <c r="M25" i="192"/>
  <c r="M29" i="192"/>
  <c r="M33" i="192"/>
  <c r="M37" i="192"/>
  <c r="N9" i="192"/>
  <c r="M10" i="192"/>
  <c r="M14" i="192"/>
  <c r="M18" i="192"/>
  <c r="M22" i="192"/>
  <c r="M26" i="192"/>
  <c r="M30" i="192"/>
  <c r="M11" i="192"/>
  <c r="M15" i="192"/>
  <c r="M19" i="192"/>
  <c r="M23" i="192"/>
  <c r="M27" i="192"/>
  <c r="M31" i="192"/>
  <c r="M35" i="192"/>
  <c r="AN156" i="190"/>
  <c r="AL157" i="190"/>
  <c r="E3" i="190"/>
  <c r="AS3" i="190" s="1"/>
  <c r="AN157" i="190"/>
  <c r="AJ157" i="190"/>
  <c r="AJ156" i="190"/>
  <c r="F2" i="190"/>
  <c r="AT2" i="190" s="1"/>
  <c r="N11" i="1" l="1"/>
  <c r="M11" i="1"/>
  <c r="M41" i="1" s="1"/>
  <c r="N41" i="1"/>
  <c r="A11" i="1"/>
  <c r="B10" i="1"/>
  <c r="B10" i="192"/>
  <c r="A11" i="192"/>
  <c r="M41" i="192"/>
  <c r="N41" i="192"/>
  <c r="F3" i="190"/>
  <c r="AT3" i="190" s="1"/>
  <c r="G2" i="190"/>
  <c r="AU2" i="190" s="1"/>
  <c r="B11" i="1" l="1"/>
  <c r="A12" i="1"/>
  <c r="A12" i="192"/>
  <c r="B11" i="192"/>
  <c r="G3" i="190"/>
  <c r="AU3" i="190" s="1"/>
  <c r="H2" i="190"/>
  <c r="AV2" i="190" s="1"/>
  <c r="B12" i="1" l="1"/>
  <c r="A13" i="1"/>
  <c r="A13" i="192"/>
  <c r="B12" i="192"/>
  <c r="H3" i="190"/>
  <c r="AV3" i="190" s="1"/>
  <c r="I2" i="190"/>
  <c r="AW2" i="190" s="1"/>
  <c r="A14" i="1" l="1"/>
  <c r="B13" i="1"/>
  <c r="A14" i="192"/>
  <c r="B13" i="192"/>
  <c r="J2" i="190"/>
  <c r="AX2" i="190" s="1"/>
  <c r="I3" i="190"/>
  <c r="AW3" i="190" s="1"/>
  <c r="A15" i="1" l="1"/>
  <c r="B14" i="1"/>
  <c r="B14" i="192"/>
  <c r="A15" i="192"/>
  <c r="J3" i="190"/>
  <c r="AX3" i="190" s="1"/>
  <c r="K2" i="190"/>
  <c r="AY2" i="190" s="1"/>
  <c r="B15" i="1" l="1"/>
  <c r="A16" i="1"/>
  <c r="A16" i="192"/>
  <c r="B15" i="192"/>
  <c r="L2" i="190"/>
  <c r="AZ2" i="190" s="1"/>
  <c r="K3" i="190"/>
  <c r="AY3" i="190" s="1"/>
  <c r="B16" i="1" l="1"/>
  <c r="A17" i="1"/>
  <c r="A17" i="192"/>
  <c r="B16" i="192"/>
  <c r="L3" i="190"/>
  <c r="AZ3" i="190" s="1"/>
  <c r="M2" i="190"/>
  <c r="BA2" i="190" s="1"/>
  <c r="A18" i="1" l="1"/>
  <c r="B17" i="1"/>
  <c r="A18" i="192"/>
  <c r="B17" i="192"/>
  <c r="M3" i="190"/>
  <c r="BA3" i="190" s="1"/>
  <c r="N2" i="190"/>
  <c r="BB2" i="190" s="1"/>
  <c r="A19" i="1" l="1"/>
  <c r="B18" i="1"/>
  <c r="B18" i="192"/>
  <c r="A19" i="192"/>
  <c r="O2" i="190"/>
  <c r="BC2" i="190" s="1"/>
  <c r="N3" i="190"/>
  <c r="BB3" i="190" s="1"/>
  <c r="B19" i="1" l="1"/>
  <c r="A20" i="1"/>
  <c r="A20" i="192"/>
  <c r="B19" i="192"/>
  <c r="P2" i="190"/>
  <c r="BD2" i="190" s="1"/>
  <c r="O3" i="190"/>
  <c r="BC3" i="190" s="1"/>
  <c r="B20" i="1" l="1"/>
  <c r="A21" i="1"/>
  <c r="A21" i="192"/>
  <c r="B20" i="192"/>
  <c r="P3" i="190"/>
  <c r="BD3" i="190" s="1"/>
  <c r="Q2" i="190"/>
  <c r="BE2" i="190" s="1"/>
  <c r="B21" i="1" l="1"/>
  <c r="A22" i="1"/>
  <c r="A22" i="192"/>
  <c r="B21" i="192"/>
  <c r="Q3" i="190"/>
  <c r="BE3" i="190" s="1"/>
  <c r="R2" i="190"/>
  <c r="BF2" i="190" s="1"/>
  <c r="A23" i="1" l="1"/>
  <c r="B22" i="1"/>
  <c r="B22" i="192"/>
  <c r="A23" i="192"/>
  <c r="S2" i="190"/>
  <c r="BG2" i="190" s="1"/>
  <c r="R3" i="190"/>
  <c r="BF3" i="190" s="1"/>
  <c r="B23" i="1" l="1"/>
  <c r="A24" i="1"/>
  <c r="A24" i="192"/>
  <c r="B23" i="192"/>
  <c r="S3" i="190"/>
  <c r="BG3" i="190" s="1"/>
  <c r="T2" i="190"/>
  <c r="BH2" i="190" s="1"/>
  <c r="A25" i="1" l="1"/>
  <c r="B24" i="1"/>
  <c r="A25" i="192"/>
  <c r="B24" i="192"/>
  <c r="T3" i="190"/>
  <c r="BH3" i="190" s="1"/>
  <c r="U2" i="190"/>
  <c r="BI2" i="190" s="1"/>
  <c r="A26" i="1" l="1"/>
  <c r="B25" i="1"/>
  <c r="A26" i="192"/>
  <c r="B25" i="192"/>
  <c r="U3" i="190"/>
  <c r="BI3" i="190" s="1"/>
  <c r="V2" i="190"/>
  <c r="BJ2" i="190" s="1"/>
  <c r="A27" i="1" l="1"/>
  <c r="B26" i="1"/>
  <c r="B26" i="192"/>
  <c r="A27" i="192"/>
  <c r="V3" i="190"/>
  <c r="BJ3" i="190" s="1"/>
  <c r="W2" i="190"/>
  <c r="BK2" i="190" s="1"/>
  <c r="B27" i="1" l="1"/>
  <c r="A28" i="1"/>
  <c r="A28" i="192"/>
  <c r="B27" i="192"/>
  <c r="X2" i="190"/>
  <c r="BL2" i="190" s="1"/>
  <c r="W3" i="190"/>
  <c r="BK3" i="190" s="1"/>
  <c r="B28" i="1" l="1"/>
  <c r="A29" i="1"/>
  <c r="A29" i="192"/>
  <c r="B28" i="192"/>
  <c r="X3" i="190"/>
  <c r="BL3" i="190" s="1"/>
  <c r="Y2" i="190"/>
  <c r="BM2" i="190" s="1"/>
  <c r="A30" i="1" l="1"/>
  <c r="B29" i="1"/>
  <c r="A30" i="192"/>
  <c r="B29" i="192"/>
  <c r="Y3" i="190"/>
  <c r="BM3" i="190" s="1"/>
  <c r="Z2" i="190"/>
  <c r="BN2" i="190" s="1"/>
  <c r="A31" i="1" l="1"/>
  <c r="B30" i="1"/>
  <c r="B30" i="192"/>
  <c r="A31" i="192"/>
  <c r="Z3" i="190"/>
  <c r="BN3" i="190" s="1"/>
  <c r="AA2" i="190"/>
  <c r="BO2" i="190" s="1"/>
  <c r="B31" i="1" l="1"/>
  <c r="A32" i="1"/>
  <c r="A32" i="192"/>
  <c r="B31" i="192"/>
  <c r="AA3" i="190"/>
  <c r="BO3" i="190" s="1"/>
  <c r="AB2" i="190"/>
  <c r="BP2" i="190" s="1"/>
  <c r="B32" i="1" l="1"/>
  <c r="A33" i="1"/>
  <c r="A33" i="192"/>
  <c r="B32" i="192"/>
  <c r="AB3" i="190"/>
  <c r="BP3" i="190" s="1"/>
  <c r="AC2" i="190"/>
  <c r="BQ2" i="190" s="1"/>
  <c r="A34" i="1" l="1"/>
  <c r="B33" i="1"/>
  <c r="A34" i="192"/>
  <c r="B33" i="192"/>
  <c r="AD2" i="190"/>
  <c r="BR2" i="190" s="1"/>
  <c r="AC3" i="190"/>
  <c r="BQ3" i="190" s="1"/>
  <c r="A35" i="1" l="1"/>
  <c r="B34" i="1"/>
  <c r="B34" i="192"/>
  <c r="A35" i="192"/>
  <c r="AD3" i="190"/>
  <c r="BR3" i="190" s="1"/>
  <c r="AE2" i="190"/>
  <c r="BS2" i="190" s="1"/>
  <c r="B35" i="1" l="1"/>
  <c r="A36" i="1"/>
  <c r="A36" i="192"/>
  <c r="B35" i="192"/>
  <c r="AE3" i="190"/>
  <c r="BS3" i="190" s="1"/>
  <c r="AF2" i="190"/>
  <c r="BT2" i="190" s="1"/>
  <c r="B36" i="1" l="1"/>
  <c r="A37" i="1"/>
  <c r="A37" i="192"/>
  <c r="B36" i="192"/>
  <c r="AF3" i="190"/>
  <c r="BT3" i="190" s="1"/>
  <c r="AG2" i="190"/>
  <c r="BU2" i="190" s="1"/>
  <c r="B37" i="1" l="1"/>
  <c r="A38" i="1"/>
  <c r="A38" i="192"/>
  <c r="B37" i="192"/>
  <c r="AH2" i="190"/>
  <c r="BV2" i="190" s="1"/>
  <c r="AG3" i="190"/>
  <c r="BU3" i="190" s="1"/>
  <c r="A39" i="1" l="1"/>
  <c r="B39" i="1" s="1"/>
  <c r="B38" i="1"/>
  <c r="A39" i="192"/>
  <c r="B39" i="192" s="1"/>
  <c r="B38" i="192"/>
  <c r="AH3" i="190"/>
  <c r="BV3" i="190" s="1"/>
  <c r="AI2" i="190"/>
  <c r="BW2" i="190" s="1"/>
  <c r="AI3" i="190" l="1"/>
  <c r="BW3" i="190" s="1"/>
  <c r="N39" i="189"/>
  <c r="M39" i="189"/>
  <c r="L39" i="189"/>
  <c r="H39" i="189"/>
  <c r="I39" i="189" s="1"/>
  <c r="H38" i="189"/>
  <c r="I38" i="189" s="1"/>
  <c r="K38" i="189" s="1"/>
  <c r="N37" i="189"/>
  <c r="M37" i="189"/>
  <c r="L37" i="189"/>
  <c r="H37" i="189"/>
  <c r="I37" i="189" s="1"/>
  <c r="N36" i="189"/>
  <c r="M36" i="189"/>
  <c r="L36" i="189"/>
  <c r="H36" i="189"/>
  <c r="I36" i="189" s="1"/>
  <c r="N35" i="189"/>
  <c r="M35" i="189"/>
  <c r="L35" i="189"/>
  <c r="H35" i="189"/>
  <c r="I35" i="189" s="1"/>
  <c r="N34" i="189"/>
  <c r="M34" i="189"/>
  <c r="L34" i="189"/>
  <c r="K34" i="189"/>
  <c r="J34" i="189"/>
  <c r="H34" i="189"/>
  <c r="I34" i="189" s="1"/>
  <c r="N33" i="189"/>
  <c r="M33" i="189"/>
  <c r="L33" i="189"/>
  <c r="K33" i="189"/>
  <c r="H33" i="189"/>
  <c r="I33" i="189" s="1"/>
  <c r="J33" i="189" s="1"/>
  <c r="N32" i="189"/>
  <c r="M32" i="189"/>
  <c r="L32" i="189"/>
  <c r="H32" i="189"/>
  <c r="I32" i="189" s="1"/>
  <c r="N31" i="189"/>
  <c r="M31" i="189"/>
  <c r="L31" i="189"/>
  <c r="H31" i="189"/>
  <c r="I31" i="189" s="1"/>
  <c r="N30" i="189"/>
  <c r="M30" i="189"/>
  <c r="L30" i="189"/>
  <c r="H30" i="189"/>
  <c r="I30" i="189" s="1"/>
  <c r="N29" i="189"/>
  <c r="M29" i="189"/>
  <c r="L29" i="189"/>
  <c r="H29" i="189"/>
  <c r="I29" i="189" s="1"/>
  <c r="K29" i="189" s="1"/>
  <c r="N28" i="189"/>
  <c r="M28" i="189"/>
  <c r="L28" i="189"/>
  <c r="H28" i="189"/>
  <c r="I28" i="189" s="1"/>
  <c r="N27" i="189"/>
  <c r="M27" i="189"/>
  <c r="L27" i="189"/>
  <c r="H27" i="189"/>
  <c r="I27" i="189" s="1"/>
  <c r="K27" i="189" s="1"/>
  <c r="N26" i="189"/>
  <c r="M26" i="189"/>
  <c r="L26" i="189"/>
  <c r="H26" i="189"/>
  <c r="I26" i="189" s="1"/>
  <c r="N25" i="189"/>
  <c r="M25" i="189"/>
  <c r="L25" i="189"/>
  <c r="I25" i="189"/>
  <c r="H25" i="189"/>
  <c r="N24" i="189"/>
  <c r="M24" i="189"/>
  <c r="L24" i="189"/>
  <c r="H24" i="189"/>
  <c r="I24" i="189" s="1"/>
  <c r="N23" i="189"/>
  <c r="M23" i="189"/>
  <c r="L23" i="189"/>
  <c r="H23" i="189"/>
  <c r="I23" i="189" s="1"/>
  <c r="K23" i="189" s="1"/>
  <c r="N22" i="189"/>
  <c r="M22" i="189"/>
  <c r="L22" i="189"/>
  <c r="H22" i="189"/>
  <c r="I22" i="189" s="1"/>
  <c r="K22" i="189" s="1"/>
  <c r="N21" i="189"/>
  <c r="M21" i="189"/>
  <c r="L21" i="189"/>
  <c r="H21" i="189"/>
  <c r="I21" i="189" s="1"/>
  <c r="N20" i="189"/>
  <c r="M20" i="189"/>
  <c r="L20" i="189"/>
  <c r="H20" i="189"/>
  <c r="I20" i="189" s="1"/>
  <c r="N19" i="189"/>
  <c r="M19" i="189"/>
  <c r="L19" i="189"/>
  <c r="H19" i="189"/>
  <c r="I19" i="189" s="1"/>
  <c r="J19" i="189" s="1"/>
  <c r="N18" i="189"/>
  <c r="M18" i="189"/>
  <c r="L18" i="189"/>
  <c r="I18" i="189"/>
  <c r="H18" i="189"/>
  <c r="N17" i="189"/>
  <c r="M17" i="189"/>
  <c r="L17" i="189"/>
  <c r="H17" i="189"/>
  <c r="I17" i="189" s="1"/>
  <c r="N16" i="189"/>
  <c r="M16" i="189"/>
  <c r="L16" i="189"/>
  <c r="K16" i="189"/>
  <c r="H16" i="189"/>
  <c r="I16" i="189" s="1"/>
  <c r="J16" i="189" s="1"/>
  <c r="N15" i="189"/>
  <c r="M15" i="189"/>
  <c r="L15" i="189"/>
  <c r="H15" i="189"/>
  <c r="I15" i="189" s="1"/>
  <c r="J15" i="189" s="1"/>
  <c r="N14" i="189"/>
  <c r="M14" i="189"/>
  <c r="L14" i="189"/>
  <c r="I14" i="189"/>
  <c r="H14" i="189"/>
  <c r="N13" i="189"/>
  <c r="M13" i="189"/>
  <c r="L13" i="189"/>
  <c r="K13" i="189"/>
  <c r="H13" i="189"/>
  <c r="I13" i="189" s="1"/>
  <c r="J13" i="189" s="1"/>
  <c r="N12" i="189"/>
  <c r="M12" i="189"/>
  <c r="L12" i="189"/>
  <c r="H12" i="189"/>
  <c r="I12" i="189" s="1"/>
  <c r="N11" i="189"/>
  <c r="M11" i="189"/>
  <c r="L11" i="189"/>
  <c r="H11" i="189"/>
  <c r="I11" i="189" s="1"/>
  <c r="N10" i="189"/>
  <c r="M10" i="189"/>
  <c r="L10" i="189"/>
  <c r="H10" i="189"/>
  <c r="I10" i="189" s="1"/>
  <c r="A10" i="189"/>
  <c r="N9" i="189"/>
  <c r="M9" i="189"/>
  <c r="L9" i="189"/>
  <c r="H9" i="189"/>
  <c r="J29" i="189" l="1"/>
  <c r="K19" i="189"/>
  <c r="J22" i="189"/>
  <c r="J27" i="189"/>
  <c r="K15" i="189"/>
  <c r="J23" i="189"/>
  <c r="K35" i="189"/>
  <c r="J35" i="189"/>
  <c r="J38" i="189"/>
  <c r="K21" i="189"/>
  <c r="J21" i="189"/>
  <c r="K26" i="189"/>
  <c r="J26" i="189"/>
  <c r="J31" i="189"/>
  <c r="K31" i="189"/>
  <c r="K24" i="189"/>
  <c r="J24" i="189"/>
  <c r="K17" i="189"/>
  <c r="J17" i="189"/>
  <c r="K18" i="189"/>
  <c r="J18" i="189"/>
  <c r="K11" i="189"/>
  <c r="J11" i="189"/>
  <c r="J20" i="189"/>
  <c r="K20" i="189"/>
  <c r="K12" i="189"/>
  <c r="J12" i="189"/>
  <c r="K25" i="189"/>
  <c r="J25" i="189"/>
  <c r="K36" i="189"/>
  <c r="J36" i="189"/>
  <c r="J32" i="189"/>
  <c r="K32" i="189"/>
  <c r="K10" i="189"/>
  <c r="J10" i="189"/>
  <c r="K28" i="189"/>
  <c r="J28" i="189"/>
  <c r="J39" i="189"/>
  <c r="K39" i="189"/>
  <c r="H40" i="189"/>
  <c r="I9" i="189"/>
  <c r="J37" i="189"/>
  <c r="K37" i="189"/>
  <c r="B10" i="189"/>
  <c r="A11" i="189"/>
  <c r="K30" i="189"/>
  <c r="J30" i="189"/>
  <c r="K14" i="189"/>
  <c r="J14" i="189"/>
  <c r="N40" i="189"/>
  <c r="L40" i="189"/>
  <c r="M40" i="189"/>
  <c r="B11" i="189" l="1"/>
  <c r="A12" i="189"/>
  <c r="I40" i="189"/>
  <c r="J9" i="189"/>
  <c r="J40" i="189" s="1"/>
  <c r="K9" i="189"/>
  <c r="K40" i="189" s="1"/>
  <c r="B12" i="189" l="1"/>
  <c r="A13" i="189"/>
  <c r="B13" i="189" l="1"/>
  <c r="A14" i="189"/>
  <c r="B14" i="189" l="1"/>
  <c r="A15" i="189"/>
  <c r="B15" i="189" l="1"/>
  <c r="A16" i="189"/>
  <c r="B16" i="189" l="1"/>
  <c r="A17" i="189"/>
  <c r="A18" i="189" l="1"/>
  <c r="B17" i="189"/>
  <c r="B18" i="189" l="1"/>
  <c r="A19" i="189"/>
  <c r="B19" i="189" l="1"/>
  <c r="A20" i="189"/>
  <c r="A21" i="189" l="1"/>
  <c r="B20" i="189"/>
  <c r="B21" i="189" l="1"/>
  <c r="A22" i="189"/>
  <c r="B22" i="189" l="1"/>
  <c r="A23" i="189"/>
  <c r="B23" i="189" l="1"/>
  <c r="A24" i="189"/>
  <c r="A25" i="189" l="1"/>
  <c r="B24" i="189"/>
  <c r="B25" i="189" l="1"/>
  <c r="A26" i="189"/>
  <c r="A27" i="189" l="1"/>
  <c r="B26" i="189"/>
  <c r="B27" i="189" l="1"/>
  <c r="A28" i="189"/>
  <c r="B28" i="189" l="1"/>
  <c r="A29" i="189"/>
  <c r="B29" i="189" l="1"/>
  <c r="A30" i="189"/>
  <c r="B30" i="189" l="1"/>
  <c r="A31" i="189"/>
  <c r="A32" i="189" l="1"/>
  <c r="B31" i="189"/>
  <c r="A33" i="189" l="1"/>
  <c r="B32" i="189"/>
  <c r="B33" i="189" l="1"/>
  <c r="A34" i="189"/>
  <c r="B34" i="189" l="1"/>
  <c r="A35" i="189"/>
  <c r="A36" i="189" l="1"/>
  <c r="B35" i="189"/>
  <c r="B36" i="189" l="1"/>
  <c r="A37" i="189"/>
  <c r="A38" i="189" l="1"/>
  <c r="B37" i="189"/>
  <c r="A39" i="189" l="1"/>
  <c r="B39" i="189" s="1"/>
  <c r="B38" i="18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<sst xmlns="http://schemas.openxmlformats.org/spreadsheetml/2006/main" count="123" uniqueCount="59">
  <si>
    <t>年</t>
  </si>
  <si>
    <t>企業名</t>
  </si>
  <si>
    <t>ダイエットクック</t>
  </si>
  <si>
    <t>月</t>
  </si>
  <si>
    <t>氏名</t>
  </si>
  <si>
    <t>NP番号：</t>
  </si>
  <si>
    <t>契約時間</t>
  </si>
  <si>
    <t>日</t>
  </si>
  <si>
    <t>曜日</t>
  </si>
  <si>
    <t>出勤</t>
  </si>
  <si>
    <t>退勤</t>
  </si>
  <si>
    <t>休憩開始</t>
  </si>
  <si>
    <t>休憩終了</t>
  </si>
  <si>
    <t>休憩計</t>
  </si>
  <si>
    <t>実労働時間</t>
  </si>
  <si>
    <t>残業時間</t>
  </si>
  <si>
    <t>深夜時間</t>
  </si>
  <si>
    <t>深夜休憩</t>
  </si>
  <si>
    <t>深夜勤務</t>
  </si>
  <si>
    <t>食事</t>
  </si>
  <si>
    <t>合計</t>
  </si>
  <si>
    <t>食事合計</t>
  </si>
  <si>
    <t>0 日々計算</t>
  </si>
  <si>
    <t>工数時間</t>
  </si>
  <si>
    <t>食事詳細</t>
  </si>
  <si>
    <t>ニッセープロダクツ</t>
  </si>
  <si>
    <t>日付</t>
  </si>
  <si>
    <t>個人総時間</t>
  </si>
  <si>
    <t>出勤日数</t>
  </si>
  <si>
    <t>個人食事</t>
  </si>
  <si>
    <t>番号</t>
  </si>
  <si>
    <t>出勤人数</t>
  </si>
  <si>
    <t>総時間</t>
  </si>
  <si>
    <t>食数</t>
  </si>
  <si>
    <t>食事は固定146行です。</t>
  </si>
  <si>
    <t>2024.3.5</t>
  </si>
  <si>
    <t>食事は固定158行まで追加</t>
  </si>
  <si>
    <t>プライムデリカ様　第二工場　　 (左：実働時間　　右：食事詳細）</t>
    <rPh sb="7" eb="8">
      <t>サマ</t>
    </rPh>
    <rPh sb="9" eb="11">
      <t>ダイニ</t>
    </rPh>
    <rPh sb="11" eb="13">
      <t>コウジョウ</t>
    </rPh>
    <phoneticPr fontId="1"/>
  </si>
  <si>
    <t>人数</t>
    <rPh sb="0" eb="2">
      <t>ニンズウ</t>
    </rPh>
    <phoneticPr fontId="1"/>
  </si>
  <si>
    <t>照り合わせ</t>
    <rPh sb="0" eb="1">
      <t>テ</t>
    </rPh>
    <rPh sb="2" eb="3">
      <t>ア</t>
    </rPh>
    <phoneticPr fontId="1"/>
  </si>
  <si>
    <t>0000</t>
  </si>
  <si>
    <t>法定時間</t>
    <rPh sb="0" eb="4">
      <t>ホウテイジカン</t>
    </rPh>
    <phoneticPr fontId="1"/>
  </si>
  <si>
    <t>夜時間</t>
    <rPh sb="0" eb="1">
      <t>ヨル</t>
    </rPh>
    <rPh sb="1" eb="3">
      <t>ジカン</t>
    </rPh>
    <phoneticPr fontId="1"/>
  </si>
  <si>
    <t>早朝</t>
    <rPh sb="0" eb="2">
      <t>ソウチョウ</t>
    </rPh>
    <phoneticPr fontId="1"/>
  </si>
  <si>
    <t>基本</t>
    <rPh sb="0" eb="2">
      <t>キホン</t>
    </rPh>
    <phoneticPr fontId="1"/>
  </si>
  <si>
    <t>夜</t>
    <rPh sb="0" eb="1">
      <t>ヨル</t>
    </rPh>
    <phoneticPr fontId="1"/>
  </si>
  <si>
    <t>実働</t>
  </si>
  <si>
    <t>残業</t>
  </si>
  <si>
    <t>深夜</t>
  </si>
  <si>
    <t>実働時間</t>
    <rPh sb="2" eb="4">
      <t>ジカン</t>
    </rPh>
    <phoneticPr fontId="1"/>
  </si>
  <si>
    <t>法定時間</t>
  </si>
  <si>
    <t>早朝</t>
  </si>
  <si>
    <t>基本</t>
  </si>
  <si>
    <t>夜</t>
  </si>
  <si>
    <t>夜時間</t>
  </si>
  <si>
    <t>実働時間</t>
  </si>
  <si>
    <t>休憩計計</t>
    <rPh sb="3" eb="4">
      <t>ケイ</t>
    </rPh>
    <phoneticPr fontId="1"/>
  </si>
  <si>
    <t>早朝計</t>
    <rPh sb="2" eb="3">
      <t>ケイ</t>
    </rPh>
    <phoneticPr fontId="1"/>
  </si>
  <si>
    <t>基本計</t>
    <rPh sb="2" eb="3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</si>
</sst>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¥&quot;#,##0;[Red]&quot;¥&quot;\-#,##0"/>
    <numFmt numFmtId="42" formatCode="_ &quot;¥&quot;* #,##0_ ;_ &quot;¥&quot;* \-#,##0_ ;_ &quot;¥&quot;* &quot;-&quot;_ ;_ @_ "/>
    <numFmt numFmtId="176" formatCode="m/d;@"/>
    <numFmt numFmtId="177" formatCode="[h]:mm"/>
    <numFmt numFmtId="178" formatCode="d"/>
    <numFmt numFmtId="179" formatCode="0000"/>
    <numFmt numFmtId="180" formatCode="aaa"/>
    <numFmt numFmtId="181" formatCode="0_);[Red]\(0\)"/>
    <numFmt numFmtId="182" formatCode="m"/>
  </numFmts>
  <fonts count="2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12"/>
      <color indexed="8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sz val="11"/>
      <color theme="1"/>
      <name val="Arial Narrow"/>
      <family val="2"/>
      <charset val="128"/>
    </font>
    <font>
      <sz val="11"/>
      <name val="ＭＳ ゴシック"/>
      <family val="3"/>
      <charset val="128"/>
    </font>
    <font>
      <sz val="20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20"/>
      <color theme="1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trike/>
      <sz val="11"/>
      <name val="ＭＳ ゴシック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3"/>
      <charset val="128"/>
      <scheme val="minor"/>
    </font>
    <font>
      <strike/>
      <sz val="14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6" fontId="9" fillId="0" borderId="0"/>
    <xf numFmtId="0" fontId="12" fillId="0" borderId="0">
      <alignment vertical="center"/>
    </xf>
    <xf numFmtId="0" fontId="9" fillId="0" borderId="0"/>
  </cellStyleXfs>
  <cellXfs count="17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2" fillId="0" borderId="19" xfId="0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7" fillId="4" borderId="12" xfId="0" applyFont="1" applyFill="1" applyBorder="1" applyAlignment="1">
      <alignment horizontal="center" vertical="center" shrinkToFit="1"/>
    </xf>
    <xf numFmtId="0" fontId="7" fillId="4" borderId="6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 shrinkToFit="1"/>
    </xf>
    <xf numFmtId="0" fontId="10" fillId="6" borderId="32" xfId="0" applyFont="1" applyFill="1" applyBorder="1" applyAlignment="1">
      <alignment horizontal="center" vertical="center"/>
    </xf>
    <xf numFmtId="0" fontId="2" fillId="5" borderId="0" xfId="0" applyFont="1" applyFill="1" applyAlignment="1"/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Alignment="1"/>
    <xf numFmtId="176" fontId="0" fillId="0" borderId="8" xfId="0" applyNumberFormat="1" applyBorder="1">
      <alignment vertical="center"/>
    </xf>
    <xf numFmtId="176" fontId="0" fillId="0" borderId="2" xfId="0" applyNumberFormat="1" applyBorder="1">
      <alignment vertical="center"/>
    </xf>
    <xf numFmtId="177" fontId="0" fillId="0" borderId="22" xfId="0" applyNumberFormat="1" applyBorder="1">
      <alignment vertical="center"/>
    </xf>
    <xf numFmtId="177" fontId="0" fillId="0" borderId="21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176" fontId="0" fillId="0" borderId="2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5" fillId="0" borderId="3" xfId="0" applyNumberFormat="1" applyFont="1" applyBorder="1" applyAlignment="1">
      <alignment horizontal="center" vertical="center"/>
    </xf>
    <xf numFmtId="177" fontId="0" fillId="0" borderId="10" xfId="0" applyNumberFormat="1" applyBorder="1">
      <alignment vertical="center"/>
    </xf>
    <xf numFmtId="177" fontId="0" fillId="0" borderId="16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17" xfId="0" applyNumberFormat="1" applyBorder="1">
      <alignment vertical="center"/>
    </xf>
    <xf numFmtId="177" fontId="0" fillId="0" borderId="3" xfId="0" applyNumberFormat="1" applyBorder="1" applyAlignment="1">
      <alignment horizontal="right" vertical="center"/>
    </xf>
    <xf numFmtId="177" fontId="0" fillId="0" borderId="27" xfId="0" applyNumberFormat="1" applyBorder="1">
      <alignment vertical="center"/>
    </xf>
    <xf numFmtId="177" fontId="5" fillId="0" borderId="29" xfId="0" applyNumberFormat="1" applyFont="1" applyBorder="1" applyAlignment="1">
      <alignment horizontal="center" vertical="center"/>
    </xf>
    <xf numFmtId="177" fontId="0" fillId="0" borderId="26" xfId="0" applyNumberFormat="1" applyBorder="1">
      <alignment vertical="center"/>
    </xf>
    <xf numFmtId="177" fontId="0" fillId="0" borderId="30" xfId="0" applyNumberFormat="1" applyBorder="1">
      <alignment vertical="center"/>
    </xf>
    <xf numFmtId="177" fontId="0" fillId="0" borderId="29" xfId="0" applyNumberFormat="1" applyBorder="1">
      <alignment vertical="center"/>
    </xf>
    <xf numFmtId="177" fontId="0" fillId="0" borderId="29" xfId="0" applyNumberFormat="1" applyBorder="1" applyAlignment="1">
      <alignment horizontal="right" vertical="center"/>
    </xf>
    <xf numFmtId="0" fontId="13" fillId="0" borderId="0" xfId="4" applyFont="1" applyAlignment="1">
      <alignment horizontal="center" vertical="center" shrinkToFit="1"/>
    </xf>
    <xf numFmtId="55" fontId="14" fillId="6" borderId="0" xfId="4" applyNumberFormat="1" applyFont="1" applyFill="1" applyAlignment="1">
      <alignment horizontal="center" vertical="center" shrinkToFit="1"/>
    </xf>
    <xf numFmtId="42" fontId="13" fillId="0" borderId="0" xfId="4" applyNumberFormat="1" applyFont="1" applyAlignment="1">
      <alignment horizontal="left" vertical="center" shrinkToFit="1"/>
    </xf>
    <xf numFmtId="0" fontId="16" fillId="0" borderId="0" xfId="4" applyFont="1">
      <alignment vertical="center"/>
    </xf>
    <xf numFmtId="0" fontId="13" fillId="5" borderId="0" xfId="4" applyFont="1" applyFill="1" applyAlignment="1">
      <alignment horizontal="center" vertical="center" shrinkToFit="1"/>
    </xf>
    <xf numFmtId="0" fontId="13" fillId="0" borderId="3" xfId="4" applyFont="1" applyBorder="1" applyAlignment="1">
      <alignment horizontal="center" vertical="center" shrinkToFit="1"/>
    </xf>
    <xf numFmtId="0" fontId="18" fillId="0" borderId="3" xfId="4" applyFont="1" applyBorder="1" applyAlignment="1">
      <alignment horizontal="center" vertical="center" shrinkToFit="1"/>
    </xf>
    <xf numFmtId="178" fontId="13" fillId="0" borderId="3" xfId="5" applyNumberFormat="1" applyFont="1" applyBorder="1" applyAlignment="1">
      <alignment horizontal="center" vertical="center" shrinkToFit="1"/>
    </xf>
    <xf numFmtId="42" fontId="13" fillId="0" borderId="3" xfId="4" applyNumberFormat="1" applyFont="1" applyBorder="1" applyAlignment="1">
      <alignment horizontal="left" vertical="center" shrinkToFit="1"/>
    </xf>
    <xf numFmtId="178" fontId="13" fillId="0" borderId="17" xfId="5" applyNumberFormat="1" applyFont="1" applyBorder="1" applyAlignment="1">
      <alignment horizontal="center" vertical="center" shrinkToFit="1"/>
    </xf>
    <xf numFmtId="0" fontId="13" fillId="0" borderId="29" xfId="4" applyFont="1" applyBorder="1" applyAlignment="1">
      <alignment horizontal="center" vertical="center" shrinkToFit="1"/>
    </xf>
    <xf numFmtId="0" fontId="18" fillId="0" borderId="29" xfId="4" applyFont="1" applyBorder="1" applyAlignment="1">
      <alignment horizontal="center" vertical="center" shrinkToFit="1"/>
    </xf>
    <xf numFmtId="178" fontId="13" fillId="0" borderId="29" xfId="5" applyNumberFormat="1" applyFont="1" applyBorder="1" applyAlignment="1">
      <alignment horizontal="center" vertical="center" shrinkToFit="1"/>
    </xf>
    <xf numFmtId="42" fontId="13" fillId="0" borderId="29" xfId="4" applyNumberFormat="1" applyFont="1" applyBorder="1" applyAlignment="1">
      <alignment horizontal="left" vertical="center" shrinkToFit="1"/>
    </xf>
    <xf numFmtId="178" fontId="13" fillId="0" borderId="30" xfId="5" applyNumberFormat="1" applyFont="1" applyBorder="1" applyAlignment="1">
      <alignment horizontal="center" vertical="center" shrinkToFit="1"/>
    </xf>
    <xf numFmtId="178" fontId="13" fillId="5" borderId="29" xfId="5" applyNumberFormat="1" applyFont="1" applyFill="1" applyBorder="1" applyAlignment="1">
      <alignment horizontal="center" vertical="center" shrinkToFit="1"/>
    </xf>
    <xf numFmtId="179" fontId="13" fillId="0" borderId="9" xfId="4" applyNumberFormat="1" applyFont="1" applyBorder="1" applyAlignment="1">
      <alignment horizontal="center" vertical="center" shrinkToFit="1"/>
    </xf>
    <xf numFmtId="180" fontId="18" fillId="0" borderId="9" xfId="4" applyNumberFormat="1" applyFont="1" applyBorder="1" applyAlignment="1">
      <alignment horizontal="center" vertical="center" shrinkToFit="1"/>
    </xf>
    <xf numFmtId="177" fontId="19" fillId="0" borderId="9" xfId="4" applyNumberFormat="1" applyFont="1" applyBorder="1" applyAlignment="1">
      <alignment horizontal="center" vertical="center" shrinkToFit="1"/>
    </xf>
    <xf numFmtId="20" fontId="19" fillId="0" borderId="36" xfId="5" applyNumberFormat="1" applyFont="1" applyBorder="1" applyAlignment="1">
      <alignment horizontal="center" vertical="center" shrinkToFit="1"/>
    </xf>
    <xf numFmtId="42" fontId="13" fillId="0" borderId="9" xfId="4" applyNumberFormat="1" applyFont="1" applyBorder="1" applyAlignment="1">
      <alignment horizontal="left" vertical="center" shrinkToFit="1"/>
    </xf>
    <xf numFmtId="177" fontId="19" fillId="0" borderId="3" xfId="4" applyNumberFormat="1" applyFont="1" applyBorder="1" applyAlignment="1">
      <alignment horizontal="center" vertical="center" shrinkToFit="1"/>
    </xf>
    <xf numFmtId="0" fontId="16" fillId="5" borderId="37" xfId="4" applyFont="1" applyFill="1" applyBorder="1">
      <alignment vertical="center"/>
    </xf>
    <xf numFmtId="0" fontId="13" fillId="5" borderId="37" xfId="4" applyFont="1" applyFill="1" applyBorder="1" applyAlignment="1">
      <alignment horizontal="center" vertical="center" shrinkToFit="1"/>
    </xf>
    <xf numFmtId="179" fontId="13" fillId="0" borderId="3" xfId="4" applyNumberFormat="1" applyFont="1" applyBorder="1" applyAlignment="1">
      <alignment horizontal="center" vertical="center" shrinkToFit="1"/>
    </xf>
    <xf numFmtId="180" fontId="18" fillId="0" borderId="3" xfId="4" applyNumberFormat="1" applyFont="1" applyBorder="1" applyAlignment="1">
      <alignment horizontal="center" vertical="center" shrinkToFit="1"/>
    </xf>
    <xf numFmtId="20" fontId="19" fillId="0" borderId="3" xfId="5" applyNumberFormat="1" applyFont="1" applyBorder="1" applyAlignment="1">
      <alignment horizontal="center" vertical="center" shrinkToFit="1"/>
    </xf>
    <xf numFmtId="0" fontId="16" fillId="5" borderId="38" xfId="4" applyFont="1" applyFill="1" applyBorder="1">
      <alignment vertical="center"/>
    </xf>
    <xf numFmtId="0" fontId="13" fillId="5" borderId="38" xfId="4" applyFont="1" applyFill="1" applyBorder="1" applyAlignment="1">
      <alignment horizontal="center" vertical="center" shrinkToFit="1"/>
    </xf>
    <xf numFmtId="20" fontId="19" fillId="0" borderId="3" xfId="4" applyNumberFormat="1" applyFont="1" applyBorder="1" applyAlignment="1">
      <alignment horizontal="center" vertical="center" shrinkToFit="1"/>
    </xf>
    <xf numFmtId="0" fontId="16" fillId="0" borderId="38" xfId="4" applyFont="1" applyBorder="1">
      <alignment vertical="center"/>
    </xf>
    <xf numFmtId="0" fontId="13" fillId="0" borderId="38" xfId="4" applyFont="1" applyBorder="1" applyAlignment="1">
      <alignment horizontal="center" vertical="center" shrinkToFit="1"/>
    </xf>
    <xf numFmtId="177" fontId="13" fillId="0" borderId="3" xfId="4" applyNumberFormat="1" applyFont="1" applyBorder="1" applyAlignment="1">
      <alignment vertical="center" shrinkToFit="1"/>
    </xf>
    <xf numFmtId="0" fontId="16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" vertical="center"/>
    </xf>
    <xf numFmtId="0" fontId="20" fillId="0" borderId="3" xfId="4" applyFont="1" applyBorder="1" applyAlignment="1">
      <alignment horizontal="center" vertical="center" shrinkToFit="1"/>
    </xf>
    <xf numFmtId="0" fontId="21" fillId="0" borderId="3" xfId="4" applyFont="1" applyBorder="1" applyAlignment="1">
      <alignment horizontal="center" vertical="center" shrinkToFit="1"/>
    </xf>
    <xf numFmtId="0" fontId="21" fillId="2" borderId="3" xfId="4" applyFont="1" applyFill="1" applyBorder="1" applyAlignment="1">
      <alignment horizontal="left" vertical="center" shrinkToFit="1"/>
    </xf>
    <xf numFmtId="177" fontId="22" fillId="0" borderId="3" xfId="4" applyNumberFormat="1" applyFont="1" applyBorder="1" applyAlignment="1">
      <alignment horizontal="center" vertical="center" shrinkToFit="1"/>
    </xf>
    <xf numFmtId="177" fontId="21" fillId="2" borderId="3" xfId="4" applyNumberFormat="1" applyFont="1" applyFill="1" applyBorder="1" applyAlignment="1">
      <alignment horizontal="left" vertical="center" shrinkToFit="1"/>
    </xf>
    <xf numFmtId="0" fontId="23" fillId="0" borderId="3" xfId="4" applyFont="1" applyBorder="1" applyAlignment="1">
      <alignment horizontal="center" vertical="center"/>
    </xf>
    <xf numFmtId="0" fontId="16" fillId="0" borderId="3" xfId="4" applyFont="1" applyBorder="1">
      <alignment vertical="center"/>
    </xf>
    <xf numFmtId="0" fontId="16" fillId="0" borderId="40" xfId="4" applyFont="1" applyBorder="1">
      <alignment vertical="center"/>
    </xf>
    <xf numFmtId="0" fontId="18" fillId="0" borderId="0" xfId="4" applyFont="1" applyAlignment="1">
      <alignment horizontal="center" vertical="center" shrinkToFit="1"/>
    </xf>
    <xf numFmtId="0" fontId="12" fillId="0" borderId="0" xfId="4">
      <alignment vertical="center"/>
    </xf>
    <xf numFmtId="0" fontId="24" fillId="0" borderId="0" xfId="4" applyFont="1" applyAlignment="1">
      <alignment horizontal="center" vertical="center" shrinkToFit="1"/>
    </xf>
    <xf numFmtId="0" fontId="16" fillId="0" borderId="0" xfId="4" applyFont="1" applyAlignment="1"/>
    <xf numFmtId="0" fontId="25" fillId="0" borderId="0" xfId="0" quotePrefix="1" applyFont="1" applyAlignment="1">
      <alignment horizontal="center" vertical="center"/>
    </xf>
    <xf numFmtId="182" fontId="4" fillId="0" borderId="0" xfId="0" applyNumberFormat="1" applyFont="1" applyAlignment="1">
      <alignment horizontal="right" vertical="center"/>
    </xf>
    <xf numFmtId="0" fontId="7" fillId="4" borderId="0" xfId="0" applyFont="1" applyFill="1" applyAlignment="1">
      <alignment horizontal="center" vertical="center" shrinkToFit="1"/>
    </xf>
    <xf numFmtId="0" fontId="2" fillId="0" borderId="29" xfId="0" applyFont="1" applyBorder="1" applyAlignment="1">
      <alignment horizontal="center" vertical="center" shrinkToFit="1"/>
    </xf>
    <xf numFmtId="0" fontId="2" fillId="2" borderId="29" xfId="0" applyFont="1" applyFill="1" applyBorder="1" applyAlignment="1">
      <alignment horizontal="center" vertical="center" shrinkToFit="1"/>
    </xf>
    <xf numFmtId="0" fontId="2" fillId="3" borderId="29" xfId="0" applyFont="1" applyFill="1" applyBorder="1" applyAlignment="1">
      <alignment horizontal="center" vertical="center" shrinkToFit="1"/>
    </xf>
    <xf numFmtId="0" fontId="7" fillId="4" borderId="29" xfId="0" applyFont="1" applyFill="1" applyBorder="1" applyAlignment="1">
      <alignment horizontal="center" vertical="center" shrinkToFit="1"/>
    </xf>
    <xf numFmtId="0" fontId="10" fillId="6" borderId="29" xfId="0" applyFont="1" applyFill="1" applyBorder="1" applyAlignment="1">
      <alignment horizontal="center" vertical="center"/>
    </xf>
    <xf numFmtId="176" fontId="0" fillId="0" borderId="9" xfId="0" applyNumberFormat="1" applyBorder="1">
      <alignment vertical="center"/>
    </xf>
    <xf numFmtId="177" fontId="26" fillId="0" borderId="9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29" xfId="0" applyNumberFormat="1" applyBorder="1">
      <alignment vertical="center"/>
    </xf>
    <xf numFmtId="0" fontId="0" fillId="0" borderId="29" xfId="0" applyBorder="1">
      <alignment vertical="center"/>
    </xf>
    <xf numFmtId="0" fontId="2" fillId="2" borderId="9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7" fillId="4" borderId="9" xfId="0" applyFont="1" applyFill="1" applyBorder="1" applyAlignment="1">
      <alignment horizontal="center" vertical="center" shrinkToFit="1"/>
    </xf>
    <xf numFmtId="0" fontId="11" fillId="6" borderId="9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 shrinkToFit="1"/>
    </xf>
    <xf numFmtId="177" fontId="2" fillId="0" borderId="3" xfId="0" applyNumberFormat="1" applyFont="1" applyBorder="1">
      <alignment vertical="center"/>
    </xf>
    <xf numFmtId="177" fontId="2" fillId="0" borderId="3" xfId="0" applyNumberFormat="1" applyFont="1" applyBorder="1" applyAlignment="1">
      <alignment horizontal="center" vertical="center" shrinkToFit="1"/>
    </xf>
    <xf numFmtId="177" fontId="26" fillId="0" borderId="3" xfId="0" applyNumberFormat="1" applyFont="1" applyBorder="1" applyAlignment="1">
      <alignment horizontal="center" vertical="center"/>
    </xf>
    <xf numFmtId="177" fontId="0" fillId="0" borderId="43" xfId="0" applyNumberFormat="1" applyBorder="1">
      <alignment vertical="center"/>
    </xf>
    <xf numFmtId="0" fontId="2" fillId="0" borderId="28" xfId="0" applyFont="1" applyBorder="1" applyAlignment="1">
      <alignment horizontal="center" vertical="center" shrinkToFit="1"/>
    </xf>
    <xf numFmtId="0" fontId="0" fillId="0" borderId="35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shrinkToFit="1"/>
    </xf>
    <xf numFmtId="177" fontId="0" fillId="0" borderId="5" xfId="0" applyNumberFormat="1" applyBorder="1">
      <alignment vertical="center"/>
    </xf>
    <xf numFmtId="177" fontId="26" fillId="0" borderId="6" xfId="0" applyNumberFormat="1" applyFont="1" applyBorder="1" applyAlignment="1">
      <alignment horizontal="center" vertical="center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35" xfId="0" applyNumberFormat="1" applyBorder="1">
      <alignment vertical="center"/>
    </xf>
    <xf numFmtId="0" fontId="0" fillId="0" borderId="14" xfId="0" applyBorder="1">
      <alignment vertical="center"/>
    </xf>
    <xf numFmtId="177" fontId="2" fillId="0" borderId="17" xfId="0" applyNumberFormat="1" applyFont="1" applyBorder="1" applyAlignment="1">
      <alignment horizontal="center" vertical="center" shrinkToFit="1"/>
    </xf>
    <xf numFmtId="177" fontId="0" fillId="0" borderId="44" xfId="0" applyNumberFormat="1" applyBorder="1">
      <alignment vertical="center"/>
    </xf>
    <xf numFmtId="177" fontId="0" fillId="0" borderId="45" xfId="0" applyNumberFormat="1" applyBorder="1">
      <alignment vertical="center"/>
    </xf>
    <xf numFmtId="0" fontId="2" fillId="0" borderId="7" xfId="0" applyFont="1" applyBorder="1" applyAlignment="1">
      <alignment horizontal="left" vertical="center"/>
    </xf>
    <xf numFmtId="20" fontId="0" fillId="0" borderId="9" xfId="0" applyNumberFormat="1" applyBorder="1">
      <alignment vertical="center"/>
    </xf>
    <xf numFmtId="20" fontId="0" fillId="0" borderId="3" xfId="0" applyNumberFormat="1" applyBorder="1">
      <alignment vertical="center"/>
    </xf>
    <xf numFmtId="20" fontId="0" fillId="0" borderId="6" xfId="0" applyNumberFormat="1" applyBorder="1">
      <alignment vertical="center"/>
    </xf>
    <xf numFmtId="0" fontId="0" fillId="0" borderId="0" xfId="0" applyAlignment="1">
      <alignment horizontal="left" vertical="center"/>
    </xf>
    <xf numFmtId="177" fontId="19" fillId="0" borderId="3" xfId="4" applyNumberFormat="1" applyFont="1" applyBorder="1" applyAlignment="1">
      <alignment horizontal="center" vertical="center" shrinkToFit="1"/>
    </xf>
    <xf numFmtId="0" fontId="12" fillId="0" borderId="17" xfId="4" applyBorder="1" applyAlignment="1"/>
    <xf numFmtId="0" fontId="13" fillId="0" borderId="3" xfId="4" applyFont="1" applyBorder="1" applyAlignment="1">
      <alignment horizontal="center" vertical="center" shrinkToFit="1"/>
    </xf>
    <xf numFmtId="0" fontId="15" fillId="0" borderId="3" xfId="4" applyFont="1" applyBorder="1" applyAlignment="1">
      <alignment horizontal="center" vertical="center" shrinkToFit="1"/>
    </xf>
    <xf numFmtId="0" fontId="12" fillId="0" borderId="33" xfId="4" applyBorder="1" applyAlignment="1"/>
    <xf numFmtId="0" fontId="12" fillId="0" borderId="34" xfId="4" applyBorder="1" applyAlignment="1"/>
    <xf numFmtId="0" fontId="12" fillId="0" borderId="35" xfId="4" applyBorder="1" applyAlignment="1"/>
    <xf numFmtId="0" fontId="12" fillId="0" borderId="16" xfId="4" applyBorder="1" applyAlignment="1"/>
    <xf numFmtId="177" fontId="19" fillId="2" borderId="17" xfId="4" applyNumberFormat="1" applyFont="1" applyFill="1" applyBorder="1" applyAlignment="1">
      <alignment horizontal="center" vertical="center" shrinkToFit="1"/>
    </xf>
    <xf numFmtId="181" fontId="19" fillId="2" borderId="17" xfId="4" applyNumberFormat="1" applyFont="1" applyFill="1" applyBorder="1" applyAlignment="1">
      <alignment horizontal="center" vertical="center" shrinkToFit="1"/>
    </xf>
    <xf numFmtId="0" fontId="13" fillId="0" borderId="17" xfId="4" applyFont="1" applyBorder="1" applyAlignment="1">
      <alignment horizontal="center" vertical="center" shrinkToFit="1"/>
    </xf>
    <xf numFmtId="0" fontId="16" fillId="2" borderId="39" xfId="4" applyFont="1" applyFill="1" applyBorder="1" applyAlignment="1">
      <alignment horizontal="center" vertical="center"/>
    </xf>
    <xf numFmtId="0" fontId="16" fillId="2" borderId="0" xfId="4" applyFont="1" applyFill="1" applyAlignment="1">
      <alignment horizontal="center" vertical="center"/>
    </xf>
    <xf numFmtId="0" fontId="16" fillId="2" borderId="41" xfId="4" applyFont="1" applyFill="1" applyBorder="1" applyAlignment="1">
      <alignment horizontal="center" vertical="center"/>
    </xf>
    <xf numFmtId="0" fontId="16" fillId="7" borderId="14" xfId="4" applyFont="1" applyFill="1" applyBorder="1" applyAlignment="1">
      <alignment horizontal="center" vertical="center"/>
    </xf>
    <xf numFmtId="0" fontId="16" fillId="7" borderId="33" xfId="4" applyFont="1" applyFill="1" applyBorder="1" applyAlignment="1">
      <alignment horizontal="center" vertical="center"/>
    </xf>
    <xf numFmtId="0" fontId="16" fillId="7" borderId="17" xfId="4" applyFont="1" applyFill="1" applyBorder="1" applyAlignment="1">
      <alignment horizontal="center" vertical="center"/>
    </xf>
    <xf numFmtId="0" fontId="16" fillId="7" borderId="42" xfId="4" applyFont="1" applyFill="1" applyBorder="1" applyAlignment="1">
      <alignment horizontal="center" vertical="center"/>
    </xf>
    <xf numFmtId="0" fontId="16" fillId="7" borderId="31" xfId="4" applyFont="1" applyFill="1" applyBorder="1" applyAlignment="1">
      <alignment horizontal="center" vertical="center"/>
    </xf>
    <xf numFmtId="0" fontId="16" fillId="7" borderId="34" xfId="4" applyFont="1" applyFill="1" applyBorder="1" applyAlignment="1">
      <alignment horizontal="center" vertical="center"/>
    </xf>
    <xf numFmtId="0" fontId="16" fillId="7" borderId="35" xfId="4" applyFont="1" applyFill="1" applyBorder="1" applyAlignment="1">
      <alignment horizontal="center" vertical="center"/>
    </xf>
    <xf numFmtId="0" fontId="16" fillId="7" borderId="1" xfId="4" applyFont="1" applyFill="1" applyBorder="1" applyAlignment="1">
      <alignment horizontal="center" vertical="center"/>
    </xf>
    <xf numFmtId="0" fontId="16" fillId="7" borderId="16" xfId="4" applyFont="1" applyFill="1" applyBorder="1" applyAlignment="1">
      <alignment horizontal="center" vertical="center"/>
    </xf>
    <xf numFmtId="0" fontId="17" fillId="3" borderId="1" xfId="4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 shrinkToFit="1"/>
    </xf>
    <xf numFmtId="0" fontId="27" fillId="0" borderId="0" xfId="4" applyFont="1" applyAlignment="1">
      <alignment horizontal="center" vertical="center" shrinkToFit="1"/>
    </xf>
  </cellXfs>
  <cellStyles count="6">
    <cellStyle name="通貨 2" xfId="3" xr:uid="{00000000-0005-0000-0000-000003000000}"/>
    <cellStyle name="標準" xfId="0" builtinId="0"/>
    <cellStyle name="標準 2" xfId="1" xr:uid="{00000000-0005-0000-0000-000001000000}"/>
    <cellStyle name="標準 3" xfId="2" xr:uid="{00000000-0005-0000-0000-000002000000}"/>
    <cellStyle name="標準 4" xfId="4" xr:uid="{BECBA60B-B4EC-4578-8FF0-499D6680C670}"/>
    <cellStyle name="標準_ﾀｲﾑﾃｰﾌﾞﾙ02.04.22" xfId="5" xr:uid="{AE7D27EE-6C7C-42B5-BF15-771F25AE7A1D}"/>
  </cellStyles>
  <dxfs count="24">
    <dxf>
      <font>
        <b/>
        <color rgb="FFFF0000"/>
      </font>
    </dxf>
    <dxf>
      <font>
        <b/>
        <color rgb="FF0070C0"/>
      </font>
    </dxf>
    <dxf>
      <font>
        <b/>
        <color rgb="FFFF0000"/>
      </font>
    </dxf>
    <dxf>
      <font>
        <b/>
        <color rgb="FF0070C0"/>
      </font>
    </dxf>
    <dxf>
      <font>
        <b/>
        <color rgb="FFFF0000"/>
      </font>
    </dxf>
    <dxf>
      <font>
        <b/>
        <color rgb="FF0070C0"/>
      </font>
    </dxf>
    <dxf>
      <font>
        <b/>
        <color rgb="FFFF0000"/>
      </font>
    </dxf>
    <dxf>
      <font>
        <b/>
        <color rgb="FF0070C0"/>
      </font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238;&#24489;&#12373;&#12428;&#12383;&#22806;&#37096;&#12522;&#12531;&#12463;1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imaz\test.xlsx" TargetMode="External"/><Relationship Id="rId1" Type="http://schemas.openxmlformats.org/officeDocument/2006/relationships/externalLinkPath" Target="/Users/timaz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SHEET"/>
      <sheetName val="1日々計算"/>
      <sheetName val="2在籍者名簿Master"/>
      <sheetName val="0000 ニッセープロダクツ"/>
      <sheetName val="4834 Kｶﾄﾞｶ ｼﾞｬﾑﾅ"/>
      <sheetName val="4840 Kｶﾙｷ ｶﾏﾗ"/>
      <sheetName val="4887 Kｽﾚｽﾀ ﾋﾞﾅﾑﾗﾀ"/>
      <sheetName val="4963 Rﾁｮｳﾃﾞﾘ ﾃｨｰﾊﾟ"/>
      <sheetName val="5156 ｽｽﾞｷ ｻﾕﾘ"/>
      <sheetName val="5305 Rﾀﾊﾟ ﾏｶﾞﾙ ﾌﾟﾅﾑ"/>
      <sheetName val="5312 Rｼﾘｽ ﾃﾞｨﾊﾟ"/>
      <sheetName val="5490 Rﾁｬｳﾀﾞﾘ ｻﾊﾟﾅ"/>
      <sheetName val="5492 Rﾋﾞｽﾀ ｿｳﾞｧ"/>
      <sheetName val="5494 Kﾀﾊﾟ ｷﾞﾘ ﾗﾀﾞ"/>
      <sheetName val="5561 Rﾗﾏ ﾗｼﾞﾅ"/>
      <sheetName val="5563 Rｶﾄﾞｶ ｼｰﾏ"/>
      <sheetName val="5585 ｱﾗﾔ ｴﾐｰ ｶﾃﾞｨｴﾝﾃ"/>
      <sheetName val="5596 Rﾈｳﾊﾟﾈ ｺﾞﾊﾟﾙ"/>
      <sheetName val="5597 Rﾃｨﾜﾘ ﾌﾟﾗｶｼｭ"/>
      <sheetName val="5630 Kﾌﾞﾀﾞ ｼﾞｭﾝ ｸﾏﾘ"/>
      <sheetName val="5636 Kﾗｲ ｶﾘｽﾏ"/>
      <sheetName val="5761 Rﾃｨﾐﾙｾﾅ ﾗｸｼｭﾐ"/>
      <sheetName val="5762 Rﾀﾊﾟ ｼﾞｪﾆｼｬ"/>
      <sheetName val="5764 Rﾋﾞｹ ｱﾙｼﾞｭﾝ"/>
      <sheetName val="5765 Rﾗﾅ ﾌﾟﾙﾅ"/>
      <sheetName val="5768 Rﾋﾞｹ ﾛｻﾆ"/>
      <sheetName val="5770 Rﾀﾊﾟ ｱｻ"/>
      <sheetName val="5771 Rﾏﾙﾗ ﾌﾟﾚﾏ"/>
      <sheetName val="5772 Rｽﾚｽﾀ ﾆﾙﾀ"/>
      <sheetName val="5773 Rｱﾃﾞｨｶﾘ ﾛｸ ﾗｽﾞ"/>
      <sheetName val="5774 Rﾈﾊﾟｰﾙ ｱﾙｼﾞｭﾝ"/>
      <sheetName val="5830 Rﾋﾞｽﾀｰ ｷｿﾙ"/>
      <sheetName val="5972 Rｽﾚｽﾀ ﾆｻ"/>
      <sheetName val="6081 Rﾀﾊﾟ ｲｽﾐﾚﾃ"/>
      <sheetName val="6082 Rﾌﾟﾝ ﾍﾏ ｸﾏﾘ"/>
      <sheetName val="6083 Rﾏｶﾞﾙ ｼﾏ ﾏﾔ"/>
      <sheetName val="6084 Rﾔｶ ﾎﾑ ﾏﾔ"/>
      <sheetName val="6210 Rｸﾞﾙﾝ ｻﾋﾞﾅ"/>
      <sheetName val="6211 Rﾊﾞﾗﾙ ｻﾝﾃﾞｨｱ"/>
      <sheetName val="6426 Rﾊﾞｯﾀ ﾃﾞｨﾍﾟｼｭ"/>
      <sheetName val="6428 Rｱﾁｬﾚ ﾎﾟｳﾃﾞﾙ ｱｽﾐ"/>
      <sheetName val="6429 Rﾀﾊﾟ ｶﾝﾁｪ"/>
      <sheetName val="6438 Kﾈｳﾊﾟﾈ ﾌﾞﾜﾝ"/>
      <sheetName val="6456 Rｻﾋ ﾍﾐ ｻﾗ"/>
      <sheetName val="6457 Rｶﾄﾘ ｽﾚｽﾀ ｱﾐﾀ"/>
      <sheetName val="6469 Kﾀﾞｶﾙ ｱﾁｬﾘﾔ ﾏﾗﾃｨ"/>
      <sheetName val="6486 Rｸﾞﾙﾝ ﾛｼﾞﾅ"/>
      <sheetName val="6487 Rﾁｬﾝﾃﾞｭ ﾌﾟｻﾞ"/>
      <sheetName val="6527 Rﾗﾏ ﾐﾅ ｸﾏﾘ"/>
      <sheetName val="6528 Rｷﾞｼﾝ ｻﾝｻﾞﾅ"/>
      <sheetName val="6529 Rﾗﾐｼｬﾝ ｸﾞﾙﾝ ﾚﾘﾅ"/>
      <sheetName val="6530 Rｶﾄﾘ ﾊﾞｻﾝﾃｨ ｸﾏﾘ"/>
      <sheetName val="99999　ニッセープロダクツ"/>
    </sheetNames>
    <sheetDataSet>
      <sheetData sheetId="0" refreshError="1">
        <row r="1">
          <cell r="D1">
            <v>45474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SHEET"/>
      <sheetName val="1日々計算"/>
      <sheetName val="2在籍者名簿Master"/>
      <sheetName val="0000 ニッセープロダクツ"/>
      <sheetName val="4834 Kｶﾄﾞｶ ｼﾞｬﾑﾅ"/>
      <sheetName val="4840 Kｶﾙｷ ｶﾏﾗ"/>
      <sheetName val="4887 Kｽﾚｽﾀ ﾋﾞﾅﾑﾗﾀ"/>
      <sheetName val="4963 Rﾁｮｳﾃﾞﾘ ﾃｨｰﾊﾟ"/>
      <sheetName val="5156 ｽｽﾞｷ ｻﾕﾘ"/>
      <sheetName val="5305 Rﾀﾊﾟ ﾏｶﾞﾙ ﾌﾟﾅﾑ"/>
      <sheetName val="5312 Rｼﾘｽ ﾃﾞｨﾊﾟ"/>
      <sheetName val="5490 Rﾁｬｳﾀﾞﾘ ｻﾊﾟﾅ"/>
      <sheetName val="5492 Rﾋﾞｽﾀ ｿｳﾞｧ"/>
      <sheetName val="5494 Kﾀﾊﾟ ｷﾞﾘ ﾗﾀﾞ"/>
      <sheetName val="5561 Rﾗﾏ ﾗｼﾞﾅ"/>
      <sheetName val="5563 Rｶﾄﾞｶ ｼｰﾏ"/>
      <sheetName val="5585 ｱﾗﾔ ｴﾐｰ ｶﾃﾞｨｴﾝﾃ"/>
      <sheetName val="5596 Rﾈｳﾊﾟﾈ ｺﾞﾊﾟﾙ"/>
      <sheetName val="5597 Rﾃｨﾜﾘ ﾌﾟﾗｶｼｭ"/>
      <sheetName val="5630 Kﾌﾞﾀﾞ ｼﾞｭﾝ ｸﾏﾘ"/>
      <sheetName val="5636 Kﾗｲ ｶﾘｽﾏ"/>
      <sheetName val="5761 Rﾃｨﾐﾙｾﾅ ﾗｸｼｭﾐ"/>
      <sheetName val="5762 Rﾀﾊﾟ ｼﾞｪﾆｼｬ"/>
      <sheetName val="5764 Rﾋﾞｹ ｱﾙｼﾞｭﾝ"/>
      <sheetName val="5765 Rﾗﾅ ﾌﾟﾙﾅ"/>
      <sheetName val="5768 Rﾋﾞｹ ﾛｻﾆ"/>
      <sheetName val="5770 Rﾀﾊﾟ ｱｻ"/>
      <sheetName val="5771 Rﾏﾙﾗ ﾌﾟﾚﾏ"/>
      <sheetName val="5772 Rｽﾚｽﾀ ﾆﾙﾀ"/>
      <sheetName val="5773 Rｱﾃﾞｨｶﾘ ﾛｸ ﾗｽﾞ"/>
      <sheetName val="5774 Rﾈﾊﾟｰﾙ ｱﾙｼﾞｭﾝ"/>
      <sheetName val="5830 Rﾋﾞｽﾀｰ ｷｿﾙ"/>
      <sheetName val="5972 Rｽﾚｽﾀ ﾆｻ"/>
      <sheetName val="6081 Rﾀﾊﾟ ｲｽﾐﾚﾃ"/>
      <sheetName val="6082 Rﾌﾟﾝ ﾍﾏ ｸﾏﾘ"/>
      <sheetName val="6083 Rﾏｶﾞﾙ ｼﾏ ﾏﾔ"/>
      <sheetName val="6084 Rﾔｶ ﾎﾑ ﾏﾔ"/>
      <sheetName val="6210 Rｸﾞﾙﾝ ｻﾋﾞﾅ"/>
      <sheetName val="6211 Rﾊﾞﾗﾙ ｻﾝﾃﾞｨｱ"/>
      <sheetName val="6426 Rﾊﾞｯﾀ ﾃﾞｨﾍﾟｼｭ"/>
      <sheetName val="6428 Rｱﾁｬﾚ ﾎﾟｳﾃﾞﾙ ｱｽﾐ"/>
      <sheetName val="6429 Rﾀﾊﾟ ｶﾝﾁｪ"/>
      <sheetName val="6438 Kﾈｳﾊﾟﾈ ﾌﾞﾜﾝ"/>
      <sheetName val="6456 Rｻﾋ ﾍﾐ ｻﾗ"/>
      <sheetName val="6457 Rｶﾄﾘ ｽﾚｽﾀ ｱﾐﾀ"/>
      <sheetName val="6469 Kﾀﾞｶﾙ ｱﾁｬﾘﾔ ﾏﾗﾃｨ"/>
      <sheetName val="6486 Rｸﾞﾙﾝ ﾛｼﾞﾅ"/>
      <sheetName val="6487 Rﾁｬﾝﾃﾞｭ ﾌﾟｻﾞ"/>
      <sheetName val="6527 Rﾗﾏ ﾐﾅ ｸﾏﾘ"/>
      <sheetName val="6528 Rｷﾞｼﾝ ｻﾝｻﾞﾅ"/>
      <sheetName val="6529 Rﾗﾐｼｬﾝ ｸﾞﾙﾝ ﾚﾘﾅ"/>
      <sheetName val="6530 Rｶﾄﾘ ﾊﾞｻﾝﾃｨ ｸﾏﾘ"/>
      <sheetName val="99999　ニッセープロダクツ"/>
    </sheetNames>
    <sheetDataSet>
      <sheetData sheetId="0">
        <row r="1">
          <cell r="D1">
            <v>45474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225F-FE17-4609-B1D3-A539AC9757CA}">
  <sheetPr>
    <tabColor theme="0" tint="-0.249977111117893"/>
    <pageSetUpPr fitToPage="1"/>
  </sheetPr>
  <dimension ref="A1:BW198"/>
  <sheetViews>
    <sheetView showZeros="0" tabSelected="1" zoomScaleNormal="100" workbookViewId="0">
      <pane xSplit="4" ySplit="3" topLeftCell="E4" activePane="bottomRight" state="frozen"/>
      <selection activeCell="X12" sqref="X12"/>
      <selection pane="topRight" activeCell="X12" sqref="X12"/>
      <selection pane="bottomLeft" activeCell="X12" sqref="X12"/>
      <selection pane="bottomRight" activeCell="D72" sqref="D72"/>
    </sheetView>
  </sheetViews>
  <sheetFormatPr defaultColWidth="3.625" defaultRowHeight="21.95" customHeight="1" x14ac:dyDescent="0.15"/>
  <cols>
    <col min="1" max="1" width="3.625" style="105" hidden="1" customWidth="1"/>
    <col min="2" max="2" width="7.625" style="105" hidden="1" customWidth="1"/>
    <col min="3" max="3" width="10.375" style="59" customWidth="1"/>
    <col min="4" max="4" width="26.625" style="102" customWidth="1"/>
    <col min="5" max="34" width="5.875" style="59" customWidth="1"/>
    <col min="35" max="35" width="5.625" style="59" customWidth="1"/>
    <col min="36" max="36" width="9.25" style="61" customWidth="1"/>
    <col min="37" max="37" width="8" style="61" customWidth="1"/>
    <col min="38" max="38" width="3.625" style="59" customWidth="1"/>
    <col min="39" max="39" width="4.875" style="59" customWidth="1"/>
    <col min="40" max="41" width="3.625" style="59" customWidth="1"/>
    <col min="42" max="44" width="3.625" style="62" customWidth="1"/>
    <col min="45" max="51" width="4.5" style="62" customWidth="1"/>
    <col min="52" max="59" width="4.5" style="59" customWidth="1"/>
    <col min="60" max="60" width="4.5" style="63" customWidth="1"/>
    <col min="61" max="75" width="4.5" style="59" customWidth="1"/>
    <col min="76" max="394" width="3.625" style="59" customWidth="1"/>
    <col min="395" max="16384" width="3.625" style="59"/>
  </cols>
  <sheetData>
    <row r="1" spans="3:75" ht="31.5" customHeight="1" x14ac:dyDescent="0.3">
      <c r="D1" s="60">
        <v>45474</v>
      </c>
      <c r="E1" s="151" t="s">
        <v>37</v>
      </c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49"/>
      <c r="AS1" s="171" t="s">
        <v>24</v>
      </c>
      <c r="AT1" s="171"/>
      <c r="AU1" s="171"/>
      <c r="AV1" s="171"/>
      <c r="AW1" s="171"/>
      <c r="AX1" s="171"/>
      <c r="AY1" s="171"/>
      <c r="AZ1" s="171"/>
      <c r="BA1" s="171"/>
      <c r="BB1" s="171"/>
      <c r="BC1" s="171"/>
      <c r="BD1" s="171"/>
      <c r="BE1" s="171"/>
    </row>
    <row r="2" spans="3:75" ht="21.95" customHeight="1" x14ac:dyDescent="0.15">
      <c r="C2" s="64" t="s">
        <v>25</v>
      </c>
      <c r="D2" s="65" t="s">
        <v>26</v>
      </c>
      <c r="E2" s="66">
        <f>D1</f>
        <v>45474</v>
      </c>
      <c r="F2" s="66">
        <f t="shared" ref="F2:AI2" si="0">E2+1</f>
        <v>45475</v>
      </c>
      <c r="G2" s="66">
        <f t="shared" si="0"/>
        <v>45476</v>
      </c>
      <c r="H2" s="66">
        <f t="shared" si="0"/>
        <v>45477</v>
      </c>
      <c r="I2" s="66">
        <f t="shared" si="0"/>
        <v>45478</v>
      </c>
      <c r="J2" s="66">
        <f t="shared" si="0"/>
        <v>45479</v>
      </c>
      <c r="K2" s="66">
        <f t="shared" si="0"/>
        <v>45480</v>
      </c>
      <c r="L2" s="66">
        <f t="shared" si="0"/>
        <v>45481</v>
      </c>
      <c r="M2" s="66">
        <f t="shared" si="0"/>
        <v>45482</v>
      </c>
      <c r="N2" s="66">
        <f t="shared" si="0"/>
        <v>45483</v>
      </c>
      <c r="O2" s="66">
        <f t="shared" si="0"/>
        <v>45484</v>
      </c>
      <c r="P2" s="66">
        <f t="shared" si="0"/>
        <v>45485</v>
      </c>
      <c r="Q2" s="66">
        <f t="shared" si="0"/>
        <v>45486</v>
      </c>
      <c r="R2" s="66">
        <f t="shared" si="0"/>
        <v>45487</v>
      </c>
      <c r="S2" s="66">
        <f t="shared" si="0"/>
        <v>45488</v>
      </c>
      <c r="T2" s="66">
        <f t="shared" si="0"/>
        <v>45489</v>
      </c>
      <c r="U2" s="66">
        <f t="shared" si="0"/>
        <v>45490</v>
      </c>
      <c r="V2" s="66">
        <f t="shared" si="0"/>
        <v>45491</v>
      </c>
      <c r="W2" s="66">
        <f t="shared" si="0"/>
        <v>45492</v>
      </c>
      <c r="X2" s="66">
        <f t="shared" si="0"/>
        <v>45493</v>
      </c>
      <c r="Y2" s="66">
        <f t="shared" si="0"/>
        <v>45494</v>
      </c>
      <c r="Z2" s="66">
        <f t="shared" si="0"/>
        <v>45495</v>
      </c>
      <c r="AA2" s="66">
        <f t="shared" si="0"/>
        <v>45496</v>
      </c>
      <c r="AB2" s="66">
        <f t="shared" si="0"/>
        <v>45497</v>
      </c>
      <c r="AC2" s="66">
        <f t="shared" si="0"/>
        <v>45498</v>
      </c>
      <c r="AD2" s="66">
        <f t="shared" si="0"/>
        <v>45499</v>
      </c>
      <c r="AE2" s="66">
        <f t="shared" si="0"/>
        <v>45500</v>
      </c>
      <c r="AF2" s="66">
        <f t="shared" si="0"/>
        <v>45501</v>
      </c>
      <c r="AG2" s="66">
        <f t="shared" si="0"/>
        <v>45502</v>
      </c>
      <c r="AH2" s="66">
        <f t="shared" si="0"/>
        <v>45503</v>
      </c>
      <c r="AI2" s="66">
        <f t="shared" si="0"/>
        <v>45504</v>
      </c>
      <c r="AJ2" s="67"/>
      <c r="AK2" s="67"/>
      <c r="AL2" s="150" t="s">
        <v>27</v>
      </c>
      <c r="AM2" s="153"/>
      <c r="AN2" s="150" t="s">
        <v>28</v>
      </c>
      <c r="AO2" s="153"/>
      <c r="AP2" s="165" t="s">
        <v>29</v>
      </c>
      <c r="AQ2" s="166"/>
      <c r="AR2" s="167"/>
      <c r="AS2" s="68">
        <f t="shared" ref="AS2:BH3" si="1">E2</f>
        <v>45474</v>
      </c>
      <c r="AT2" s="68">
        <f t="shared" si="1"/>
        <v>45475</v>
      </c>
      <c r="AU2" s="68">
        <f t="shared" si="1"/>
        <v>45476</v>
      </c>
      <c r="AV2" s="68">
        <f t="shared" si="1"/>
        <v>45477</v>
      </c>
      <c r="AW2" s="68">
        <f t="shared" si="1"/>
        <v>45478</v>
      </c>
      <c r="AX2" s="68">
        <f t="shared" si="1"/>
        <v>45479</v>
      </c>
      <c r="AY2" s="68">
        <f t="shared" si="1"/>
        <v>45480</v>
      </c>
      <c r="AZ2" s="68">
        <f t="shared" si="1"/>
        <v>45481</v>
      </c>
      <c r="BA2" s="68">
        <f t="shared" si="1"/>
        <v>45482</v>
      </c>
      <c r="BB2" s="68">
        <f t="shared" si="1"/>
        <v>45483</v>
      </c>
      <c r="BC2" s="68">
        <f t="shared" si="1"/>
        <v>45484</v>
      </c>
      <c r="BD2" s="68">
        <f t="shared" si="1"/>
        <v>45485</v>
      </c>
      <c r="BE2" s="68">
        <f t="shared" si="1"/>
        <v>45486</v>
      </c>
      <c r="BF2" s="68">
        <f t="shared" si="1"/>
        <v>45487</v>
      </c>
      <c r="BG2" s="68">
        <f t="shared" si="1"/>
        <v>45488</v>
      </c>
      <c r="BH2" s="68">
        <f t="shared" si="1"/>
        <v>45489</v>
      </c>
      <c r="BI2" s="68">
        <f t="shared" ref="BI2:BW3" si="2">U2</f>
        <v>45490</v>
      </c>
      <c r="BJ2" s="68">
        <f t="shared" si="2"/>
        <v>45491</v>
      </c>
      <c r="BK2" s="68">
        <f t="shared" si="2"/>
        <v>45492</v>
      </c>
      <c r="BL2" s="68">
        <f t="shared" si="2"/>
        <v>45493</v>
      </c>
      <c r="BM2" s="68">
        <f t="shared" si="2"/>
        <v>45494</v>
      </c>
      <c r="BN2" s="68">
        <f t="shared" si="2"/>
        <v>45495</v>
      </c>
      <c r="BO2" s="68">
        <f t="shared" si="2"/>
        <v>45496</v>
      </c>
      <c r="BP2" s="68">
        <f t="shared" si="2"/>
        <v>45497</v>
      </c>
      <c r="BQ2" s="68">
        <f t="shared" si="2"/>
        <v>45498</v>
      </c>
      <c r="BR2" s="68">
        <f t="shared" si="2"/>
        <v>45499</v>
      </c>
      <c r="BS2" s="68">
        <f t="shared" si="2"/>
        <v>45500</v>
      </c>
      <c r="BT2" s="68">
        <f t="shared" si="2"/>
        <v>45501</v>
      </c>
      <c r="BU2" s="68">
        <f t="shared" si="2"/>
        <v>45502</v>
      </c>
      <c r="BV2" s="68">
        <f t="shared" si="2"/>
        <v>45503</v>
      </c>
      <c r="BW2" s="68">
        <f t="shared" si="2"/>
        <v>45504</v>
      </c>
    </row>
    <row r="3" spans="3:75" ht="21.95" customHeight="1" thickBot="1" x14ac:dyDescent="0.2">
      <c r="C3" s="69" t="s">
        <v>30</v>
      </c>
      <c r="D3" s="70" t="s">
        <v>4</v>
      </c>
      <c r="E3" s="71" t="str">
        <f t="shared" ref="E3:AI3" si="3">TEXT(E2,"aaa")</f>
        <v>月</v>
      </c>
      <c r="F3" s="71" t="str">
        <f t="shared" si="3"/>
        <v>火</v>
      </c>
      <c r="G3" s="71" t="str">
        <f t="shared" si="3"/>
        <v>水</v>
      </c>
      <c r="H3" s="71" t="str">
        <f t="shared" si="3"/>
        <v>木</v>
      </c>
      <c r="I3" s="71" t="str">
        <f t="shared" si="3"/>
        <v>金</v>
      </c>
      <c r="J3" s="71" t="str">
        <f t="shared" si="3"/>
        <v>土</v>
      </c>
      <c r="K3" s="71" t="str">
        <f t="shared" si="3"/>
        <v>日</v>
      </c>
      <c r="L3" s="71" t="str">
        <f t="shared" si="3"/>
        <v>月</v>
      </c>
      <c r="M3" s="71" t="str">
        <f t="shared" si="3"/>
        <v>火</v>
      </c>
      <c r="N3" s="71" t="str">
        <f t="shared" si="3"/>
        <v>水</v>
      </c>
      <c r="O3" s="71" t="str">
        <f t="shared" si="3"/>
        <v>木</v>
      </c>
      <c r="P3" s="71" t="str">
        <f t="shared" si="3"/>
        <v>金</v>
      </c>
      <c r="Q3" s="71" t="str">
        <f t="shared" si="3"/>
        <v>土</v>
      </c>
      <c r="R3" s="71" t="str">
        <f t="shared" si="3"/>
        <v>日</v>
      </c>
      <c r="S3" s="71" t="str">
        <f t="shared" si="3"/>
        <v>月</v>
      </c>
      <c r="T3" s="71" t="str">
        <f t="shared" si="3"/>
        <v>火</v>
      </c>
      <c r="U3" s="71" t="str">
        <f t="shared" si="3"/>
        <v>水</v>
      </c>
      <c r="V3" s="71" t="str">
        <f t="shared" si="3"/>
        <v>木</v>
      </c>
      <c r="W3" s="71" t="str">
        <f t="shared" si="3"/>
        <v>金</v>
      </c>
      <c r="X3" s="71" t="str">
        <f t="shared" si="3"/>
        <v>土</v>
      </c>
      <c r="Y3" s="71" t="str">
        <f t="shared" si="3"/>
        <v>日</v>
      </c>
      <c r="Z3" s="71" t="str">
        <f t="shared" si="3"/>
        <v>月</v>
      </c>
      <c r="AA3" s="71" t="str">
        <f t="shared" si="3"/>
        <v>火</v>
      </c>
      <c r="AB3" s="71" t="str">
        <f t="shared" si="3"/>
        <v>水</v>
      </c>
      <c r="AC3" s="71" t="str">
        <f t="shared" si="3"/>
        <v>木</v>
      </c>
      <c r="AD3" s="71" t="str">
        <f t="shared" si="3"/>
        <v>金</v>
      </c>
      <c r="AE3" s="71" t="str">
        <f t="shared" si="3"/>
        <v>土</v>
      </c>
      <c r="AF3" s="71" t="str">
        <f t="shared" si="3"/>
        <v>日</v>
      </c>
      <c r="AG3" s="71" t="str">
        <f t="shared" si="3"/>
        <v>月</v>
      </c>
      <c r="AH3" s="71" t="str">
        <f t="shared" si="3"/>
        <v>火</v>
      </c>
      <c r="AI3" s="71" t="str">
        <f t="shared" si="3"/>
        <v>水</v>
      </c>
      <c r="AJ3" s="72"/>
      <c r="AK3" s="72"/>
      <c r="AL3" s="154"/>
      <c r="AM3" s="155"/>
      <c r="AN3" s="154"/>
      <c r="AO3" s="155"/>
      <c r="AP3" s="168"/>
      <c r="AQ3" s="169"/>
      <c r="AR3" s="170"/>
      <c r="AS3" s="73" t="str">
        <f t="shared" si="1"/>
        <v>月</v>
      </c>
      <c r="AT3" s="71" t="str">
        <f t="shared" si="1"/>
        <v>火</v>
      </c>
      <c r="AU3" s="71" t="str">
        <f t="shared" si="1"/>
        <v>水</v>
      </c>
      <c r="AV3" s="71" t="str">
        <f t="shared" si="1"/>
        <v>木</v>
      </c>
      <c r="AW3" s="71" t="str">
        <f t="shared" si="1"/>
        <v>金</v>
      </c>
      <c r="AX3" s="71" t="str">
        <f t="shared" si="1"/>
        <v>土</v>
      </c>
      <c r="AY3" s="71" t="str">
        <f t="shared" si="1"/>
        <v>日</v>
      </c>
      <c r="AZ3" s="71" t="str">
        <f t="shared" si="1"/>
        <v>月</v>
      </c>
      <c r="BA3" s="71" t="str">
        <f t="shared" si="1"/>
        <v>火</v>
      </c>
      <c r="BB3" s="71" t="str">
        <f t="shared" si="1"/>
        <v>水</v>
      </c>
      <c r="BC3" s="71" t="str">
        <f t="shared" si="1"/>
        <v>木</v>
      </c>
      <c r="BD3" s="71" t="str">
        <f t="shared" si="1"/>
        <v>金</v>
      </c>
      <c r="BE3" s="71" t="str">
        <f t="shared" si="1"/>
        <v>土</v>
      </c>
      <c r="BF3" s="71" t="str">
        <f t="shared" si="1"/>
        <v>日</v>
      </c>
      <c r="BG3" s="71" t="str">
        <f t="shared" si="1"/>
        <v>月</v>
      </c>
      <c r="BH3" s="74" t="str">
        <f t="shared" si="1"/>
        <v>火</v>
      </c>
      <c r="BI3" s="71" t="str">
        <f t="shared" si="2"/>
        <v>水</v>
      </c>
      <c r="BJ3" s="71" t="str">
        <f t="shared" si="2"/>
        <v>木</v>
      </c>
      <c r="BK3" s="71" t="str">
        <f t="shared" si="2"/>
        <v>金</v>
      </c>
      <c r="BL3" s="71" t="str">
        <f t="shared" si="2"/>
        <v>土</v>
      </c>
      <c r="BM3" s="71" t="str">
        <f t="shared" si="2"/>
        <v>日</v>
      </c>
      <c r="BN3" s="71" t="str">
        <f t="shared" si="2"/>
        <v>月</v>
      </c>
      <c r="BO3" s="71" t="str">
        <f t="shared" si="2"/>
        <v>火</v>
      </c>
      <c r="BP3" s="71" t="str">
        <f t="shared" si="2"/>
        <v>水</v>
      </c>
      <c r="BQ3" s="71" t="str">
        <f t="shared" si="2"/>
        <v>木</v>
      </c>
      <c r="BR3" s="71" t="str">
        <f t="shared" si="2"/>
        <v>金</v>
      </c>
      <c r="BS3" s="71" t="str">
        <f t="shared" si="2"/>
        <v>土</v>
      </c>
      <c r="BT3" s="71" t="str">
        <f t="shared" si="2"/>
        <v>日</v>
      </c>
      <c r="BU3" s="71" t="str">
        <f t="shared" si="2"/>
        <v>月</v>
      </c>
      <c r="BV3" s="71" t="str">
        <f t="shared" si="2"/>
        <v>火</v>
      </c>
      <c r="BW3" s="71" t="str">
        <f t="shared" si="2"/>
        <v>水</v>
      </c>
    </row>
    <row r="4" spans="3:75" ht="21.95" customHeight="1" thickTop="1" x14ac:dyDescent="0.3">
      <c r="C4" s="75"/>
      <c r="D4" s="76"/>
      <c r="E4" s="77"/>
      <c r="F4" s="77"/>
      <c r="G4" s="77"/>
      <c r="H4" s="77"/>
      <c r="I4" s="77"/>
      <c r="J4" s="77"/>
      <c r="K4" s="77"/>
      <c r="L4" s="78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9"/>
      <c r="AK4" s="79"/>
      <c r="AL4" s="148">
        <f t="shared" ref="AL4:AL67" si="4">SUBTOTAL(9,E4:AI4)</f>
        <v>0</v>
      </c>
      <c r="AM4" s="149"/>
      <c r="AN4" s="150">
        <f t="shared" ref="AN4:AN67" si="5">COUNTIF(E4:AI4,"&gt;0")</f>
        <v>0</v>
      </c>
      <c r="AO4" s="149"/>
      <c r="AP4" s="162">
        <f t="shared" ref="AP4:AP67" si="6">SUM(AS4:BW4)</f>
        <v>0</v>
      </c>
      <c r="AQ4" s="163"/>
      <c r="AR4" s="164"/>
      <c r="AS4" s="81"/>
      <c r="AT4" s="81"/>
      <c r="AU4" s="81"/>
      <c r="AV4" s="81"/>
      <c r="AW4" s="81"/>
      <c r="AX4" s="81"/>
      <c r="AY4" s="81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</row>
    <row r="5" spans="3:75" ht="21.95" customHeight="1" x14ac:dyDescent="0.3">
      <c r="C5" s="83"/>
      <c r="D5" s="84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5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67"/>
      <c r="AK5" s="67"/>
      <c r="AL5" s="148">
        <f t="shared" si="4"/>
        <v>0</v>
      </c>
      <c r="AM5" s="149"/>
      <c r="AN5" s="150">
        <f t="shared" si="5"/>
        <v>0</v>
      </c>
      <c r="AO5" s="149"/>
      <c r="AP5" s="162">
        <f t="shared" si="6"/>
        <v>0</v>
      </c>
      <c r="AQ5" s="163"/>
      <c r="AR5" s="164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  <c r="BM5" s="87"/>
      <c r="BN5" s="86"/>
      <c r="BO5" s="86"/>
      <c r="BP5" s="86"/>
      <c r="BQ5" s="87"/>
      <c r="BR5" s="86"/>
      <c r="BS5" s="87"/>
      <c r="BT5" s="87"/>
      <c r="BU5" s="87"/>
      <c r="BV5" s="87"/>
      <c r="BW5" s="87"/>
    </row>
    <row r="6" spans="3:75" ht="21.95" customHeight="1" x14ac:dyDescent="0.3">
      <c r="C6" s="64"/>
      <c r="D6" s="84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5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67"/>
      <c r="AK6" s="67"/>
      <c r="AL6" s="148">
        <f t="shared" si="4"/>
        <v>0</v>
      </c>
      <c r="AM6" s="149"/>
      <c r="AN6" s="150">
        <f t="shared" si="5"/>
        <v>0</v>
      </c>
      <c r="AO6" s="149"/>
      <c r="AP6" s="162">
        <f t="shared" si="6"/>
        <v>0</v>
      </c>
      <c r="AQ6" s="163"/>
      <c r="AR6" s="164"/>
      <c r="AS6" s="86"/>
      <c r="AT6" s="86"/>
      <c r="AU6" s="86"/>
      <c r="AV6" s="86"/>
      <c r="AW6" s="86"/>
      <c r="AX6" s="86"/>
      <c r="AY6" s="86"/>
      <c r="AZ6" s="86"/>
      <c r="BA6" s="87"/>
      <c r="BB6" s="87"/>
      <c r="BC6" s="87"/>
      <c r="BD6" s="87"/>
      <c r="BE6" s="87"/>
      <c r="BF6" s="87"/>
      <c r="BG6" s="87"/>
      <c r="BH6" s="87"/>
      <c r="BI6" s="87"/>
      <c r="BJ6" s="86"/>
      <c r="BK6" s="87"/>
      <c r="BL6" s="87"/>
      <c r="BM6" s="87"/>
      <c r="BN6" s="87"/>
      <c r="BO6" s="86"/>
      <c r="BP6" s="87"/>
      <c r="BQ6" s="87"/>
      <c r="BR6" s="87"/>
      <c r="BS6" s="87"/>
      <c r="BT6" s="87"/>
      <c r="BU6" s="87"/>
      <c r="BV6" s="87"/>
      <c r="BW6" s="87"/>
    </row>
    <row r="7" spans="3:75" ht="21.95" customHeight="1" x14ac:dyDescent="0.3">
      <c r="C7" s="64"/>
      <c r="D7" s="84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0"/>
      <c r="AF7" s="85"/>
      <c r="AG7" s="85"/>
      <c r="AH7" s="85"/>
      <c r="AI7" s="85"/>
      <c r="AJ7" s="67"/>
      <c r="AK7" s="67"/>
      <c r="AL7" s="148">
        <f t="shared" si="4"/>
        <v>0</v>
      </c>
      <c r="AM7" s="149"/>
      <c r="AN7" s="150">
        <f t="shared" si="5"/>
        <v>0</v>
      </c>
      <c r="AO7" s="149"/>
      <c r="AP7" s="162">
        <f t="shared" si="6"/>
        <v>0</v>
      </c>
      <c r="AQ7" s="163"/>
      <c r="AR7" s="164"/>
      <c r="AS7" s="86"/>
      <c r="AT7" s="86"/>
      <c r="AU7" s="86"/>
      <c r="AV7" s="86"/>
      <c r="AW7" s="86"/>
      <c r="AX7" s="86"/>
      <c r="AY7" s="86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6"/>
      <c r="BT7" s="86"/>
      <c r="BU7" s="87"/>
      <c r="BV7" s="87"/>
      <c r="BW7" s="87"/>
    </row>
    <row r="8" spans="3:75" ht="21.95" customHeight="1" x14ac:dyDescent="0.3">
      <c r="C8" s="83"/>
      <c r="D8" s="84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8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67"/>
      <c r="AK8" s="67"/>
      <c r="AL8" s="148">
        <f t="shared" si="4"/>
        <v>0</v>
      </c>
      <c r="AM8" s="149"/>
      <c r="AN8" s="150">
        <f t="shared" si="5"/>
        <v>0</v>
      </c>
      <c r="AO8" s="149"/>
      <c r="AP8" s="162">
        <f t="shared" si="6"/>
        <v>0</v>
      </c>
      <c r="AQ8" s="163"/>
      <c r="AR8" s="164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</row>
    <row r="9" spans="3:75" ht="21.95" customHeight="1" x14ac:dyDescent="0.3">
      <c r="C9" s="83"/>
      <c r="D9" s="84"/>
      <c r="E9" s="80"/>
      <c r="F9" s="80"/>
      <c r="G9" s="80"/>
      <c r="H9" s="80"/>
      <c r="I9" s="80"/>
      <c r="J9" s="80"/>
      <c r="K9" s="80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67"/>
      <c r="AK9" s="67"/>
      <c r="AL9" s="148">
        <f t="shared" si="4"/>
        <v>0</v>
      </c>
      <c r="AM9" s="149"/>
      <c r="AN9" s="150">
        <f t="shared" si="5"/>
        <v>0</v>
      </c>
      <c r="AO9" s="149"/>
      <c r="AP9" s="162">
        <f t="shared" si="6"/>
        <v>0</v>
      </c>
      <c r="AQ9" s="163"/>
      <c r="AR9" s="164"/>
      <c r="AS9" s="86"/>
      <c r="AT9" s="86"/>
      <c r="AU9" s="86"/>
      <c r="AV9" s="86"/>
      <c r="AW9" s="86"/>
      <c r="AX9" s="86"/>
      <c r="AY9" s="86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</row>
    <row r="10" spans="3:75" ht="21.95" customHeight="1" x14ac:dyDescent="0.3">
      <c r="C10" s="83"/>
      <c r="D10" s="84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67"/>
      <c r="AK10" s="67"/>
      <c r="AL10" s="148">
        <f t="shared" si="4"/>
        <v>0</v>
      </c>
      <c r="AM10" s="149"/>
      <c r="AN10" s="150">
        <f t="shared" si="5"/>
        <v>0</v>
      </c>
      <c r="AO10" s="149"/>
      <c r="AP10" s="162">
        <f t="shared" si="6"/>
        <v>0</v>
      </c>
      <c r="AQ10" s="163"/>
      <c r="AR10" s="164"/>
      <c r="AS10" s="86"/>
      <c r="AT10" s="86"/>
      <c r="AU10" s="86"/>
      <c r="AV10" s="86"/>
      <c r="AW10" s="86"/>
      <c r="AX10" s="86"/>
      <c r="AY10" s="86"/>
      <c r="AZ10" s="87"/>
      <c r="BA10" s="86"/>
      <c r="BB10" s="86"/>
      <c r="BC10" s="86"/>
      <c r="BD10" s="86"/>
      <c r="BE10" s="86"/>
      <c r="BF10" s="86"/>
      <c r="BG10" s="87"/>
      <c r="BH10" s="86"/>
      <c r="BI10" s="86"/>
      <c r="BJ10" s="86"/>
      <c r="BK10" s="86"/>
      <c r="BL10" s="86"/>
      <c r="BM10" s="86"/>
      <c r="BN10" s="87"/>
      <c r="BO10" s="86"/>
      <c r="BP10" s="86"/>
      <c r="BQ10" s="86"/>
      <c r="BR10" s="86"/>
      <c r="BS10" s="87"/>
      <c r="BT10" s="87"/>
      <c r="BU10" s="87"/>
      <c r="BV10" s="87"/>
      <c r="BW10" s="87"/>
    </row>
    <row r="11" spans="3:75" ht="21.95" customHeight="1" x14ac:dyDescent="0.3">
      <c r="C11" s="83"/>
      <c r="D11" s="84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67"/>
      <c r="AK11" s="67"/>
      <c r="AL11" s="148">
        <f t="shared" si="4"/>
        <v>0</v>
      </c>
      <c r="AM11" s="149"/>
      <c r="AN11" s="150">
        <f t="shared" si="5"/>
        <v>0</v>
      </c>
      <c r="AO11" s="149"/>
      <c r="AP11" s="162">
        <f t="shared" si="6"/>
        <v>0</v>
      </c>
      <c r="AQ11" s="163"/>
      <c r="AR11" s="164"/>
      <c r="AS11" s="86"/>
      <c r="AT11" s="86"/>
      <c r="AU11" s="86"/>
      <c r="AV11" s="86"/>
      <c r="AW11" s="86"/>
      <c r="AX11" s="86"/>
      <c r="AY11" s="86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</row>
    <row r="12" spans="3:75" ht="21.95" customHeight="1" x14ac:dyDescent="0.3">
      <c r="C12" s="83"/>
      <c r="D12" s="84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8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67"/>
      <c r="AK12" s="67"/>
      <c r="AL12" s="148">
        <f t="shared" si="4"/>
        <v>0</v>
      </c>
      <c r="AM12" s="149"/>
      <c r="AN12" s="150">
        <f t="shared" si="5"/>
        <v>0</v>
      </c>
      <c r="AO12" s="149"/>
      <c r="AP12" s="162">
        <f t="shared" si="6"/>
        <v>0</v>
      </c>
      <c r="AQ12" s="163"/>
      <c r="AR12" s="164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7"/>
      <c r="BN12" s="86"/>
      <c r="BO12" s="86"/>
      <c r="BP12" s="86"/>
      <c r="BQ12" s="86"/>
      <c r="BR12" s="86"/>
      <c r="BS12" s="86"/>
      <c r="BT12" s="86"/>
      <c r="BU12" s="86"/>
      <c r="BV12" s="87"/>
      <c r="BW12" s="86"/>
    </row>
    <row r="13" spans="3:75" ht="21.95" customHeight="1" x14ac:dyDescent="0.3">
      <c r="C13" s="83"/>
      <c r="D13" s="84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67"/>
      <c r="AK13" s="67"/>
      <c r="AL13" s="148">
        <f t="shared" si="4"/>
        <v>0</v>
      </c>
      <c r="AM13" s="149"/>
      <c r="AN13" s="150">
        <f t="shared" si="5"/>
        <v>0</v>
      </c>
      <c r="AO13" s="149"/>
      <c r="AP13" s="162">
        <f t="shared" si="6"/>
        <v>0</v>
      </c>
      <c r="AQ13" s="163"/>
      <c r="AR13" s="164"/>
      <c r="AS13" s="86"/>
      <c r="AT13" s="86"/>
      <c r="AU13" s="86"/>
      <c r="AV13" s="86"/>
      <c r="AW13" s="86"/>
      <c r="AX13" s="86"/>
      <c r="AY13" s="86"/>
      <c r="AZ13" s="86"/>
      <c r="BA13" s="87"/>
      <c r="BB13" s="87"/>
      <c r="BC13" s="87"/>
      <c r="BD13" s="87"/>
      <c r="BE13" s="86"/>
      <c r="BF13" s="87"/>
      <c r="BG13" s="86"/>
      <c r="BH13" s="86"/>
      <c r="BI13" s="87"/>
      <c r="BJ13" s="87"/>
      <c r="BK13" s="87"/>
      <c r="BL13" s="86"/>
      <c r="BM13" s="87"/>
      <c r="BN13" s="86"/>
      <c r="BO13" s="86"/>
      <c r="BP13" s="86"/>
      <c r="BQ13" s="87"/>
      <c r="BR13" s="86"/>
      <c r="BS13" s="86"/>
      <c r="BT13" s="86"/>
      <c r="BU13" s="86"/>
      <c r="BV13" s="86"/>
      <c r="BW13" s="87"/>
    </row>
    <row r="14" spans="3:75" ht="21.95" customHeight="1" x14ac:dyDescent="0.3">
      <c r="C14" s="83"/>
      <c r="D14" s="84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8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67"/>
      <c r="AK14" s="67"/>
      <c r="AL14" s="148">
        <f t="shared" si="4"/>
        <v>0</v>
      </c>
      <c r="AM14" s="149"/>
      <c r="AN14" s="150">
        <f t="shared" si="5"/>
        <v>0</v>
      </c>
      <c r="AO14" s="149"/>
      <c r="AP14" s="162">
        <f t="shared" si="6"/>
        <v>0</v>
      </c>
      <c r="AQ14" s="163"/>
      <c r="AR14" s="164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90"/>
      <c r="BF14" s="89"/>
      <c r="BG14" s="89"/>
      <c r="BH14" s="86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90"/>
      <c r="BW14" s="89"/>
    </row>
    <row r="15" spans="3:75" ht="21.95" customHeight="1" x14ac:dyDescent="0.3">
      <c r="C15" s="83"/>
      <c r="D15" s="84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67"/>
      <c r="AK15" s="67"/>
      <c r="AL15" s="148">
        <f t="shared" si="4"/>
        <v>0</v>
      </c>
      <c r="AM15" s="149"/>
      <c r="AN15" s="150">
        <f t="shared" si="5"/>
        <v>0</v>
      </c>
      <c r="AO15" s="149"/>
      <c r="AP15" s="162">
        <f t="shared" si="6"/>
        <v>0</v>
      </c>
      <c r="AQ15" s="163"/>
      <c r="AR15" s="164"/>
      <c r="AS15" s="89"/>
      <c r="AT15" s="89"/>
      <c r="AU15" s="89"/>
      <c r="AV15" s="89"/>
      <c r="AW15" s="89"/>
      <c r="AX15" s="89"/>
      <c r="AY15" s="89"/>
      <c r="AZ15" s="89"/>
      <c r="BA15" s="90"/>
      <c r="BB15" s="90"/>
      <c r="BC15" s="90"/>
      <c r="BD15" s="90"/>
      <c r="BE15" s="89"/>
      <c r="BF15" s="89"/>
      <c r="BG15" s="89"/>
      <c r="BH15" s="87"/>
      <c r="BI15" s="90"/>
      <c r="BJ15" s="90"/>
      <c r="BK15" s="89"/>
      <c r="BL15" s="89"/>
      <c r="BM15" s="89"/>
      <c r="BN15" s="89"/>
      <c r="BO15" s="90"/>
      <c r="BP15" s="89"/>
      <c r="BQ15" s="90"/>
      <c r="BR15" s="90"/>
      <c r="BS15" s="89"/>
      <c r="BT15" s="89"/>
      <c r="BU15" s="89"/>
      <c r="BV15" s="90"/>
      <c r="BW15" s="90"/>
    </row>
    <row r="16" spans="3:75" ht="21.95" customHeight="1" x14ac:dyDescent="0.3">
      <c r="C16" s="64"/>
      <c r="D16" s="84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67"/>
      <c r="AK16" s="67"/>
      <c r="AL16" s="148">
        <f t="shared" si="4"/>
        <v>0</v>
      </c>
      <c r="AM16" s="149"/>
      <c r="AN16" s="150">
        <f t="shared" si="5"/>
        <v>0</v>
      </c>
      <c r="AO16" s="149"/>
      <c r="AP16" s="162">
        <f t="shared" si="6"/>
        <v>0</v>
      </c>
      <c r="AQ16" s="163"/>
      <c r="AR16" s="164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90"/>
      <c r="BG16" s="89"/>
      <c r="BH16" s="86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</row>
    <row r="17" spans="3:75" ht="21.95" customHeight="1" x14ac:dyDescent="0.3">
      <c r="C17" s="83"/>
      <c r="D17" s="84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8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67"/>
      <c r="AK17" s="67"/>
      <c r="AL17" s="148">
        <f t="shared" si="4"/>
        <v>0</v>
      </c>
      <c r="AM17" s="149"/>
      <c r="AN17" s="150">
        <f t="shared" si="5"/>
        <v>0</v>
      </c>
      <c r="AO17" s="149"/>
      <c r="AP17" s="162">
        <f t="shared" si="6"/>
        <v>0</v>
      </c>
      <c r="AQ17" s="163"/>
      <c r="AR17" s="164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90"/>
      <c r="BE17" s="90"/>
      <c r="BF17" s="89"/>
      <c r="BG17" s="89"/>
      <c r="BH17" s="86"/>
      <c r="BI17" s="89"/>
      <c r="BJ17" s="89"/>
      <c r="BK17" s="89"/>
      <c r="BL17" s="89"/>
      <c r="BM17" s="89"/>
      <c r="BN17" s="89"/>
      <c r="BO17" s="89"/>
      <c r="BP17" s="90"/>
      <c r="BQ17" s="90"/>
      <c r="BR17" s="90"/>
      <c r="BS17" s="89"/>
      <c r="BT17" s="89"/>
      <c r="BU17" s="89"/>
      <c r="BV17" s="89"/>
      <c r="BW17" s="89"/>
    </row>
    <row r="18" spans="3:75" ht="21.95" customHeight="1" x14ac:dyDescent="0.3">
      <c r="C18" s="83"/>
      <c r="D18" s="84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8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67"/>
      <c r="AK18" s="67"/>
      <c r="AL18" s="148">
        <f t="shared" si="4"/>
        <v>0</v>
      </c>
      <c r="AM18" s="149"/>
      <c r="AN18" s="150">
        <f t="shared" si="5"/>
        <v>0</v>
      </c>
      <c r="AO18" s="149"/>
      <c r="AP18" s="162">
        <f t="shared" si="6"/>
        <v>0</v>
      </c>
      <c r="AQ18" s="163"/>
      <c r="AR18" s="164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6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</row>
    <row r="19" spans="3:75" ht="21.95" customHeight="1" x14ac:dyDescent="0.3">
      <c r="C19" s="83"/>
      <c r="D19" s="84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67"/>
      <c r="AK19" s="67"/>
      <c r="AL19" s="148">
        <f t="shared" si="4"/>
        <v>0</v>
      </c>
      <c r="AM19" s="149"/>
      <c r="AN19" s="150">
        <f t="shared" si="5"/>
        <v>0</v>
      </c>
      <c r="AO19" s="149"/>
      <c r="AP19" s="162">
        <f t="shared" si="6"/>
        <v>0</v>
      </c>
      <c r="AQ19" s="163"/>
      <c r="AR19" s="164"/>
      <c r="AS19" s="89"/>
      <c r="AT19" s="89"/>
      <c r="AU19" s="89"/>
      <c r="AV19" s="89"/>
      <c r="AW19" s="89"/>
      <c r="AX19" s="89"/>
      <c r="AY19" s="89"/>
      <c r="AZ19" s="89"/>
      <c r="BA19" s="89"/>
      <c r="BB19" s="90"/>
      <c r="BC19" s="89"/>
      <c r="BD19" s="89"/>
      <c r="BE19" s="90"/>
      <c r="BF19" s="89"/>
      <c r="BG19" s="90"/>
      <c r="BH19" s="86"/>
      <c r="BI19" s="89"/>
      <c r="BJ19" s="89"/>
      <c r="BK19" s="89"/>
      <c r="BL19" s="89"/>
      <c r="BM19" s="89"/>
      <c r="BN19" s="89"/>
      <c r="BO19" s="90"/>
      <c r="BP19" s="89"/>
      <c r="BQ19" s="89"/>
      <c r="BR19" s="89"/>
      <c r="BS19" s="89"/>
      <c r="BT19" s="89"/>
      <c r="BU19" s="90"/>
      <c r="BV19" s="90"/>
      <c r="BW19" s="89"/>
    </row>
    <row r="20" spans="3:75" ht="21.95" customHeight="1" x14ac:dyDescent="0.3">
      <c r="C20" s="83"/>
      <c r="D20" s="84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8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67"/>
      <c r="AK20" s="67"/>
      <c r="AL20" s="148">
        <f t="shared" si="4"/>
        <v>0</v>
      </c>
      <c r="AM20" s="149"/>
      <c r="AN20" s="150">
        <f t="shared" si="5"/>
        <v>0</v>
      </c>
      <c r="AO20" s="149"/>
      <c r="AP20" s="162">
        <f t="shared" si="6"/>
        <v>0</v>
      </c>
      <c r="AQ20" s="163"/>
      <c r="AR20" s="164"/>
      <c r="AS20" s="89"/>
      <c r="AT20" s="89"/>
      <c r="AU20" s="89"/>
      <c r="AV20" s="89"/>
      <c r="AW20" s="89"/>
      <c r="AX20" s="89"/>
      <c r="AY20" s="89"/>
      <c r="AZ20" s="90"/>
      <c r="BA20" s="90"/>
      <c r="BB20" s="89"/>
      <c r="BC20" s="90"/>
      <c r="BD20" s="90"/>
      <c r="BE20" s="90"/>
      <c r="BF20" s="90"/>
      <c r="BG20" s="90"/>
      <c r="BH20" s="87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</row>
    <row r="21" spans="3:75" ht="21.95" customHeight="1" x14ac:dyDescent="0.3">
      <c r="C21" s="83"/>
      <c r="D21" s="84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8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67"/>
      <c r="AK21" s="67"/>
      <c r="AL21" s="148">
        <f t="shared" si="4"/>
        <v>0</v>
      </c>
      <c r="AM21" s="149"/>
      <c r="AN21" s="150">
        <f t="shared" si="5"/>
        <v>0</v>
      </c>
      <c r="AO21" s="149"/>
      <c r="AP21" s="162">
        <f t="shared" si="6"/>
        <v>0</v>
      </c>
      <c r="AQ21" s="163"/>
      <c r="AR21" s="164"/>
      <c r="AS21" s="89"/>
      <c r="AT21" s="89"/>
      <c r="AU21" s="89"/>
      <c r="AV21" s="89"/>
      <c r="AW21" s="89"/>
      <c r="AX21" s="89"/>
      <c r="AY21" s="89"/>
      <c r="AZ21" s="89"/>
      <c r="BA21" s="90"/>
      <c r="BB21" s="90"/>
      <c r="BC21" s="90"/>
      <c r="BD21" s="90"/>
      <c r="BE21" s="90"/>
      <c r="BF21" s="89"/>
      <c r="BG21" s="89"/>
      <c r="BH21" s="87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</row>
    <row r="22" spans="3:75" ht="21.95" customHeight="1" x14ac:dyDescent="0.3">
      <c r="C22" s="83"/>
      <c r="D22" s="84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8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67"/>
      <c r="AK22" s="67"/>
      <c r="AL22" s="148">
        <f t="shared" si="4"/>
        <v>0</v>
      </c>
      <c r="AM22" s="149"/>
      <c r="AN22" s="150">
        <f t="shared" si="5"/>
        <v>0</v>
      </c>
      <c r="AO22" s="149"/>
      <c r="AP22" s="162">
        <f t="shared" si="6"/>
        <v>0</v>
      </c>
      <c r="AQ22" s="163"/>
      <c r="AR22" s="164"/>
      <c r="AS22" s="89"/>
      <c r="AT22" s="89"/>
      <c r="AU22" s="89"/>
      <c r="AV22" s="89"/>
      <c r="AW22" s="89"/>
      <c r="AX22" s="89"/>
      <c r="AY22" s="89"/>
      <c r="AZ22" s="90"/>
      <c r="BA22" s="89"/>
      <c r="BB22" s="89"/>
      <c r="BC22" s="89"/>
      <c r="BD22" s="89"/>
      <c r="BE22" s="89"/>
      <c r="BF22" s="89"/>
      <c r="BG22" s="89"/>
      <c r="BH22" s="86"/>
      <c r="BI22" s="89"/>
      <c r="BJ22" s="89"/>
      <c r="BK22" s="89"/>
      <c r="BL22" s="89"/>
      <c r="BM22" s="89"/>
      <c r="BN22" s="90"/>
      <c r="BO22" s="89"/>
      <c r="BP22" s="89"/>
      <c r="BQ22" s="89"/>
      <c r="BR22" s="89"/>
      <c r="BS22" s="90"/>
      <c r="BT22" s="90"/>
      <c r="BU22" s="90"/>
      <c r="BV22" s="89"/>
      <c r="BW22" s="90"/>
    </row>
    <row r="23" spans="3:75" ht="21.95" customHeight="1" x14ac:dyDescent="0.3">
      <c r="C23" s="83"/>
      <c r="D23" s="84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80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80"/>
      <c r="AF23" s="91"/>
      <c r="AG23" s="91"/>
      <c r="AH23" s="91"/>
      <c r="AI23" s="91"/>
      <c r="AJ23" s="67"/>
      <c r="AK23" s="67"/>
      <c r="AL23" s="148">
        <f t="shared" si="4"/>
        <v>0</v>
      </c>
      <c r="AM23" s="149"/>
      <c r="AN23" s="150">
        <f t="shared" si="5"/>
        <v>0</v>
      </c>
      <c r="AO23" s="149"/>
      <c r="AP23" s="162">
        <f t="shared" si="6"/>
        <v>0</v>
      </c>
      <c r="AQ23" s="163"/>
      <c r="AR23" s="164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7"/>
      <c r="BI23" s="89"/>
      <c r="BJ23" s="89"/>
      <c r="BK23" s="89"/>
      <c r="BL23" s="90"/>
      <c r="BM23" s="90"/>
      <c r="BN23" s="89"/>
      <c r="BO23" s="89"/>
      <c r="BP23" s="89"/>
      <c r="BQ23" s="89"/>
      <c r="BR23" s="89"/>
      <c r="BS23" s="89"/>
      <c r="BT23" s="89"/>
      <c r="BU23" s="89"/>
      <c r="BV23" s="89"/>
      <c r="BW23" s="90"/>
    </row>
    <row r="24" spans="3:75" ht="21.95" customHeight="1" x14ac:dyDescent="0.3">
      <c r="C24" s="83"/>
      <c r="D24" s="84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67"/>
      <c r="AK24" s="67"/>
      <c r="AL24" s="148">
        <f t="shared" si="4"/>
        <v>0</v>
      </c>
      <c r="AM24" s="149"/>
      <c r="AN24" s="150">
        <f t="shared" si="5"/>
        <v>0</v>
      </c>
      <c r="AO24" s="149"/>
      <c r="AP24" s="162">
        <f t="shared" si="6"/>
        <v>0</v>
      </c>
      <c r="AQ24" s="163"/>
      <c r="AR24" s="164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90"/>
      <c r="BE24" s="89"/>
      <c r="BF24" s="89"/>
      <c r="BG24" s="89"/>
      <c r="BH24" s="86"/>
      <c r="BI24" s="89"/>
      <c r="BJ24" s="89"/>
      <c r="BK24" s="90"/>
      <c r="BL24" s="89"/>
      <c r="BM24" s="89"/>
      <c r="BN24" s="90"/>
      <c r="BO24" s="89"/>
      <c r="BP24" s="89"/>
      <c r="BQ24" s="89"/>
      <c r="BR24" s="90"/>
      <c r="BS24" s="89"/>
      <c r="BT24" s="89"/>
      <c r="BU24" s="90"/>
      <c r="BV24" s="89"/>
      <c r="BW24" s="89"/>
    </row>
    <row r="25" spans="3:75" ht="21.95" customHeight="1" x14ac:dyDescent="0.3">
      <c r="C25" s="83"/>
      <c r="D25" s="84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67"/>
      <c r="AK25" s="67"/>
      <c r="AL25" s="148">
        <f t="shared" si="4"/>
        <v>0</v>
      </c>
      <c r="AM25" s="149"/>
      <c r="AN25" s="150">
        <f t="shared" si="5"/>
        <v>0</v>
      </c>
      <c r="AO25" s="149"/>
      <c r="AP25" s="162">
        <f t="shared" si="6"/>
        <v>0</v>
      </c>
      <c r="AQ25" s="163"/>
      <c r="AR25" s="164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90"/>
      <c r="BE25" s="89"/>
      <c r="BF25" s="89"/>
      <c r="BG25" s="89"/>
      <c r="BH25" s="86"/>
      <c r="BI25" s="89"/>
      <c r="BJ25" s="89"/>
      <c r="BK25" s="90"/>
      <c r="BL25" s="89"/>
      <c r="BM25" s="89"/>
      <c r="BN25" s="89"/>
      <c r="BO25" s="89"/>
      <c r="BP25" s="89"/>
      <c r="BQ25" s="89"/>
      <c r="BR25" s="90"/>
      <c r="BS25" s="89"/>
      <c r="BT25" s="89"/>
      <c r="BU25" s="89"/>
      <c r="BV25" s="89"/>
      <c r="BW25" s="89"/>
    </row>
    <row r="26" spans="3:75" ht="21.95" customHeight="1" x14ac:dyDescent="0.3">
      <c r="C26" s="83"/>
      <c r="D26" s="84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67"/>
      <c r="AK26" s="67"/>
      <c r="AL26" s="148">
        <f t="shared" si="4"/>
        <v>0</v>
      </c>
      <c r="AM26" s="149"/>
      <c r="AN26" s="150">
        <f t="shared" si="5"/>
        <v>0</v>
      </c>
      <c r="AO26" s="149"/>
      <c r="AP26" s="162">
        <f t="shared" si="6"/>
        <v>0</v>
      </c>
      <c r="AQ26" s="163"/>
      <c r="AR26" s="164"/>
      <c r="AS26" s="89"/>
      <c r="AT26" s="89"/>
      <c r="AU26" s="89"/>
      <c r="AV26" s="89"/>
      <c r="AW26" s="89"/>
      <c r="AX26" s="89"/>
      <c r="AY26" s="89"/>
      <c r="AZ26" s="89"/>
      <c r="BA26" s="89"/>
      <c r="BB26" s="90"/>
      <c r="BC26" s="89"/>
      <c r="BD26" s="90"/>
      <c r="BE26" s="90"/>
      <c r="BF26" s="90"/>
      <c r="BG26" s="89"/>
      <c r="BH26" s="89"/>
      <c r="BI26" s="90"/>
      <c r="BJ26" s="90"/>
      <c r="BK26" s="90"/>
      <c r="BL26" s="90"/>
      <c r="BM26" s="90"/>
      <c r="BN26" s="89"/>
      <c r="BO26" s="89"/>
      <c r="BP26" s="90"/>
      <c r="BQ26" s="89"/>
      <c r="BR26" s="90"/>
      <c r="BS26" s="90"/>
      <c r="BT26" s="90"/>
      <c r="BU26" s="89"/>
      <c r="BV26" s="89"/>
      <c r="BW26" s="90"/>
    </row>
    <row r="27" spans="3:75" ht="21.95" customHeight="1" x14ac:dyDescent="0.3">
      <c r="C27" s="83"/>
      <c r="D27" s="84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80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67"/>
      <c r="AK27" s="67"/>
      <c r="AL27" s="148">
        <f t="shared" si="4"/>
        <v>0</v>
      </c>
      <c r="AM27" s="149"/>
      <c r="AN27" s="150">
        <f t="shared" si="5"/>
        <v>0</v>
      </c>
      <c r="AO27" s="149"/>
      <c r="AP27" s="162">
        <f t="shared" si="6"/>
        <v>0</v>
      </c>
      <c r="AQ27" s="163"/>
      <c r="AR27" s="164"/>
      <c r="AS27" s="89"/>
      <c r="AT27" s="89"/>
      <c r="AU27" s="89"/>
      <c r="AV27" s="89"/>
      <c r="AW27" s="89"/>
      <c r="AX27" s="89"/>
      <c r="AY27" s="89"/>
      <c r="AZ27" s="89"/>
      <c r="BA27" s="89"/>
      <c r="BB27" s="90"/>
      <c r="BC27" s="89"/>
      <c r="BD27" s="89"/>
      <c r="BE27" s="89"/>
      <c r="BF27" s="89"/>
      <c r="BG27" s="89"/>
      <c r="BH27" s="86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90"/>
    </row>
    <row r="28" spans="3:75" ht="21.95" customHeight="1" x14ac:dyDescent="0.3">
      <c r="C28" s="83"/>
      <c r="D28" s="84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80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67"/>
      <c r="AK28" s="67"/>
      <c r="AL28" s="148">
        <f t="shared" si="4"/>
        <v>0</v>
      </c>
      <c r="AM28" s="149"/>
      <c r="AN28" s="150">
        <f t="shared" si="5"/>
        <v>0</v>
      </c>
      <c r="AO28" s="149"/>
      <c r="AP28" s="162">
        <f t="shared" si="6"/>
        <v>0</v>
      </c>
      <c r="AQ28" s="163"/>
      <c r="AR28" s="164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6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90"/>
      <c r="BV28" s="89"/>
      <c r="BW28" s="89"/>
    </row>
    <row r="29" spans="3:75" ht="21.95" customHeight="1" x14ac:dyDescent="0.3">
      <c r="C29" s="83"/>
      <c r="D29" s="84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67"/>
      <c r="AK29" s="67"/>
      <c r="AL29" s="148">
        <f t="shared" si="4"/>
        <v>0</v>
      </c>
      <c r="AM29" s="149"/>
      <c r="AN29" s="150">
        <f t="shared" si="5"/>
        <v>0</v>
      </c>
      <c r="AO29" s="149"/>
      <c r="AP29" s="162">
        <f t="shared" si="6"/>
        <v>0</v>
      </c>
      <c r="AQ29" s="163"/>
      <c r="AR29" s="164"/>
      <c r="AS29" s="89"/>
      <c r="AT29" s="89"/>
      <c r="AU29" s="89"/>
      <c r="AV29" s="89"/>
      <c r="AW29" s="89"/>
      <c r="AX29" s="89"/>
      <c r="AY29" s="89"/>
      <c r="AZ29" s="90"/>
      <c r="BA29" s="90"/>
      <c r="BB29" s="90"/>
      <c r="BC29" s="90"/>
      <c r="BD29" s="89"/>
      <c r="BE29" s="89"/>
      <c r="BF29" s="90"/>
      <c r="BG29" s="90"/>
      <c r="BH29" s="87"/>
      <c r="BI29" s="89"/>
      <c r="BJ29" s="90"/>
      <c r="BK29" s="89"/>
      <c r="BL29" s="89"/>
      <c r="BM29" s="90"/>
      <c r="BN29" s="90"/>
      <c r="BO29" s="90"/>
      <c r="BP29" s="90"/>
      <c r="BQ29" s="89"/>
      <c r="BR29" s="90"/>
      <c r="BS29" s="89"/>
      <c r="BT29" s="89"/>
      <c r="BU29" s="90"/>
      <c r="BV29" s="90"/>
      <c r="BW29" s="90"/>
    </row>
    <row r="30" spans="3:75" ht="21.95" customHeight="1" x14ac:dyDescent="0.3">
      <c r="C30" s="83"/>
      <c r="D30" s="84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67"/>
      <c r="AK30" s="67"/>
      <c r="AL30" s="148">
        <f t="shared" si="4"/>
        <v>0</v>
      </c>
      <c r="AM30" s="149"/>
      <c r="AN30" s="150">
        <f t="shared" si="5"/>
        <v>0</v>
      </c>
      <c r="AO30" s="149"/>
      <c r="AP30" s="162">
        <f t="shared" si="6"/>
        <v>0</v>
      </c>
      <c r="AQ30" s="163"/>
      <c r="AR30" s="164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6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90"/>
      <c r="BV30" s="89"/>
      <c r="BW30" s="89"/>
    </row>
    <row r="31" spans="3:75" ht="21.95" customHeight="1" x14ac:dyDescent="0.3">
      <c r="C31" s="83"/>
      <c r="D31" s="84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67"/>
      <c r="AK31" s="67"/>
      <c r="AL31" s="148">
        <f t="shared" si="4"/>
        <v>0</v>
      </c>
      <c r="AM31" s="149"/>
      <c r="AN31" s="150">
        <f t="shared" si="5"/>
        <v>0</v>
      </c>
      <c r="AO31" s="149"/>
      <c r="AP31" s="162">
        <f t="shared" si="6"/>
        <v>0</v>
      </c>
      <c r="AQ31" s="163"/>
      <c r="AR31" s="164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90"/>
      <c r="BE31" s="89"/>
      <c r="BF31" s="89"/>
      <c r="BG31" s="89"/>
      <c r="BH31" s="86"/>
      <c r="BI31" s="89"/>
      <c r="BJ31" s="89"/>
      <c r="BK31" s="90"/>
      <c r="BL31" s="90"/>
      <c r="BM31" s="89"/>
      <c r="BN31" s="89"/>
      <c r="BO31" s="89"/>
      <c r="BP31" s="89"/>
      <c r="BQ31" s="89"/>
      <c r="BR31" s="90"/>
      <c r="BS31" s="89"/>
      <c r="BT31" s="89"/>
      <c r="BU31" s="90"/>
      <c r="BV31" s="89"/>
      <c r="BW31" s="90"/>
    </row>
    <row r="32" spans="3:75" ht="21.95" customHeight="1" x14ac:dyDescent="0.3">
      <c r="C32" s="83"/>
      <c r="D32" s="84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67"/>
      <c r="AK32" s="67"/>
      <c r="AL32" s="148">
        <f t="shared" si="4"/>
        <v>0</v>
      </c>
      <c r="AM32" s="149"/>
      <c r="AN32" s="150">
        <f t="shared" si="5"/>
        <v>0</v>
      </c>
      <c r="AO32" s="149"/>
      <c r="AP32" s="162">
        <f t="shared" si="6"/>
        <v>0</v>
      </c>
      <c r="AQ32" s="163"/>
      <c r="AR32" s="164"/>
      <c r="AS32" s="89"/>
      <c r="AT32" s="89"/>
      <c r="AU32" s="89"/>
      <c r="AV32" s="89"/>
      <c r="AW32" s="89"/>
      <c r="AX32" s="89"/>
      <c r="AY32" s="89"/>
      <c r="AZ32" s="89"/>
      <c r="BA32" s="90"/>
      <c r="BB32" s="90"/>
      <c r="BC32" s="90"/>
      <c r="BD32" s="90"/>
      <c r="BE32" s="90"/>
      <c r="BF32" s="89"/>
      <c r="BG32" s="90"/>
      <c r="BH32" s="87"/>
      <c r="BI32" s="90"/>
      <c r="BJ32" s="90"/>
      <c r="BK32" s="90"/>
      <c r="BL32" s="90"/>
      <c r="BM32" s="89"/>
      <c r="BN32" s="89"/>
      <c r="BO32" s="90"/>
      <c r="BP32" s="90"/>
      <c r="BQ32" s="90"/>
      <c r="BR32" s="90"/>
      <c r="BS32" s="89"/>
      <c r="BT32" s="89"/>
      <c r="BU32" s="90"/>
      <c r="BV32" s="90"/>
      <c r="BW32" s="90"/>
    </row>
    <row r="33" spans="3:75" ht="21.95" customHeight="1" x14ac:dyDescent="0.3">
      <c r="C33" s="93"/>
      <c r="D33" s="84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91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67"/>
      <c r="AK33" s="67"/>
      <c r="AL33" s="148">
        <f t="shared" si="4"/>
        <v>0</v>
      </c>
      <c r="AM33" s="149"/>
      <c r="AN33" s="150">
        <f t="shared" si="5"/>
        <v>0</v>
      </c>
      <c r="AO33" s="149"/>
      <c r="AP33" s="162">
        <f t="shared" si="6"/>
        <v>0</v>
      </c>
      <c r="AQ33" s="163"/>
      <c r="AR33" s="164"/>
      <c r="AS33" s="89"/>
      <c r="AT33" s="89"/>
      <c r="AU33" s="89"/>
      <c r="AV33" s="89"/>
      <c r="AW33" s="89"/>
      <c r="AX33" s="89"/>
      <c r="AY33" s="89"/>
      <c r="AZ33" s="90"/>
      <c r="BA33" s="90"/>
      <c r="BB33" s="90"/>
      <c r="BC33" s="90"/>
      <c r="BD33" s="89"/>
      <c r="BE33" s="89"/>
      <c r="BF33" s="90"/>
      <c r="BG33" s="90"/>
      <c r="BH33" s="86"/>
      <c r="BI33" s="90"/>
      <c r="BJ33" s="90"/>
      <c r="BK33" s="89"/>
      <c r="BL33" s="90"/>
      <c r="BM33" s="90"/>
      <c r="BN33" s="90"/>
      <c r="BO33" s="90"/>
      <c r="BP33" s="90"/>
      <c r="BQ33" s="90"/>
      <c r="BR33" s="89"/>
      <c r="BS33" s="90"/>
      <c r="BT33" s="90"/>
      <c r="BU33" s="90"/>
      <c r="BV33" s="89"/>
      <c r="BW33" s="90"/>
    </row>
    <row r="34" spans="3:75" ht="21.95" customHeight="1" x14ac:dyDescent="0.3">
      <c r="C34" s="83"/>
      <c r="D34" s="84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80"/>
      <c r="AA34" s="91"/>
      <c r="AB34" s="91"/>
      <c r="AC34" s="91"/>
      <c r="AD34" s="91"/>
      <c r="AE34" s="91"/>
      <c r="AF34" s="91"/>
      <c r="AG34" s="91"/>
      <c r="AH34" s="91"/>
      <c r="AI34" s="91"/>
      <c r="AJ34" s="67"/>
      <c r="AK34" s="67"/>
      <c r="AL34" s="148">
        <f t="shared" si="4"/>
        <v>0</v>
      </c>
      <c r="AM34" s="149"/>
      <c r="AN34" s="150">
        <f t="shared" si="5"/>
        <v>0</v>
      </c>
      <c r="AO34" s="149"/>
      <c r="AP34" s="162">
        <f t="shared" si="6"/>
        <v>0</v>
      </c>
      <c r="AQ34" s="163"/>
      <c r="AR34" s="164"/>
      <c r="AS34" s="89"/>
      <c r="AT34" s="89"/>
      <c r="AU34" s="89"/>
      <c r="AV34" s="89"/>
      <c r="AW34" s="89"/>
      <c r="AX34" s="89"/>
      <c r="AY34" s="89"/>
      <c r="AZ34" s="90"/>
      <c r="BA34" s="89"/>
      <c r="BB34" s="90"/>
      <c r="BC34" s="89"/>
      <c r="BD34" s="89"/>
      <c r="BE34" s="90"/>
      <c r="BF34" s="90"/>
      <c r="BG34" s="90"/>
      <c r="BH34" s="87"/>
      <c r="BI34" s="90"/>
      <c r="BJ34" s="89"/>
      <c r="BK34" s="89"/>
      <c r="BL34" s="89"/>
      <c r="BM34" s="89"/>
      <c r="BN34" s="89"/>
      <c r="BO34" s="89"/>
      <c r="BP34" s="89"/>
      <c r="BQ34" s="89"/>
      <c r="BR34" s="89"/>
      <c r="BS34" s="90"/>
      <c r="BT34" s="90"/>
      <c r="BU34" s="89"/>
      <c r="BV34" s="90"/>
      <c r="BW34" s="90"/>
    </row>
    <row r="35" spans="3:75" ht="21.95" customHeight="1" x14ac:dyDescent="0.3">
      <c r="C35" s="83"/>
      <c r="D35" s="84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67"/>
      <c r="AK35" s="67"/>
      <c r="AL35" s="148">
        <f t="shared" si="4"/>
        <v>0</v>
      </c>
      <c r="AM35" s="149"/>
      <c r="AN35" s="150">
        <f t="shared" si="5"/>
        <v>0</v>
      </c>
      <c r="AO35" s="149"/>
      <c r="AP35" s="162">
        <f t="shared" si="6"/>
        <v>0</v>
      </c>
      <c r="AQ35" s="163"/>
      <c r="AR35" s="164"/>
      <c r="AS35" s="89"/>
      <c r="AT35" s="89"/>
      <c r="AU35" s="89"/>
      <c r="AV35" s="89"/>
      <c r="AW35" s="89"/>
      <c r="AX35" s="89"/>
      <c r="AY35" s="89"/>
      <c r="AZ35" s="90"/>
      <c r="BA35" s="90"/>
      <c r="BB35" s="90"/>
      <c r="BC35" s="90"/>
      <c r="BD35" s="89"/>
      <c r="BE35" s="90"/>
      <c r="BF35" s="90"/>
      <c r="BG35" s="89"/>
      <c r="BH35" s="87"/>
      <c r="BI35" s="90"/>
      <c r="BJ35" s="89"/>
      <c r="BK35" s="89"/>
      <c r="BL35" s="89"/>
      <c r="BM35" s="90"/>
      <c r="BN35" s="90"/>
      <c r="BO35" s="89"/>
      <c r="BP35" s="89"/>
      <c r="BQ35" s="90"/>
      <c r="BR35" s="89"/>
      <c r="BS35" s="90"/>
      <c r="BT35" s="90"/>
      <c r="BU35" s="89"/>
      <c r="BV35" s="89"/>
      <c r="BW35" s="90"/>
    </row>
    <row r="36" spans="3:75" ht="21.95" customHeight="1" x14ac:dyDescent="0.3">
      <c r="C36" s="93"/>
      <c r="D36" s="84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67"/>
      <c r="AK36" s="67"/>
      <c r="AL36" s="148">
        <f t="shared" si="4"/>
        <v>0</v>
      </c>
      <c r="AM36" s="149"/>
      <c r="AN36" s="150">
        <f t="shared" si="5"/>
        <v>0</v>
      </c>
      <c r="AO36" s="149"/>
      <c r="AP36" s="162">
        <f t="shared" si="6"/>
        <v>0</v>
      </c>
      <c r="AQ36" s="163"/>
      <c r="AR36" s="164"/>
      <c r="AS36" s="89"/>
      <c r="AT36" s="89"/>
      <c r="AU36" s="89"/>
      <c r="AV36" s="89"/>
      <c r="AW36" s="89"/>
      <c r="AX36" s="89"/>
      <c r="AY36" s="89"/>
      <c r="AZ36" s="90"/>
      <c r="BA36" s="90"/>
      <c r="BB36" s="89"/>
      <c r="BC36" s="90"/>
      <c r="BD36" s="89"/>
      <c r="BE36" s="89"/>
      <c r="BF36" s="90"/>
      <c r="BG36" s="90"/>
      <c r="BH36" s="86"/>
      <c r="BI36" s="89"/>
      <c r="BJ36" s="90"/>
      <c r="BK36" s="89"/>
      <c r="BL36" s="89"/>
      <c r="BM36" s="90"/>
      <c r="BN36" s="90"/>
      <c r="BO36" s="89"/>
      <c r="BP36" s="90"/>
      <c r="BQ36" s="90"/>
      <c r="BR36" s="89"/>
      <c r="BS36" s="90"/>
      <c r="BT36" s="90"/>
      <c r="BU36" s="90"/>
      <c r="BV36" s="90"/>
      <c r="BW36" s="90"/>
    </row>
    <row r="37" spans="3:75" ht="21.95" customHeight="1" x14ac:dyDescent="0.3">
      <c r="C37" s="93"/>
      <c r="D37" s="84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67"/>
      <c r="AK37" s="67"/>
      <c r="AL37" s="148">
        <f t="shared" si="4"/>
        <v>0</v>
      </c>
      <c r="AM37" s="149"/>
      <c r="AN37" s="150">
        <f t="shared" si="5"/>
        <v>0</v>
      </c>
      <c r="AO37" s="149"/>
      <c r="AP37" s="162">
        <f t="shared" si="6"/>
        <v>0</v>
      </c>
      <c r="AQ37" s="163"/>
      <c r="AR37" s="164"/>
      <c r="AS37" s="89"/>
      <c r="AT37" s="89"/>
      <c r="AU37" s="89"/>
      <c r="AV37" s="89"/>
      <c r="AW37" s="89"/>
      <c r="AX37" s="89"/>
      <c r="AY37" s="89"/>
      <c r="AZ37" s="89"/>
      <c r="BA37" s="89"/>
      <c r="BB37" s="90"/>
      <c r="BC37" s="89"/>
      <c r="BD37" s="89"/>
      <c r="BE37" s="89"/>
      <c r="BF37" s="89"/>
      <c r="BG37" s="89"/>
      <c r="BH37" s="87"/>
      <c r="BI37" s="90"/>
      <c r="BJ37" s="89"/>
      <c r="BK37" s="89"/>
      <c r="BL37" s="89"/>
      <c r="BM37" s="89"/>
      <c r="BN37" s="89"/>
      <c r="BO37" s="89"/>
      <c r="BP37" s="90"/>
      <c r="BQ37" s="89"/>
      <c r="BR37" s="89"/>
      <c r="BS37" s="89"/>
      <c r="BT37" s="89"/>
      <c r="BU37" s="89"/>
      <c r="BV37" s="89"/>
      <c r="BW37" s="89"/>
    </row>
    <row r="38" spans="3:75" ht="21.95" customHeight="1" x14ac:dyDescent="0.3">
      <c r="C38" s="83"/>
      <c r="D38" s="84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67"/>
      <c r="AK38" s="67"/>
      <c r="AL38" s="148">
        <f t="shared" si="4"/>
        <v>0</v>
      </c>
      <c r="AM38" s="149"/>
      <c r="AN38" s="150">
        <f t="shared" si="5"/>
        <v>0</v>
      </c>
      <c r="AO38" s="149"/>
      <c r="AP38" s="162">
        <f t="shared" si="6"/>
        <v>0</v>
      </c>
      <c r="AQ38" s="163"/>
      <c r="AR38" s="164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6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90"/>
    </row>
    <row r="39" spans="3:75" ht="21.95" customHeight="1" x14ac:dyDescent="0.3">
      <c r="C39" s="83"/>
      <c r="D39" s="84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67"/>
      <c r="AK39" s="67"/>
      <c r="AL39" s="148">
        <f t="shared" si="4"/>
        <v>0</v>
      </c>
      <c r="AM39" s="149"/>
      <c r="AN39" s="150">
        <f t="shared" si="5"/>
        <v>0</v>
      </c>
      <c r="AO39" s="149"/>
      <c r="AP39" s="162">
        <f t="shared" si="6"/>
        <v>0</v>
      </c>
      <c r="AQ39" s="163"/>
      <c r="AR39" s="164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6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90"/>
      <c r="BW39" s="90"/>
    </row>
    <row r="40" spans="3:75" ht="21.95" customHeight="1" x14ac:dyDescent="0.3">
      <c r="C40" s="93"/>
      <c r="D40" s="84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67"/>
      <c r="AK40" s="67"/>
      <c r="AL40" s="148">
        <f t="shared" si="4"/>
        <v>0</v>
      </c>
      <c r="AM40" s="149"/>
      <c r="AN40" s="150">
        <f t="shared" si="5"/>
        <v>0</v>
      </c>
      <c r="AO40" s="149"/>
      <c r="AP40" s="162">
        <f t="shared" si="6"/>
        <v>0</v>
      </c>
      <c r="AQ40" s="163"/>
      <c r="AR40" s="164"/>
      <c r="AS40" s="89"/>
      <c r="AT40" s="89"/>
      <c r="AU40" s="89"/>
      <c r="AV40" s="89"/>
      <c r="AW40" s="89"/>
      <c r="AX40" s="89"/>
      <c r="AY40" s="89"/>
      <c r="AZ40" s="90"/>
      <c r="BA40" s="89"/>
      <c r="BB40" s="90"/>
      <c r="BC40" s="89"/>
      <c r="BD40" s="90"/>
      <c r="BE40" s="90"/>
      <c r="BF40" s="90"/>
      <c r="BG40" s="90"/>
      <c r="BH40" s="89"/>
      <c r="BI40" s="89"/>
      <c r="BJ40" s="89"/>
      <c r="BK40" s="90"/>
      <c r="BL40" s="90"/>
      <c r="BM40" s="90"/>
      <c r="BN40" s="90"/>
      <c r="BO40" s="89"/>
      <c r="BP40" s="89"/>
      <c r="BQ40" s="89"/>
      <c r="BR40" s="90"/>
      <c r="BS40" s="90"/>
      <c r="BT40" s="90"/>
      <c r="BU40" s="90"/>
      <c r="BV40" s="89"/>
      <c r="BW40" s="89"/>
    </row>
    <row r="41" spans="3:75" ht="21.95" customHeight="1" x14ac:dyDescent="0.3">
      <c r="C41" s="93"/>
      <c r="D41" s="84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67"/>
      <c r="AK41" s="67"/>
      <c r="AL41" s="148">
        <f t="shared" si="4"/>
        <v>0</v>
      </c>
      <c r="AM41" s="149"/>
      <c r="AN41" s="150">
        <f t="shared" si="5"/>
        <v>0</v>
      </c>
      <c r="AO41" s="149"/>
      <c r="AP41" s="162">
        <f t="shared" si="6"/>
        <v>0</v>
      </c>
      <c r="AQ41" s="163"/>
      <c r="AR41" s="164"/>
      <c r="AS41" s="89"/>
      <c r="AT41" s="89"/>
      <c r="AU41" s="89"/>
      <c r="AV41" s="89"/>
      <c r="AW41" s="89"/>
      <c r="AX41" s="89"/>
      <c r="AY41" s="89"/>
      <c r="AZ41" s="90"/>
      <c r="BA41" s="90"/>
      <c r="BB41" s="90"/>
      <c r="BC41" s="90"/>
      <c r="BD41" s="90"/>
      <c r="BE41" s="90"/>
      <c r="BF41" s="90"/>
      <c r="BG41" s="90"/>
      <c r="BH41" s="87"/>
      <c r="BI41" s="90"/>
      <c r="BJ41" s="90"/>
      <c r="BK41" s="90"/>
      <c r="BL41" s="90"/>
      <c r="BM41" s="90"/>
      <c r="BN41" s="90"/>
      <c r="BO41" s="90"/>
      <c r="BP41" s="90"/>
      <c r="BQ41" s="90"/>
      <c r="BR41" s="89"/>
      <c r="BS41" s="90"/>
      <c r="BT41" s="90"/>
      <c r="BU41" s="90"/>
      <c r="BV41" s="90"/>
      <c r="BW41" s="90"/>
    </row>
    <row r="42" spans="3:75" ht="21.95" customHeight="1" x14ac:dyDescent="0.3">
      <c r="C42" s="93"/>
      <c r="D42" s="84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67"/>
      <c r="AK42" s="67"/>
      <c r="AL42" s="148">
        <f t="shared" si="4"/>
        <v>0</v>
      </c>
      <c r="AM42" s="149"/>
      <c r="AN42" s="150">
        <f t="shared" si="5"/>
        <v>0</v>
      </c>
      <c r="AO42" s="149"/>
      <c r="AP42" s="162">
        <f t="shared" si="6"/>
        <v>0</v>
      </c>
      <c r="AQ42" s="163"/>
      <c r="AR42" s="164"/>
      <c r="AS42" s="89"/>
      <c r="AT42" s="89"/>
      <c r="AU42" s="89"/>
      <c r="AV42" s="89"/>
      <c r="AW42" s="89"/>
      <c r="AX42" s="89"/>
      <c r="AY42" s="89"/>
      <c r="AZ42" s="89"/>
      <c r="BA42" s="90"/>
      <c r="BB42" s="90"/>
      <c r="BC42" s="90"/>
      <c r="BD42" s="90"/>
      <c r="BE42" s="90"/>
      <c r="BF42" s="89"/>
      <c r="BG42" s="89"/>
      <c r="BH42" s="89"/>
      <c r="BI42" s="90"/>
      <c r="BJ42" s="90"/>
      <c r="BK42" s="90"/>
      <c r="BL42" s="90"/>
      <c r="BM42" s="89"/>
      <c r="BN42" s="89"/>
      <c r="BO42" s="89"/>
      <c r="BP42" s="90"/>
      <c r="BQ42" s="90"/>
      <c r="BR42" s="90"/>
      <c r="BS42" s="89"/>
      <c r="BT42" s="89"/>
      <c r="BU42" s="89"/>
      <c r="BV42" s="89"/>
      <c r="BW42" s="90"/>
    </row>
    <row r="43" spans="3:75" ht="21.95" customHeight="1" x14ac:dyDescent="0.3">
      <c r="C43" s="93"/>
      <c r="D43" s="84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67"/>
      <c r="AK43" s="67"/>
      <c r="AL43" s="148">
        <f t="shared" si="4"/>
        <v>0</v>
      </c>
      <c r="AM43" s="149"/>
      <c r="AN43" s="150">
        <f t="shared" si="5"/>
        <v>0</v>
      </c>
      <c r="AO43" s="149"/>
      <c r="AP43" s="162">
        <f t="shared" si="6"/>
        <v>0</v>
      </c>
      <c r="AQ43" s="163"/>
      <c r="AR43" s="164"/>
      <c r="AS43" s="89"/>
      <c r="AT43" s="89"/>
      <c r="AU43" s="89"/>
      <c r="AV43" s="89"/>
      <c r="AW43" s="89"/>
      <c r="AX43" s="89"/>
      <c r="AY43" s="89"/>
      <c r="AZ43" s="89"/>
      <c r="BA43" s="89"/>
      <c r="BB43" s="90"/>
      <c r="BC43" s="89"/>
      <c r="BD43" s="89"/>
      <c r="BE43" s="90"/>
      <c r="BF43" s="89"/>
      <c r="BG43" s="90"/>
      <c r="BH43" s="89"/>
      <c r="BI43" s="90"/>
      <c r="BJ43" s="89"/>
      <c r="BK43" s="89"/>
      <c r="BL43" s="90"/>
      <c r="BM43" s="89"/>
      <c r="BN43" s="89"/>
      <c r="BO43" s="90"/>
      <c r="BP43" s="89"/>
      <c r="BQ43" s="89"/>
      <c r="BR43" s="89"/>
      <c r="BS43" s="89"/>
      <c r="BT43" s="89"/>
      <c r="BU43" s="90"/>
      <c r="BV43" s="90"/>
      <c r="BW43" s="89"/>
    </row>
    <row r="44" spans="3:75" ht="21.95" customHeight="1" x14ac:dyDescent="0.3">
      <c r="C44" s="93"/>
      <c r="D44" s="84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67"/>
      <c r="AK44" s="67"/>
      <c r="AL44" s="148">
        <f t="shared" si="4"/>
        <v>0</v>
      </c>
      <c r="AM44" s="149"/>
      <c r="AN44" s="150">
        <f t="shared" si="5"/>
        <v>0</v>
      </c>
      <c r="AO44" s="149"/>
      <c r="AP44" s="162">
        <f t="shared" si="6"/>
        <v>0</v>
      </c>
      <c r="AQ44" s="163"/>
      <c r="AR44" s="164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6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</row>
    <row r="45" spans="3:75" ht="21.95" customHeight="1" x14ac:dyDescent="0.3">
      <c r="C45" s="93"/>
      <c r="D45" s="84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67"/>
      <c r="AK45" s="67"/>
      <c r="AL45" s="148">
        <f t="shared" si="4"/>
        <v>0</v>
      </c>
      <c r="AM45" s="149"/>
      <c r="AN45" s="150">
        <f t="shared" si="5"/>
        <v>0</v>
      </c>
      <c r="AO45" s="149"/>
      <c r="AP45" s="162">
        <f t="shared" si="6"/>
        <v>0</v>
      </c>
      <c r="AQ45" s="163"/>
      <c r="AR45" s="164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6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90"/>
      <c r="BT45" s="90"/>
      <c r="BU45" s="89"/>
      <c r="BV45" s="89"/>
      <c r="BW45" s="89"/>
    </row>
    <row r="46" spans="3:75" ht="21.95" customHeight="1" x14ac:dyDescent="0.3">
      <c r="C46" s="93"/>
      <c r="D46" s="84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67"/>
      <c r="AK46" s="67"/>
      <c r="AL46" s="148">
        <f t="shared" si="4"/>
        <v>0</v>
      </c>
      <c r="AM46" s="149"/>
      <c r="AN46" s="150">
        <f t="shared" si="5"/>
        <v>0</v>
      </c>
      <c r="AO46" s="149"/>
      <c r="AP46" s="162">
        <f t="shared" si="6"/>
        <v>0</v>
      </c>
      <c r="AQ46" s="163"/>
      <c r="AR46" s="164"/>
      <c r="AS46" s="89"/>
      <c r="AT46" s="89"/>
      <c r="AU46" s="89"/>
      <c r="AV46" s="89"/>
      <c r="AW46" s="89"/>
      <c r="AX46" s="89"/>
      <c r="AY46" s="89"/>
      <c r="AZ46" s="89"/>
      <c r="BA46" s="89"/>
      <c r="BB46" s="90"/>
      <c r="BC46" s="89"/>
      <c r="BD46" s="89"/>
      <c r="BE46" s="90"/>
      <c r="BF46" s="89"/>
      <c r="BG46" s="89"/>
      <c r="BH46" s="87"/>
      <c r="BI46" s="90"/>
      <c r="BJ46" s="89"/>
      <c r="BK46" s="89"/>
      <c r="BL46" s="89"/>
      <c r="BM46" s="90"/>
      <c r="BN46" s="89"/>
      <c r="BO46" s="90"/>
      <c r="BP46" s="90"/>
      <c r="BQ46" s="89"/>
      <c r="BR46" s="89"/>
      <c r="BS46" s="89"/>
      <c r="BT46" s="89"/>
      <c r="BU46" s="89"/>
      <c r="BV46" s="90"/>
      <c r="BW46" s="90"/>
    </row>
    <row r="47" spans="3:75" ht="21.95" customHeight="1" x14ac:dyDescent="0.3">
      <c r="C47" s="83"/>
      <c r="D47" s="84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67"/>
      <c r="AK47" s="67"/>
      <c r="AL47" s="148">
        <f t="shared" si="4"/>
        <v>0</v>
      </c>
      <c r="AM47" s="149"/>
      <c r="AN47" s="150">
        <f t="shared" si="5"/>
        <v>0</v>
      </c>
      <c r="AO47" s="149"/>
      <c r="AP47" s="162">
        <f t="shared" si="6"/>
        <v>0</v>
      </c>
      <c r="AQ47" s="163"/>
      <c r="AR47" s="164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90"/>
      <c r="BE47" s="89"/>
      <c r="BF47" s="89"/>
      <c r="BG47" s="89"/>
      <c r="BH47" s="86"/>
      <c r="BI47" s="89"/>
      <c r="BJ47" s="89"/>
      <c r="BK47" s="89"/>
      <c r="BL47" s="89"/>
      <c r="BM47" s="89"/>
      <c r="BN47" s="89"/>
      <c r="BO47" s="89"/>
      <c r="BP47" s="89"/>
      <c r="BQ47" s="90"/>
      <c r="BR47" s="89"/>
      <c r="BS47" s="89"/>
      <c r="BT47" s="89"/>
      <c r="BU47" s="89"/>
      <c r="BV47" s="89"/>
      <c r="BW47" s="89"/>
    </row>
    <row r="48" spans="3:75" ht="21.95" customHeight="1" x14ac:dyDescent="0.3">
      <c r="C48" s="83"/>
      <c r="D48" s="84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67"/>
      <c r="AK48" s="67"/>
      <c r="AL48" s="148">
        <f t="shared" si="4"/>
        <v>0</v>
      </c>
      <c r="AM48" s="149"/>
      <c r="AN48" s="150">
        <f t="shared" si="5"/>
        <v>0</v>
      </c>
      <c r="AO48" s="149"/>
      <c r="AP48" s="162">
        <f t="shared" si="6"/>
        <v>0</v>
      </c>
      <c r="AQ48" s="163"/>
      <c r="AR48" s="164"/>
      <c r="AS48" s="89"/>
      <c r="AT48" s="89"/>
      <c r="AU48" s="89"/>
      <c r="AV48" s="89"/>
      <c r="AW48" s="89"/>
      <c r="AX48" s="89"/>
      <c r="AY48" s="89"/>
      <c r="AZ48" s="89"/>
      <c r="BA48" s="90"/>
      <c r="BB48" s="89"/>
      <c r="BC48" s="90"/>
      <c r="BD48" s="89"/>
      <c r="BE48" s="90"/>
      <c r="BF48" s="90"/>
      <c r="BG48" s="89"/>
      <c r="BH48" s="89"/>
      <c r="BI48" s="89"/>
      <c r="BJ48" s="90"/>
      <c r="BK48" s="89"/>
      <c r="BL48" s="90"/>
      <c r="BM48" s="89"/>
      <c r="BN48" s="90"/>
      <c r="BO48" s="89"/>
      <c r="BP48" s="89"/>
      <c r="BQ48" s="89"/>
      <c r="BR48" s="89"/>
      <c r="BS48" s="90"/>
      <c r="BT48" s="90"/>
      <c r="BU48" s="90"/>
      <c r="BV48" s="89"/>
      <c r="BW48" s="89"/>
    </row>
    <row r="49" spans="3:75" ht="21.95" customHeight="1" x14ac:dyDescent="0.3">
      <c r="C49" s="93"/>
      <c r="D49" s="84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67"/>
      <c r="AK49" s="67"/>
      <c r="AL49" s="148">
        <f t="shared" si="4"/>
        <v>0</v>
      </c>
      <c r="AM49" s="149"/>
      <c r="AN49" s="150">
        <f t="shared" si="5"/>
        <v>0</v>
      </c>
      <c r="AO49" s="149"/>
      <c r="AP49" s="162">
        <f t="shared" si="6"/>
        <v>0</v>
      </c>
      <c r="AQ49" s="163"/>
      <c r="AR49" s="164"/>
      <c r="AS49" s="89"/>
      <c r="AT49" s="89"/>
      <c r="AU49" s="89"/>
      <c r="AV49" s="89"/>
      <c r="AW49" s="89"/>
      <c r="AX49" s="89"/>
      <c r="AY49" s="89"/>
      <c r="AZ49" s="89"/>
      <c r="BA49" s="89"/>
      <c r="BB49" s="90"/>
      <c r="BC49" s="89"/>
      <c r="BD49" s="90"/>
      <c r="BE49" s="90"/>
      <c r="BF49" s="90"/>
      <c r="BG49" s="89"/>
      <c r="BH49" s="87"/>
      <c r="BI49" s="90"/>
      <c r="BJ49" s="89"/>
      <c r="BK49" s="90"/>
      <c r="BL49" s="90"/>
      <c r="BM49" s="89"/>
      <c r="BN49" s="89"/>
      <c r="BO49" s="90"/>
      <c r="BP49" s="90"/>
      <c r="BQ49" s="90"/>
      <c r="BR49" s="90"/>
      <c r="BS49" s="89"/>
      <c r="BT49" s="89"/>
      <c r="BU49" s="89"/>
      <c r="BV49" s="90"/>
      <c r="BW49" s="90"/>
    </row>
    <row r="50" spans="3:75" ht="21.95" customHeight="1" x14ac:dyDescent="0.3">
      <c r="C50" s="93"/>
      <c r="D50" s="84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67"/>
      <c r="AK50" s="67"/>
      <c r="AL50" s="148">
        <f t="shared" si="4"/>
        <v>0</v>
      </c>
      <c r="AM50" s="149"/>
      <c r="AN50" s="150">
        <f t="shared" si="5"/>
        <v>0</v>
      </c>
      <c r="AO50" s="149"/>
      <c r="AP50" s="162">
        <f t="shared" si="6"/>
        <v>0</v>
      </c>
      <c r="AQ50" s="163"/>
      <c r="AR50" s="164"/>
      <c r="AS50" s="89"/>
      <c r="AT50" s="89"/>
      <c r="AU50" s="89"/>
      <c r="AV50" s="89"/>
      <c r="AW50" s="89"/>
      <c r="AX50" s="89"/>
      <c r="AY50" s="89"/>
      <c r="AZ50" s="90"/>
      <c r="BA50" s="89"/>
      <c r="BB50" s="90"/>
      <c r="BC50" s="89"/>
      <c r="BD50" s="89"/>
      <c r="BE50" s="90"/>
      <c r="BF50" s="90"/>
      <c r="BG50" s="90"/>
      <c r="BH50" s="87"/>
      <c r="BI50" s="90"/>
      <c r="BJ50" s="90"/>
      <c r="BK50" s="89"/>
      <c r="BL50" s="89"/>
      <c r="BM50" s="90"/>
      <c r="BN50" s="90"/>
      <c r="BO50" s="89"/>
      <c r="BP50" s="90"/>
      <c r="BQ50" s="90"/>
      <c r="BR50" s="89"/>
      <c r="BS50" s="90"/>
      <c r="BT50" s="90"/>
      <c r="BU50" s="90"/>
      <c r="BV50" s="89"/>
      <c r="BW50" s="89"/>
    </row>
    <row r="51" spans="3:75" ht="21.95" customHeight="1" x14ac:dyDescent="0.3">
      <c r="C51" s="93"/>
      <c r="D51" s="84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67"/>
      <c r="AK51" s="67"/>
      <c r="AL51" s="148">
        <f t="shared" si="4"/>
        <v>0</v>
      </c>
      <c r="AM51" s="149"/>
      <c r="AN51" s="150">
        <f t="shared" si="5"/>
        <v>0</v>
      </c>
      <c r="AO51" s="149"/>
      <c r="AP51" s="162">
        <f t="shared" si="6"/>
        <v>0</v>
      </c>
      <c r="AQ51" s="163"/>
      <c r="AR51" s="164"/>
      <c r="AS51" s="89"/>
      <c r="AT51" s="89"/>
      <c r="AU51" s="89"/>
      <c r="AV51" s="89"/>
      <c r="AW51" s="89"/>
      <c r="AX51" s="89"/>
      <c r="AY51" s="89"/>
      <c r="AZ51" s="90"/>
      <c r="BA51" s="89"/>
      <c r="BB51" s="90"/>
      <c r="BC51" s="89"/>
      <c r="BD51" s="90"/>
      <c r="BE51" s="89"/>
      <c r="BF51" s="90"/>
      <c r="BG51" s="89"/>
      <c r="BH51" s="86"/>
      <c r="BI51" s="90"/>
      <c r="BJ51" s="90"/>
      <c r="BK51" s="89"/>
      <c r="BL51" s="89"/>
      <c r="BM51" s="90"/>
      <c r="BN51" s="89"/>
      <c r="BO51" s="89"/>
      <c r="BP51" s="90"/>
      <c r="BQ51" s="89"/>
      <c r="BR51" s="89"/>
      <c r="BS51" s="90"/>
      <c r="BT51" s="90"/>
      <c r="BU51" s="90"/>
      <c r="BV51" s="89"/>
      <c r="BW51" s="90"/>
    </row>
    <row r="52" spans="3:75" ht="21.95" customHeight="1" x14ac:dyDescent="0.3">
      <c r="C52" s="93"/>
      <c r="D52" s="84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67"/>
      <c r="AK52" s="67"/>
      <c r="AL52" s="148">
        <f t="shared" si="4"/>
        <v>0</v>
      </c>
      <c r="AM52" s="149"/>
      <c r="AN52" s="150">
        <f t="shared" si="5"/>
        <v>0</v>
      </c>
      <c r="AO52" s="149"/>
      <c r="AP52" s="162">
        <f t="shared" si="6"/>
        <v>0</v>
      </c>
      <c r="AQ52" s="163"/>
      <c r="AR52" s="164"/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6"/>
      <c r="BI52" s="89"/>
      <c r="BJ52" s="89"/>
      <c r="BK52" s="89"/>
      <c r="BL52" s="89"/>
      <c r="BM52" s="89"/>
      <c r="BN52" s="89"/>
      <c r="BO52" s="89"/>
      <c r="BP52" s="89"/>
      <c r="BQ52" s="89"/>
      <c r="BR52" s="89"/>
      <c r="BS52" s="89"/>
      <c r="BT52" s="89"/>
      <c r="BU52" s="90"/>
      <c r="BV52" s="90"/>
      <c r="BW52" s="89"/>
    </row>
    <row r="53" spans="3:75" ht="21.95" customHeight="1" x14ac:dyDescent="0.3">
      <c r="C53" s="93"/>
      <c r="D53" s="84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67"/>
      <c r="AK53" s="67"/>
      <c r="AL53" s="148">
        <f t="shared" si="4"/>
        <v>0</v>
      </c>
      <c r="AM53" s="149"/>
      <c r="AN53" s="150">
        <f t="shared" si="5"/>
        <v>0</v>
      </c>
      <c r="AO53" s="149"/>
      <c r="AP53" s="162">
        <f t="shared" si="6"/>
        <v>0</v>
      </c>
      <c r="AQ53" s="163"/>
      <c r="AR53" s="164"/>
      <c r="AS53" s="89"/>
      <c r="AT53" s="89"/>
      <c r="AU53" s="89"/>
      <c r="AV53" s="89"/>
      <c r="AW53" s="89"/>
      <c r="AX53" s="89"/>
      <c r="AY53" s="89"/>
      <c r="AZ53" s="90"/>
      <c r="BA53" s="90"/>
      <c r="BB53" s="90"/>
      <c r="BC53" s="90"/>
      <c r="BD53" s="90"/>
      <c r="BE53" s="90"/>
      <c r="BF53" s="90"/>
      <c r="BG53" s="90"/>
      <c r="BH53" s="87"/>
      <c r="BI53" s="90"/>
      <c r="BJ53" s="90"/>
      <c r="BK53" s="90"/>
      <c r="BL53" s="90"/>
      <c r="BM53" s="90"/>
      <c r="BN53" s="89"/>
      <c r="BO53" s="90"/>
      <c r="BP53" s="90"/>
      <c r="BQ53" s="90"/>
      <c r="BR53" s="90"/>
      <c r="BS53" s="90"/>
      <c r="BT53" s="90"/>
      <c r="BU53" s="90"/>
      <c r="BV53" s="90"/>
      <c r="BW53" s="90"/>
    </row>
    <row r="54" spans="3:75" ht="21.95" customHeight="1" x14ac:dyDescent="0.3">
      <c r="C54" s="93"/>
      <c r="D54" s="84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67"/>
      <c r="AK54" s="67"/>
      <c r="AL54" s="148">
        <f t="shared" si="4"/>
        <v>0</v>
      </c>
      <c r="AM54" s="149"/>
      <c r="AN54" s="150">
        <f t="shared" si="5"/>
        <v>0</v>
      </c>
      <c r="AO54" s="149"/>
      <c r="AP54" s="162">
        <f t="shared" si="6"/>
        <v>0</v>
      </c>
      <c r="AQ54" s="163"/>
      <c r="AR54" s="164"/>
      <c r="AS54" s="89"/>
      <c r="AT54" s="89"/>
      <c r="AU54" s="89"/>
      <c r="AV54" s="89"/>
      <c r="AW54" s="89"/>
      <c r="AX54" s="89"/>
      <c r="AY54" s="89"/>
      <c r="AZ54" s="89"/>
      <c r="BA54" s="89"/>
      <c r="BB54" s="90"/>
      <c r="BC54" s="89"/>
      <c r="BD54" s="90"/>
      <c r="BE54" s="89"/>
      <c r="BF54" s="89"/>
      <c r="BG54" s="89"/>
      <c r="BH54" s="86"/>
      <c r="BI54" s="89"/>
      <c r="BJ54" s="89"/>
      <c r="BK54" s="90"/>
      <c r="BL54" s="89"/>
      <c r="BM54" s="89"/>
      <c r="BN54" s="89"/>
      <c r="BO54" s="89"/>
      <c r="BP54" s="89"/>
      <c r="BQ54" s="89"/>
      <c r="BR54" s="90"/>
      <c r="BS54" s="89"/>
      <c r="BT54" s="89"/>
      <c r="BU54" s="90"/>
      <c r="BV54" s="90"/>
      <c r="BW54" s="89"/>
    </row>
    <row r="55" spans="3:75" ht="21.95" customHeight="1" x14ac:dyDescent="0.3">
      <c r="C55" s="93"/>
      <c r="D55" s="84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67"/>
      <c r="AK55" s="67"/>
      <c r="AL55" s="148">
        <f t="shared" si="4"/>
        <v>0</v>
      </c>
      <c r="AM55" s="149"/>
      <c r="AN55" s="150">
        <f t="shared" si="5"/>
        <v>0</v>
      </c>
      <c r="AO55" s="149"/>
      <c r="AP55" s="162">
        <f t="shared" si="6"/>
        <v>0</v>
      </c>
      <c r="AQ55" s="163"/>
      <c r="AR55" s="164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90"/>
      <c r="BH55" s="87"/>
      <c r="BI55" s="89"/>
      <c r="BJ55" s="89"/>
      <c r="BK55" s="89"/>
      <c r="BL55" s="89"/>
      <c r="BM55" s="89"/>
      <c r="BN55" s="89"/>
      <c r="BO55" s="89"/>
      <c r="BP55" s="89"/>
      <c r="BQ55" s="89"/>
      <c r="BR55" s="89"/>
      <c r="BS55" s="89"/>
      <c r="BT55" s="89"/>
      <c r="BU55" s="90"/>
      <c r="BV55" s="89"/>
      <c r="BW55" s="90"/>
    </row>
    <row r="56" spans="3:75" ht="21.95" customHeight="1" x14ac:dyDescent="0.3">
      <c r="C56" s="64"/>
      <c r="D56" s="84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67"/>
      <c r="AK56" s="67"/>
      <c r="AL56" s="148">
        <f t="shared" si="4"/>
        <v>0</v>
      </c>
      <c r="AM56" s="149"/>
      <c r="AN56" s="150">
        <f t="shared" si="5"/>
        <v>0</v>
      </c>
      <c r="AO56" s="149"/>
      <c r="AP56" s="162">
        <f t="shared" si="6"/>
        <v>0</v>
      </c>
      <c r="AQ56" s="163"/>
      <c r="AR56" s="164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6"/>
      <c r="BI56" s="89"/>
      <c r="BJ56" s="89"/>
      <c r="BK56" s="89"/>
      <c r="BL56" s="89"/>
      <c r="BM56" s="89"/>
      <c r="BN56" s="89"/>
      <c r="BO56" s="89"/>
      <c r="BP56" s="89"/>
      <c r="BQ56" s="89"/>
      <c r="BR56" s="89"/>
      <c r="BS56" s="89"/>
      <c r="BT56" s="89"/>
      <c r="BU56" s="89"/>
      <c r="BV56" s="89"/>
      <c r="BW56" s="89"/>
    </row>
    <row r="57" spans="3:75" ht="21.95" customHeight="1" x14ac:dyDescent="0.3">
      <c r="C57" s="83"/>
      <c r="D57" s="84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67"/>
      <c r="AK57" s="67"/>
      <c r="AL57" s="148">
        <f t="shared" si="4"/>
        <v>0</v>
      </c>
      <c r="AM57" s="149"/>
      <c r="AN57" s="150">
        <f t="shared" si="5"/>
        <v>0</v>
      </c>
      <c r="AO57" s="149"/>
      <c r="AP57" s="162">
        <f t="shared" si="6"/>
        <v>0</v>
      </c>
      <c r="AQ57" s="163"/>
      <c r="AR57" s="164"/>
      <c r="AS57" s="89"/>
      <c r="AT57" s="89"/>
      <c r="AU57" s="89"/>
      <c r="AV57" s="89"/>
      <c r="AW57" s="89"/>
      <c r="AX57" s="89"/>
      <c r="AY57" s="89"/>
      <c r="AZ57" s="90"/>
      <c r="BA57" s="90"/>
      <c r="BB57" s="90"/>
      <c r="BC57" s="90"/>
      <c r="BD57" s="90"/>
      <c r="BE57" s="90"/>
      <c r="BF57" s="90"/>
      <c r="BG57" s="90"/>
      <c r="BH57" s="87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</row>
    <row r="58" spans="3:75" ht="21.95" customHeight="1" x14ac:dyDescent="0.3">
      <c r="C58" s="83"/>
      <c r="D58" s="84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67"/>
      <c r="AK58" s="67"/>
      <c r="AL58" s="148">
        <f t="shared" si="4"/>
        <v>0</v>
      </c>
      <c r="AM58" s="149"/>
      <c r="AN58" s="150">
        <f t="shared" si="5"/>
        <v>0</v>
      </c>
      <c r="AO58" s="149"/>
      <c r="AP58" s="162">
        <f t="shared" si="6"/>
        <v>0</v>
      </c>
      <c r="AQ58" s="163"/>
      <c r="AR58" s="164"/>
      <c r="AS58" s="89"/>
      <c r="AT58" s="89"/>
      <c r="AU58" s="89"/>
      <c r="AV58" s="89"/>
      <c r="AW58" s="89"/>
      <c r="AX58" s="89"/>
      <c r="AY58" s="89"/>
      <c r="AZ58" s="90"/>
      <c r="BA58" s="90"/>
      <c r="BB58" s="90"/>
      <c r="BC58" s="90"/>
      <c r="BD58" s="90"/>
      <c r="BE58" s="90"/>
      <c r="BF58" s="90"/>
      <c r="BG58" s="90"/>
      <c r="BH58" s="87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</row>
    <row r="59" spans="3:75" ht="21.95" customHeight="1" x14ac:dyDescent="0.3">
      <c r="C59" s="93"/>
      <c r="D59" s="84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67"/>
      <c r="AK59" s="67"/>
      <c r="AL59" s="148">
        <f t="shared" si="4"/>
        <v>0</v>
      </c>
      <c r="AM59" s="149"/>
      <c r="AN59" s="150">
        <f t="shared" si="5"/>
        <v>0</v>
      </c>
      <c r="AO59" s="149"/>
      <c r="AP59" s="162">
        <f t="shared" si="6"/>
        <v>0</v>
      </c>
      <c r="AQ59" s="163"/>
      <c r="AR59" s="164"/>
      <c r="AS59" s="89"/>
      <c r="AT59" s="89"/>
      <c r="AU59" s="89"/>
      <c r="AV59" s="89"/>
      <c r="AW59" s="89"/>
      <c r="AX59" s="89"/>
      <c r="AY59" s="89"/>
      <c r="AZ59" s="90"/>
      <c r="BA59" s="90"/>
      <c r="BB59" s="90"/>
      <c r="BC59" s="90"/>
      <c r="BD59" s="90"/>
      <c r="BE59" s="90"/>
      <c r="BF59" s="90"/>
      <c r="BG59" s="90"/>
      <c r="BH59" s="87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</row>
    <row r="60" spans="3:75" ht="21.95" customHeight="1" x14ac:dyDescent="0.3">
      <c r="C60" s="93"/>
      <c r="D60" s="84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67"/>
      <c r="AK60" s="67"/>
      <c r="AL60" s="148">
        <f t="shared" si="4"/>
        <v>0</v>
      </c>
      <c r="AM60" s="149"/>
      <c r="AN60" s="150">
        <f t="shared" si="5"/>
        <v>0</v>
      </c>
      <c r="AO60" s="149"/>
      <c r="AP60" s="162">
        <f t="shared" si="6"/>
        <v>0</v>
      </c>
      <c r="AQ60" s="163"/>
      <c r="AR60" s="164"/>
      <c r="AS60" s="89"/>
      <c r="AT60" s="89"/>
      <c r="AU60" s="89"/>
      <c r="AV60" s="89"/>
      <c r="AW60" s="89"/>
      <c r="AX60" s="89"/>
      <c r="AY60" s="89"/>
      <c r="AZ60" s="90"/>
      <c r="BA60" s="90"/>
      <c r="BB60" s="90"/>
      <c r="BC60" s="90"/>
      <c r="BD60" s="90"/>
      <c r="BE60" s="90"/>
      <c r="BF60" s="90"/>
      <c r="BG60" s="90"/>
      <c r="BH60" s="87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</row>
    <row r="61" spans="3:75" ht="21.95" customHeight="1" x14ac:dyDescent="0.3">
      <c r="C61" s="83"/>
      <c r="D61" s="84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67"/>
      <c r="AK61" s="67"/>
      <c r="AL61" s="148">
        <f t="shared" si="4"/>
        <v>0</v>
      </c>
      <c r="AM61" s="149"/>
      <c r="AN61" s="150">
        <f t="shared" si="5"/>
        <v>0</v>
      </c>
      <c r="AO61" s="149"/>
      <c r="AP61" s="162">
        <f t="shared" si="6"/>
        <v>0</v>
      </c>
      <c r="AQ61" s="163"/>
      <c r="AR61" s="164"/>
      <c r="AS61" s="89"/>
      <c r="AT61" s="89"/>
      <c r="AU61" s="89"/>
      <c r="AV61" s="89"/>
      <c r="AW61" s="89"/>
      <c r="AX61" s="89"/>
      <c r="AY61" s="89"/>
      <c r="AZ61" s="90"/>
      <c r="BA61" s="90"/>
      <c r="BB61" s="90"/>
      <c r="BC61" s="90"/>
      <c r="BD61" s="90"/>
      <c r="BE61" s="90"/>
      <c r="BF61" s="90"/>
      <c r="BG61" s="90"/>
      <c r="BH61" s="87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</row>
    <row r="62" spans="3:75" ht="21.95" customHeight="1" x14ac:dyDescent="0.3">
      <c r="C62" s="93"/>
      <c r="D62" s="84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67"/>
      <c r="AK62" s="67"/>
      <c r="AL62" s="148">
        <f t="shared" si="4"/>
        <v>0</v>
      </c>
      <c r="AM62" s="149"/>
      <c r="AN62" s="150">
        <f t="shared" si="5"/>
        <v>0</v>
      </c>
      <c r="AO62" s="149"/>
      <c r="AP62" s="162">
        <f t="shared" si="6"/>
        <v>0</v>
      </c>
      <c r="AQ62" s="163"/>
      <c r="AR62" s="164"/>
      <c r="AS62" s="89"/>
      <c r="AT62" s="89"/>
      <c r="AU62" s="89"/>
      <c r="AV62" s="89"/>
      <c r="AW62" s="89"/>
      <c r="AX62" s="89"/>
      <c r="AY62" s="89"/>
      <c r="AZ62" s="90"/>
      <c r="BA62" s="90"/>
      <c r="BB62" s="90"/>
      <c r="BC62" s="90"/>
      <c r="BD62" s="90"/>
      <c r="BE62" s="90"/>
      <c r="BF62" s="90"/>
      <c r="BG62" s="90"/>
      <c r="BH62" s="87"/>
      <c r="BI62" s="90"/>
      <c r="BJ62" s="90"/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</row>
    <row r="63" spans="3:75" ht="21.95" customHeight="1" x14ac:dyDescent="0.3">
      <c r="C63" s="93"/>
      <c r="D63" s="84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67"/>
      <c r="AK63" s="67"/>
      <c r="AL63" s="148">
        <f t="shared" si="4"/>
        <v>0</v>
      </c>
      <c r="AM63" s="149"/>
      <c r="AN63" s="150">
        <f t="shared" si="5"/>
        <v>0</v>
      </c>
      <c r="AO63" s="149"/>
      <c r="AP63" s="162">
        <f t="shared" si="6"/>
        <v>0</v>
      </c>
      <c r="AQ63" s="163"/>
      <c r="AR63" s="164"/>
      <c r="AS63" s="89"/>
      <c r="AT63" s="89"/>
      <c r="AU63" s="89"/>
      <c r="AV63" s="89"/>
      <c r="AW63" s="89"/>
      <c r="AX63" s="89"/>
      <c r="AY63" s="89"/>
      <c r="AZ63" s="90"/>
      <c r="BA63" s="90"/>
      <c r="BB63" s="90"/>
      <c r="BC63" s="90"/>
      <c r="BD63" s="90"/>
      <c r="BE63" s="90"/>
      <c r="BF63" s="90"/>
      <c r="BG63" s="90"/>
      <c r="BH63" s="87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</row>
    <row r="64" spans="3:75" ht="21.95" customHeight="1" x14ac:dyDescent="0.3">
      <c r="C64" s="93"/>
      <c r="D64" s="84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67"/>
      <c r="AK64" s="67"/>
      <c r="AL64" s="148">
        <f t="shared" si="4"/>
        <v>0</v>
      </c>
      <c r="AM64" s="149"/>
      <c r="AN64" s="150">
        <f t="shared" si="5"/>
        <v>0</v>
      </c>
      <c r="AO64" s="149"/>
      <c r="AP64" s="162">
        <f t="shared" si="6"/>
        <v>0</v>
      </c>
      <c r="AQ64" s="163"/>
      <c r="AR64" s="164"/>
      <c r="AS64" s="89"/>
      <c r="AT64" s="89"/>
      <c r="AU64" s="89"/>
      <c r="AV64" s="89"/>
      <c r="AW64" s="89"/>
      <c r="AX64" s="89"/>
      <c r="AY64" s="89"/>
      <c r="AZ64" s="90"/>
      <c r="BA64" s="90"/>
      <c r="BB64" s="90"/>
      <c r="BC64" s="90"/>
      <c r="BD64" s="90"/>
      <c r="BE64" s="90"/>
      <c r="BF64" s="90"/>
      <c r="BG64" s="90"/>
      <c r="BH64" s="87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</row>
    <row r="65" spans="3:75" ht="21.95" customHeight="1" x14ac:dyDescent="0.3">
      <c r="C65" s="93"/>
      <c r="D65" s="84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67"/>
      <c r="AK65" s="67"/>
      <c r="AL65" s="148">
        <f t="shared" si="4"/>
        <v>0</v>
      </c>
      <c r="AM65" s="149"/>
      <c r="AN65" s="150">
        <f t="shared" si="5"/>
        <v>0</v>
      </c>
      <c r="AO65" s="149"/>
      <c r="AP65" s="162">
        <f t="shared" si="6"/>
        <v>0</v>
      </c>
      <c r="AQ65" s="163"/>
      <c r="AR65" s="164"/>
      <c r="AS65" s="89"/>
      <c r="AT65" s="89"/>
      <c r="AU65" s="89"/>
      <c r="AV65" s="89"/>
      <c r="AW65" s="89"/>
      <c r="AX65" s="89"/>
      <c r="AY65" s="89"/>
      <c r="AZ65" s="90"/>
      <c r="BA65" s="90"/>
      <c r="BB65" s="90"/>
      <c r="BC65" s="90"/>
      <c r="BD65" s="90"/>
      <c r="BE65" s="90"/>
      <c r="BF65" s="90"/>
      <c r="BG65" s="90"/>
      <c r="BH65" s="87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</row>
    <row r="66" spans="3:75" ht="21.95" customHeight="1" x14ac:dyDescent="0.3">
      <c r="C66" s="93"/>
      <c r="D66" s="84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67"/>
      <c r="AK66" s="67"/>
      <c r="AL66" s="148">
        <f t="shared" si="4"/>
        <v>0</v>
      </c>
      <c r="AM66" s="149"/>
      <c r="AN66" s="150">
        <f t="shared" si="5"/>
        <v>0</v>
      </c>
      <c r="AO66" s="149"/>
      <c r="AP66" s="162">
        <f t="shared" si="6"/>
        <v>0</v>
      </c>
      <c r="AQ66" s="163"/>
      <c r="AR66" s="164"/>
      <c r="AS66" s="89"/>
      <c r="AT66" s="89"/>
      <c r="AU66" s="89"/>
      <c r="AV66" s="89"/>
      <c r="AW66" s="89"/>
      <c r="AX66" s="89"/>
      <c r="AY66" s="89"/>
      <c r="AZ66" s="90"/>
      <c r="BA66" s="90"/>
      <c r="BB66" s="90"/>
      <c r="BC66" s="90"/>
      <c r="BD66" s="90"/>
      <c r="BE66" s="90"/>
      <c r="BF66" s="90"/>
      <c r="BG66" s="90"/>
      <c r="BH66" s="87"/>
      <c r="BI66" s="90"/>
      <c r="BJ66" s="90"/>
      <c r="BK66" s="90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0"/>
    </row>
    <row r="67" spans="3:75" ht="21.95" customHeight="1" x14ac:dyDescent="0.3">
      <c r="C67" s="93"/>
      <c r="D67" s="84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67"/>
      <c r="AK67" s="67"/>
      <c r="AL67" s="148">
        <f t="shared" si="4"/>
        <v>0</v>
      </c>
      <c r="AM67" s="149"/>
      <c r="AN67" s="150">
        <f t="shared" si="5"/>
        <v>0</v>
      </c>
      <c r="AO67" s="149"/>
      <c r="AP67" s="162">
        <f t="shared" si="6"/>
        <v>0</v>
      </c>
      <c r="AQ67" s="163"/>
      <c r="AR67" s="164"/>
      <c r="AS67" s="89"/>
      <c r="AT67" s="89"/>
      <c r="AU67" s="89"/>
      <c r="AV67" s="89"/>
      <c r="AW67" s="89"/>
      <c r="AX67" s="89"/>
      <c r="AY67" s="89"/>
      <c r="AZ67" s="90"/>
      <c r="BA67" s="90"/>
      <c r="BB67" s="90"/>
      <c r="BC67" s="90"/>
      <c r="BD67" s="90"/>
      <c r="BE67" s="90"/>
      <c r="BF67" s="90"/>
      <c r="BG67" s="90"/>
      <c r="BH67" s="87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</row>
    <row r="68" spans="3:75" ht="21.95" customHeight="1" x14ac:dyDescent="0.3">
      <c r="C68" s="93"/>
      <c r="D68" s="84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67"/>
      <c r="AK68" s="67"/>
      <c r="AL68" s="148">
        <f t="shared" ref="AL68:AL131" si="7">SUBTOTAL(9,E68:AI68)</f>
        <v>0</v>
      </c>
      <c r="AM68" s="149"/>
      <c r="AN68" s="150">
        <f t="shared" ref="AN68:AN131" si="8">COUNTIF(E68:AI68,"&gt;0")</f>
        <v>0</v>
      </c>
      <c r="AO68" s="149"/>
      <c r="AP68" s="162">
        <f t="shared" ref="AP68:AP131" si="9">SUM(AS68:BW68)</f>
        <v>0</v>
      </c>
      <c r="AQ68" s="163"/>
      <c r="AR68" s="164"/>
      <c r="AS68" s="89"/>
      <c r="AT68" s="89"/>
      <c r="AU68" s="89"/>
      <c r="AV68" s="89"/>
      <c r="AW68" s="89"/>
      <c r="AX68" s="89"/>
      <c r="AY68" s="89"/>
      <c r="AZ68" s="90"/>
      <c r="BA68" s="90"/>
      <c r="BB68" s="90"/>
      <c r="BC68" s="90"/>
      <c r="BD68" s="90"/>
      <c r="BE68" s="90"/>
      <c r="BF68" s="90"/>
      <c r="BG68" s="90"/>
      <c r="BH68" s="87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</row>
    <row r="69" spans="3:75" ht="21.95" customHeight="1" x14ac:dyDescent="0.3">
      <c r="C69" s="83"/>
      <c r="D69" s="84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67"/>
      <c r="AK69" s="67"/>
      <c r="AL69" s="148">
        <f t="shared" si="7"/>
        <v>0</v>
      </c>
      <c r="AM69" s="149"/>
      <c r="AN69" s="150">
        <f t="shared" si="8"/>
        <v>0</v>
      </c>
      <c r="AO69" s="149"/>
      <c r="AP69" s="162">
        <f t="shared" si="9"/>
        <v>0</v>
      </c>
      <c r="AQ69" s="163"/>
      <c r="AR69" s="164"/>
      <c r="AS69" s="89"/>
      <c r="AT69" s="89"/>
      <c r="AU69" s="89"/>
      <c r="AV69" s="89"/>
      <c r="AW69" s="89"/>
      <c r="AX69" s="89"/>
      <c r="AY69" s="89"/>
      <c r="AZ69" s="90"/>
      <c r="BA69" s="90"/>
      <c r="BB69" s="90"/>
      <c r="BC69" s="90"/>
      <c r="BD69" s="90"/>
      <c r="BE69" s="90"/>
      <c r="BF69" s="90"/>
      <c r="BG69" s="90"/>
      <c r="BH69" s="87"/>
      <c r="BI69" s="90"/>
      <c r="BJ69" s="90"/>
      <c r="BK69" s="90"/>
      <c r="BL69" s="90"/>
      <c r="BM69" s="90"/>
      <c r="BN69" s="90"/>
      <c r="BO69" s="90"/>
      <c r="BP69" s="90"/>
      <c r="BQ69" s="90"/>
      <c r="BR69" s="90"/>
      <c r="BS69" s="90"/>
      <c r="BT69" s="90"/>
      <c r="BU69" s="90"/>
      <c r="BV69" s="90"/>
      <c r="BW69" s="90"/>
    </row>
    <row r="70" spans="3:75" ht="21.95" customHeight="1" x14ac:dyDescent="0.3">
      <c r="C70" s="93"/>
      <c r="D70" s="84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67"/>
      <c r="AK70" s="67"/>
      <c r="AL70" s="148">
        <f t="shared" si="7"/>
        <v>0</v>
      </c>
      <c r="AM70" s="149"/>
      <c r="AN70" s="150">
        <f t="shared" si="8"/>
        <v>0</v>
      </c>
      <c r="AO70" s="149"/>
      <c r="AP70" s="162">
        <f t="shared" si="9"/>
        <v>0</v>
      </c>
      <c r="AQ70" s="163"/>
      <c r="AR70" s="164"/>
      <c r="AS70" s="89"/>
      <c r="AT70" s="89"/>
      <c r="AU70" s="89"/>
      <c r="AV70" s="89"/>
      <c r="AW70" s="89"/>
      <c r="AX70" s="89"/>
      <c r="AY70" s="89"/>
      <c r="AZ70" s="90"/>
      <c r="BA70" s="90"/>
      <c r="BB70" s="90"/>
      <c r="BC70" s="90"/>
      <c r="BD70" s="90"/>
      <c r="BE70" s="90"/>
      <c r="BF70" s="90"/>
      <c r="BG70" s="90"/>
      <c r="BH70" s="87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</row>
    <row r="71" spans="3:75" ht="21.95" customHeight="1" x14ac:dyDescent="0.3">
      <c r="C71" s="93"/>
      <c r="D71" s="84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67"/>
      <c r="AK71" s="67"/>
      <c r="AL71" s="148">
        <f t="shared" si="7"/>
        <v>0</v>
      </c>
      <c r="AM71" s="149"/>
      <c r="AN71" s="150">
        <f t="shared" si="8"/>
        <v>0</v>
      </c>
      <c r="AO71" s="149"/>
      <c r="AP71" s="162">
        <f t="shared" si="9"/>
        <v>0</v>
      </c>
      <c r="AQ71" s="163"/>
      <c r="AR71" s="164"/>
      <c r="AS71" s="89"/>
      <c r="AT71" s="89"/>
      <c r="AU71" s="89"/>
      <c r="AV71" s="89"/>
      <c r="AW71" s="89"/>
      <c r="AX71" s="89"/>
      <c r="AY71" s="89"/>
      <c r="AZ71" s="90"/>
      <c r="BA71" s="90"/>
      <c r="BB71" s="90"/>
      <c r="BC71" s="90"/>
      <c r="BD71" s="90"/>
      <c r="BE71" s="90"/>
      <c r="BF71" s="90"/>
      <c r="BG71" s="90"/>
      <c r="BH71" s="87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</row>
    <row r="72" spans="3:75" ht="21.95" customHeight="1" x14ac:dyDescent="0.3">
      <c r="C72" s="93"/>
      <c r="D72" s="84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67"/>
      <c r="AK72" s="67"/>
      <c r="AL72" s="148">
        <f t="shared" si="7"/>
        <v>0</v>
      </c>
      <c r="AM72" s="149"/>
      <c r="AN72" s="150">
        <f t="shared" si="8"/>
        <v>0</v>
      </c>
      <c r="AO72" s="149"/>
      <c r="AP72" s="162">
        <f t="shared" si="9"/>
        <v>0</v>
      </c>
      <c r="AQ72" s="163"/>
      <c r="AR72" s="164"/>
      <c r="AS72" s="89"/>
      <c r="AT72" s="89"/>
      <c r="AU72" s="89"/>
      <c r="AV72" s="89"/>
      <c r="AW72" s="89"/>
      <c r="AX72" s="89"/>
      <c r="AY72" s="89"/>
      <c r="AZ72" s="89"/>
      <c r="BA72" s="90"/>
      <c r="BB72" s="90"/>
      <c r="BC72" s="90"/>
      <c r="BD72" s="90"/>
      <c r="BE72" s="90"/>
      <c r="BF72" s="89"/>
      <c r="BG72" s="90"/>
      <c r="BH72" s="87"/>
      <c r="BI72" s="90"/>
      <c r="BJ72" s="90"/>
      <c r="BK72" s="90"/>
      <c r="BL72" s="90"/>
      <c r="BM72" s="89"/>
      <c r="BN72" s="90"/>
      <c r="BO72" s="90"/>
      <c r="BP72" s="90"/>
      <c r="BQ72" s="90"/>
      <c r="BR72" s="90"/>
      <c r="BS72" s="89"/>
      <c r="BT72" s="89"/>
      <c r="BU72" s="90"/>
      <c r="BV72" s="90"/>
      <c r="BW72" s="90"/>
    </row>
    <row r="73" spans="3:75" ht="21.95" customHeight="1" x14ac:dyDescent="0.3">
      <c r="C73" s="93"/>
      <c r="D73" s="84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67"/>
      <c r="AK73" s="67"/>
      <c r="AL73" s="148">
        <f t="shared" si="7"/>
        <v>0</v>
      </c>
      <c r="AM73" s="149"/>
      <c r="AN73" s="150">
        <f t="shared" si="8"/>
        <v>0</v>
      </c>
      <c r="AO73" s="149"/>
      <c r="AP73" s="162">
        <f t="shared" si="9"/>
        <v>0</v>
      </c>
      <c r="AQ73" s="163"/>
      <c r="AR73" s="164"/>
      <c r="AS73" s="89"/>
      <c r="AT73" s="89"/>
      <c r="AU73" s="89"/>
      <c r="AV73" s="89"/>
      <c r="AW73" s="89"/>
      <c r="AX73" s="89"/>
      <c r="AY73" s="89"/>
      <c r="AZ73" s="90"/>
      <c r="BA73" s="90"/>
      <c r="BB73" s="90"/>
      <c r="BC73" s="90"/>
      <c r="BD73" s="90"/>
      <c r="BE73" s="90"/>
      <c r="BF73" s="90"/>
      <c r="BG73" s="90"/>
      <c r="BH73" s="87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</row>
    <row r="74" spans="3:75" ht="21.95" customHeight="1" x14ac:dyDescent="0.3">
      <c r="C74" s="93"/>
      <c r="D74" s="84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67"/>
      <c r="AK74" s="67"/>
      <c r="AL74" s="148">
        <f t="shared" si="7"/>
        <v>0</v>
      </c>
      <c r="AM74" s="149"/>
      <c r="AN74" s="150">
        <f t="shared" si="8"/>
        <v>0</v>
      </c>
      <c r="AO74" s="149"/>
      <c r="AP74" s="162">
        <f t="shared" si="9"/>
        <v>0</v>
      </c>
      <c r="AQ74" s="163"/>
      <c r="AR74" s="164"/>
      <c r="AS74" s="89"/>
      <c r="AT74" s="89"/>
      <c r="AU74" s="89"/>
      <c r="AV74" s="89"/>
      <c r="AW74" s="89"/>
      <c r="AX74" s="89"/>
      <c r="AY74" s="89"/>
      <c r="AZ74" s="90"/>
      <c r="BA74" s="90"/>
      <c r="BB74" s="90"/>
      <c r="BC74" s="90"/>
      <c r="BD74" s="90"/>
      <c r="BE74" s="90"/>
      <c r="BF74" s="90"/>
      <c r="BG74" s="90"/>
      <c r="BH74" s="87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</row>
    <row r="75" spans="3:75" ht="21.95" customHeight="1" x14ac:dyDescent="0.3">
      <c r="C75" s="93"/>
      <c r="D75" s="84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67"/>
      <c r="AK75" s="67"/>
      <c r="AL75" s="148">
        <f t="shared" si="7"/>
        <v>0</v>
      </c>
      <c r="AM75" s="149"/>
      <c r="AN75" s="150">
        <f t="shared" si="8"/>
        <v>0</v>
      </c>
      <c r="AO75" s="149"/>
      <c r="AP75" s="162">
        <f t="shared" si="9"/>
        <v>0</v>
      </c>
      <c r="AQ75" s="163"/>
      <c r="AR75" s="164"/>
      <c r="AS75" s="89"/>
      <c r="AT75" s="89"/>
      <c r="AU75" s="89"/>
      <c r="AV75" s="89"/>
      <c r="AW75" s="89"/>
      <c r="AX75" s="89"/>
      <c r="AY75" s="89"/>
      <c r="AZ75" s="90"/>
      <c r="BA75" s="90"/>
      <c r="BB75" s="90"/>
      <c r="BC75" s="90"/>
      <c r="BD75" s="90"/>
      <c r="BE75" s="90"/>
      <c r="BF75" s="90"/>
      <c r="BG75" s="90"/>
      <c r="BH75" s="87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0"/>
    </row>
    <row r="76" spans="3:75" ht="21.95" customHeight="1" x14ac:dyDescent="0.3">
      <c r="C76" s="83"/>
      <c r="D76" s="84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67"/>
      <c r="AK76" s="67"/>
      <c r="AL76" s="148">
        <f t="shared" si="7"/>
        <v>0</v>
      </c>
      <c r="AM76" s="149"/>
      <c r="AN76" s="150">
        <f t="shared" si="8"/>
        <v>0</v>
      </c>
      <c r="AO76" s="149"/>
      <c r="AP76" s="162">
        <f t="shared" si="9"/>
        <v>0</v>
      </c>
      <c r="AQ76" s="163"/>
      <c r="AR76" s="164"/>
      <c r="AS76" s="89"/>
      <c r="AT76" s="89"/>
      <c r="AU76" s="89"/>
      <c r="AV76" s="89"/>
      <c r="AW76" s="89"/>
      <c r="AX76" s="89"/>
      <c r="AY76" s="89"/>
      <c r="AZ76" s="90"/>
      <c r="BA76" s="90"/>
      <c r="BB76" s="90"/>
      <c r="BC76" s="90"/>
      <c r="BD76" s="90"/>
      <c r="BE76" s="90"/>
      <c r="BF76" s="90"/>
      <c r="BG76" s="90"/>
      <c r="BH76" s="87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  <c r="BW76" s="90"/>
    </row>
    <row r="77" spans="3:75" ht="21.95" customHeight="1" x14ac:dyDescent="0.3">
      <c r="C77" s="93"/>
      <c r="D77" s="84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67"/>
      <c r="AK77" s="67"/>
      <c r="AL77" s="148">
        <f t="shared" si="7"/>
        <v>0</v>
      </c>
      <c r="AM77" s="149"/>
      <c r="AN77" s="150">
        <f t="shared" si="8"/>
        <v>0</v>
      </c>
      <c r="AO77" s="149"/>
      <c r="AP77" s="162">
        <f t="shared" si="9"/>
        <v>0</v>
      </c>
      <c r="AQ77" s="163"/>
      <c r="AR77" s="164"/>
      <c r="AS77" s="89"/>
      <c r="AT77" s="89"/>
      <c r="AU77" s="89"/>
      <c r="AV77" s="89"/>
      <c r="AW77" s="89"/>
      <c r="AX77" s="89"/>
      <c r="AY77" s="89"/>
      <c r="AZ77" s="90"/>
      <c r="BA77" s="90"/>
      <c r="BB77" s="90"/>
      <c r="BC77" s="90"/>
      <c r="BD77" s="90"/>
      <c r="BE77" s="90"/>
      <c r="BF77" s="90"/>
      <c r="BG77" s="90"/>
      <c r="BH77" s="87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</row>
    <row r="78" spans="3:75" ht="21.95" customHeight="1" x14ac:dyDescent="0.3">
      <c r="C78" s="93"/>
      <c r="D78" s="84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67"/>
      <c r="AK78" s="67"/>
      <c r="AL78" s="148">
        <f t="shared" si="7"/>
        <v>0</v>
      </c>
      <c r="AM78" s="149"/>
      <c r="AN78" s="150">
        <f t="shared" si="8"/>
        <v>0</v>
      </c>
      <c r="AO78" s="149"/>
      <c r="AP78" s="162">
        <f t="shared" si="9"/>
        <v>0</v>
      </c>
      <c r="AQ78" s="163"/>
      <c r="AR78" s="164"/>
      <c r="AS78" s="89"/>
      <c r="AT78" s="89"/>
      <c r="AU78" s="89"/>
      <c r="AV78" s="89"/>
      <c r="AW78" s="89"/>
      <c r="AX78" s="89"/>
      <c r="AY78" s="89"/>
      <c r="AZ78" s="90"/>
      <c r="BA78" s="90"/>
      <c r="BB78" s="90"/>
      <c r="BC78" s="90"/>
      <c r="BD78" s="90"/>
      <c r="BE78" s="90"/>
      <c r="BF78" s="90"/>
      <c r="BG78" s="90"/>
      <c r="BH78" s="87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  <c r="BW78" s="90"/>
    </row>
    <row r="79" spans="3:75" ht="21.95" customHeight="1" x14ac:dyDescent="0.3">
      <c r="C79" s="93"/>
      <c r="D79" s="84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67"/>
      <c r="AK79" s="67"/>
      <c r="AL79" s="148">
        <f t="shared" si="7"/>
        <v>0</v>
      </c>
      <c r="AM79" s="149"/>
      <c r="AN79" s="150">
        <f t="shared" si="8"/>
        <v>0</v>
      </c>
      <c r="AO79" s="149"/>
      <c r="AP79" s="162">
        <f t="shared" si="9"/>
        <v>0</v>
      </c>
      <c r="AQ79" s="163"/>
      <c r="AR79" s="164"/>
      <c r="AS79" s="89"/>
      <c r="AT79" s="89"/>
      <c r="AU79" s="89"/>
      <c r="AV79" s="89"/>
      <c r="AW79" s="89"/>
      <c r="AX79" s="89"/>
      <c r="AY79" s="89"/>
      <c r="AZ79" s="90"/>
      <c r="BA79" s="90"/>
      <c r="BB79" s="90"/>
      <c r="BC79" s="90"/>
      <c r="BD79" s="90"/>
      <c r="BE79" s="90"/>
      <c r="BF79" s="90"/>
      <c r="BG79" s="90"/>
      <c r="BH79" s="87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  <c r="BW79" s="90"/>
    </row>
    <row r="80" spans="3:75" ht="21.95" customHeight="1" x14ac:dyDescent="0.3">
      <c r="C80" s="93"/>
      <c r="D80" s="84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67"/>
      <c r="AK80" s="67"/>
      <c r="AL80" s="148">
        <f t="shared" si="7"/>
        <v>0</v>
      </c>
      <c r="AM80" s="149"/>
      <c r="AN80" s="150">
        <f t="shared" si="8"/>
        <v>0</v>
      </c>
      <c r="AO80" s="149"/>
      <c r="AP80" s="162">
        <f t="shared" si="9"/>
        <v>0</v>
      </c>
      <c r="AQ80" s="163"/>
      <c r="AR80" s="164"/>
      <c r="AS80" s="89"/>
      <c r="AT80" s="89"/>
      <c r="AU80" s="89"/>
      <c r="AV80" s="89"/>
      <c r="AW80" s="89"/>
      <c r="AX80" s="89"/>
      <c r="AY80" s="89"/>
      <c r="AZ80" s="90"/>
      <c r="BA80" s="90"/>
      <c r="BB80" s="90"/>
      <c r="BC80" s="90"/>
      <c r="BD80" s="90"/>
      <c r="BE80" s="90"/>
      <c r="BF80" s="90"/>
      <c r="BG80" s="90"/>
      <c r="BH80" s="87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  <c r="BW80" s="90"/>
    </row>
    <row r="81" spans="3:75" ht="21.95" customHeight="1" x14ac:dyDescent="0.3">
      <c r="C81" s="93"/>
      <c r="D81" s="84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67"/>
      <c r="AK81" s="67"/>
      <c r="AL81" s="148">
        <f t="shared" si="7"/>
        <v>0</v>
      </c>
      <c r="AM81" s="149"/>
      <c r="AN81" s="150">
        <f t="shared" si="8"/>
        <v>0</v>
      </c>
      <c r="AO81" s="149"/>
      <c r="AP81" s="162">
        <f t="shared" si="9"/>
        <v>0</v>
      </c>
      <c r="AQ81" s="163"/>
      <c r="AR81" s="164"/>
      <c r="AS81" s="89"/>
      <c r="AT81" s="89"/>
      <c r="AU81" s="89"/>
      <c r="AV81" s="89"/>
      <c r="AW81" s="89"/>
      <c r="AX81" s="89"/>
      <c r="AY81" s="89"/>
      <c r="AZ81" s="90"/>
      <c r="BA81" s="90"/>
      <c r="BB81" s="90"/>
      <c r="BC81" s="90"/>
      <c r="BD81" s="90"/>
      <c r="BE81" s="90"/>
      <c r="BF81" s="90"/>
      <c r="BG81" s="90"/>
      <c r="BH81" s="87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  <c r="BW81" s="90"/>
    </row>
    <row r="82" spans="3:75" ht="21.95" customHeight="1" x14ac:dyDescent="0.3">
      <c r="C82" s="93"/>
      <c r="D82" s="84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67"/>
      <c r="AK82" s="67"/>
      <c r="AL82" s="148">
        <f t="shared" si="7"/>
        <v>0</v>
      </c>
      <c r="AM82" s="149"/>
      <c r="AN82" s="150">
        <f t="shared" si="8"/>
        <v>0</v>
      </c>
      <c r="AO82" s="149"/>
      <c r="AP82" s="162">
        <f t="shared" si="9"/>
        <v>0</v>
      </c>
      <c r="AQ82" s="163"/>
      <c r="AR82" s="164"/>
      <c r="AS82" s="89"/>
      <c r="AT82" s="89"/>
      <c r="AU82" s="89"/>
      <c r="AV82" s="89"/>
      <c r="AW82" s="89"/>
      <c r="AX82" s="89"/>
      <c r="AY82" s="89"/>
      <c r="AZ82" s="90"/>
      <c r="BA82" s="90"/>
      <c r="BB82" s="90"/>
      <c r="BC82" s="90"/>
      <c r="BD82" s="90"/>
      <c r="BE82" s="90"/>
      <c r="BF82" s="90"/>
      <c r="BG82" s="90"/>
      <c r="BH82" s="87"/>
      <c r="BI82" s="90"/>
      <c r="BJ82" s="90"/>
      <c r="BK82" s="90"/>
      <c r="BL82" s="90"/>
      <c r="BM82" s="90"/>
      <c r="BN82" s="90"/>
      <c r="BO82" s="90"/>
      <c r="BP82" s="90"/>
      <c r="BQ82" s="90"/>
      <c r="BR82" s="90"/>
      <c r="BS82" s="90"/>
      <c r="BT82" s="90"/>
      <c r="BU82" s="90"/>
      <c r="BV82" s="90"/>
      <c r="BW82" s="90"/>
    </row>
    <row r="83" spans="3:75" ht="21.95" customHeight="1" x14ac:dyDescent="0.3">
      <c r="C83" s="93"/>
      <c r="D83" s="84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67"/>
      <c r="AK83" s="67"/>
      <c r="AL83" s="148">
        <f t="shared" si="7"/>
        <v>0</v>
      </c>
      <c r="AM83" s="149"/>
      <c r="AN83" s="150">
        <f t="shared" si="8"/>
        <v>0</v>
      </c>
      <c r="AO83" s="149"/>
      <c r="AP83" s="162">
        <f t="shared" si="9"/>
        <v>0</v>
      </c>
      <c r="AQ83" s="163"/>
      <c r="AR83" s="164"/>
      <c r="AS83" s="89"/>
      <c r="AT83" s="89"/>
      <c r="AU83" s="89"/>
      <c r="AV83" s="89"/>
      <c r="AW83" s="89"/>
      <c r="AX83" s="89"/>
      <c r="AY83" s="89"/>
      <c r="AZ83" s="90"/>
      <c r="BA83" s="90"/>
      <c r="BB83" s="90"/>
      <c r="BC83" s="90"/>
      <c r="BD83" s="90"/>
      <c r="BE83" s="90"/>
      <c r="BF83" s="90"/>
      <c r="BG83" s="90"/>
      <c r="BH83" s="87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0"/>
    </row>
    <row r="84" spans="3:75" ht="21.95" customHeight="1" x14ac:dyDescent="0.3">
      <c r="C84" s="64"/>
      <c r="D84" s="84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67"/>
      <c r="AK84" s="67"/>
      <c r="AL84" s="148">
        <f t="shared" si="7"/>
        <v>0</v>
      </c>
      <c r="AM84" s="149"/>
      <c r="AN84" s="150">
        <f t="shared" si="8"/>
        <v>0</v>
      </c>
      <c r="AO84" s="149"/>
      <c r="AP84" s="162">
        <f t="shared" si="9"/>
        <v>0</v>
      </c>
      <c r="AQ84" s="163"/>
      <c r="AR84" s="164"/>
      <c r="AS84" s="89"/>
      <c r="AT84" s="89"/>
      <c r="AU84" s="89"/>
      <c r="AV84" s="89"/>
      <c r="AW84" s="89"/>
      <c r="AX84" s="89"/>
      <c r="AY84" s="89"/>
      <c r="AZ84" s="90"/>
      <c r="BA84" s="90"/>
      <c r="BB84" s="90"/>
      <c r="BC84" s="90"/>
      <c r="BD84" s="90"/>
      <c r="BE84" s="90"/>
      <c r="BF84" s="90"/>
      <c r="BG84" s="90"/>
      <c r="BH84" s="87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</row>
    <row r="85" spans="3:75" ht="21.95" customHeight="1" x14ac:dyDescent="0.3">
      <c r="C85" s="93"/>
      <c r="D85" s="84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67"/>
      <c r="AK85" s="67"/>
      <c r="AL85" s="148">
        <f t="shared" si="7"/>
        <v>0</v>
      </c>
      <c r="AM85" s="149"/>
      <c r="AN85" s="150">
        <f t="shared" si="8"/>
        <v>0</v>
      </c>
      <c r="AO85" s="149"/>
      <c r="AP85" s="162">
        <f t="shared" si="9"/>
        <v>0</v>
      </c>
      <c r="AQ85" s="163"/>
      <c r="AR85" s="164"/>
      <c r="AS85" s="89"/>
      <c r="AT85" s="89"/>
      <c r="AU85" s="89"/>
      <c r="AV85" s="89"/>
      <c r="AW85" s="89"/>
      <c r="AX85" s="89"/>
      <c r="AY85" s="89"/>
      <c r="AZ85" s="90"/>
      <c r="BA85" s="90"/>
      <c r="BB85" s="90"/>
      <c r="BC85" s="90"/>
      <c r="BD85" s="90"/>
      <c r="BE85" s="90"/>
      <c r="BF85" s="90"/>
      <c r="BG85" s="90"/>
      <c r="BH85" s="87"/>
      <c r="BI85" s="90"/>
      <c r="BJ85" s="90"/>
      <c r="BK85" s="90"/>
      <c r="BL85" s="90"/>
      <c r="BM85" s="90"/>
      <c r="BN85" s="90"/>
      <c r="BO85" s="90"/>
      <c r="BP85" s="90"/>
      <c r="BQ85" s="90"/>
      <c r="BR85" s="90"/>
      <c r="BS85" s="90"/>
      <c r="BT85" s="90"/>
      <c r="BU85" s="90"/>
      <c r="BV85" s="90"/>
      <c r="BW85" s="90"/>
    </row>
    <row r="86" spans="3:75" ht="21.95" customHeight="1" x14ac:dyDescent="0.3">
      <c r="C86" s="93"/>
      <c r="D86" s="84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67"/>
      <c r="AK86" s="67"/>
      <c r="AL86" s="148">
        <f t="shared" si="7"/>
        <v>0</v>
      </c>
      <c r="AM86" s="149"/>
      <c r="AN86" s="150">
        <f t="shared" si="8"/>
        <v>0</v>
      </c>
      <c r="AO86" s="149"/>
      <c r="AP86" s="162">
        <f t="shared" si="9"/>
        <v>0</v>
      </c>
      <c r="AQ86" s="163"/>
      <c r="AR86" s="164"/>
      <c r="AS86" s="89"/>
      <c r="AT86" s="89"/>
      <c r="AU86" s="89"/>
      <c r="AV86" s="89"/>
      <c r="AW86" s="89"/>
      <c r="AX86" s="89"/>
      <c r="AY86" s="89"/>
      <c r="AZ86" s="90"/>
      <c r="BA86" s="90"/>
      <c r="BB86" s="90"/>
      <c r="BC86" s="90"/>
      <c r="BD86" s="90"/>
      <c r="BE86" s="90"/>
      <c r="BF86" s="90"/>
      <c r="BG86" s="90"/>
      <c r="BH86" s="87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</row>
    <row r="87" spans="3:75" ht="21.95" customHeight="1" x14ac:dyDescent="0.3">
      <c r="C87" s="93"/>
      <c r="D87" s="84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67"/>
      <c r="AK87" s="67"/>
      <c r="AL87" s="148">
        <f t="shared" si="7"/>
        <v>0</v>
      </c>
      <c r="AM87" s="149"/>
      <c r="AN87" s="150">
        <f t="shared" si="8"/>
        <v>0</v>
      </c>
      <c r="AO87" s="149"/>
      <c r="AP87" s="162">
        <f t="shared" si="9"/>
        <v>0</v>
      </c>
      <c r="AQ87" s="163"/>
      <c r="AR87" s="164"/>
      <c r="AS87" s="89"/>
      <c r="AT87" s="89"/>
      <c r="AU87" s="89"/>
      <c r="AV87" s="89"/>
      <c r="AW87" s="89"/>
      <c r="AX87" s="89"/>
      <c r="AY87" s="89"/>
      <c r="AZ87" s="90"/>
      <c r="BA87" s="90"/>
      <c r="BB87" s="90"/>
      <c r="BC87" s="90"/>
      <c r="BD87" s="90"/>
      <c r="BE87" s="90"/>
      <c r="BF87" s="90"/>
      <c r="BG87" s="90"/>
      <c r="BH87" s="87"/>
      <c r="BI87" s="90"/>
      <c r="BJ87" s="90"/>
      <c r="BK87" s="90"/>
      <c r="BL87" s="90"/>
      <c r="BM87" s="90"/>
      <c r="BN87" s="90"/>
      <c r="BO87" s="90"/>
      <c r="BP87" s="90"/>
      <c r="BQ87" s="90"/>
      <c r="BR87" s="90"/>
      <c r="BS87" s="90"/>
      <c r="BT87" s="90"/>
      <c r="BU87" s="90"/>
      <c r="BV87" s="90"/>
      <c r="BW87" s="90"/>
    </row>
    <row r="88" spans="3:75" ht="21.95" customHeight="1" x14ac:dyDescent="0.3">
      <c r="C88" s="93"/>
      <c r="D88" s="84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67"/>
      <c r="AK88" s="67"/>
      <c r="AL88" s="148">
        <f t="shared" si="7"/>
        <v>0</v>
      </c>
      <c r="AM88" s="149"/>
      <c r="AN88" s="150">
        <f t="shared" si="8"/>
        <v>0</v>
      </c>
      <c r="AO88" s="149"/>
      <c r="AP88" s="162">
        <f t="shared" si="9"/>
        <v>0</v>
      </c>
      <c r="AQ88" s="163"/>
      <c r="AR88" s="164"/>
      <c r="AS88" s="89"/>
      <c r="AT88" s="89"/>
      <c r="AU88" s="89"/>
      <c r="AV88" s="89"/>
      <c r="AW88" s="89"/>
      <c r="AX88" s="89"/>
      <c r="AY88" s="89"/>
      <c r="AZ88" s="90"/>
      <c r="BA88" s="90"/>
      <c r="BB88" s="90"/>
      <c r="BC88" s="90"/>
      <c r="BD88" s="90"/>
      <c r="BE88" s="90"/>
      <c r="BF88" s="90"/>
      <c r="BG88" s="90"/>
      <c r="BH88" s="87"/>
      <c r="BI88" s="90"/>
      <c r="BJ88" s="90"/>
      <c r="BK88" s="90"/>
      <c r="BL88" s="90"/>
      <c r="BM88" s="90"/>
      <c r="BN88" s="90"/>
      <c r="BO88" s="90"/>
      <c r="BP88" s="90"/>
      <c r="BQ88" s="90"/>
      <c r="BR88" s="90"/>
      <c r="BS88" s="90"/>
      <c r="BT88" s="90"/>
      <c r="BU88" s="90"/>
      <c r="BV88" s="90"/>
      <c r="BW88" s="90"/>
    </row>
    <row r="89" spans="3:75" ht="21.95" customHeight="1" x14ac:dyDescent="0.3">
      <c r="C89" s="93"/>
      <c r="D89" s="84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67"/>
      <c r="AK89" s="67"/>
      <c r="AL89" s="148">
        <f t="shared" si="7"/>
        <v>0</v>
      </c>
      <c r="AM89" s="149"/>
      <c r="AN89" s="150">
        <f t="shared" si="8"/>
        <v>0</v>
      </c>
      <c r="AO89" s="149"/>
      <c r="AP89" s="162">
        <f t="shared" si="9"/>
        <v>0</v>
      </c>
      <c r="AQ89" s="163"/>
      <c r="AR89" s="164"/>
      <c r="AS89" s="89"/>
      <c r="AT89" s="89"/>
      <c r="AU89" s="89"/>
      <c r="AV89" s="89"/>
      <c r="AW89" s="89"/>
      <c r="AX89" s="89"/>
      <c r="AY89" s="89"/>
      <c r="AZ89" s="90"/>
      <c r="BA89" s="90"/>
      <c r="BB89" s="90"/>
      <c r="BC89" s="90"/>
      <c r="BD89" s="90"/>
      <c r="BE89" s="90"/>
      <c r="BF89" s="90"/>
      <c r="BG89" s="90"/>
      <c r="BH89" s="87"/>
      <c r="BI89" s="90"/>
      <c r="BJ89" s="90"/>
      <c r="BK89" s="90"/>
      <c r="BL89" s="90"/>
      <c r="BM89" s="90"/>
      <c r="BN89" s="90"/>
      <c r="BO89" s="90"/>
      <c r="BP89" s="90"/>
      <c r="BQ89" s="90"/>
      <c r="BR89" s="90"/>
      <c r="BS89" s="90"/>
      <c r="BT89" s="90"/>
      <c r="BU89" s="90"/>
      <c r="BV89" s="90"/>
      <c r="BW89" s="90"/>
    </row>
    <row r="90" spans="3:75" ht="21.95" customHeight="1" x14ac:dyDescent="0.3">
      <c r="C90" s="93"/>
      <c r="D90" s="84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67"/>
      <c r="AK90" s="67"/>
      <c r="AL90" s="148">
        <f t="shared" si="7"/>
        <v>0</v>
      </c>
      <c r="AM90" s="149"/>
      <c r="AN90" s="150">
        <f t="shared" si="8"/>
        <v>0</v>
      </c>
      <c r="AO90" s="149"/>
      <c r="AP90" s="162">
        <f t="shared" si="9"/>
        <v>0</v>
      </c>
      <c r="AQ90" s="163"/>
      <c r="AR90" s="164"/>
      <c r="AS90" s="89"/>
      <c r="AT90" s="89"/>
      <c r="AU90" s="89"/>
      <c r="AV90" s="89"/>
      <c r="AW90" s="89"/>
      <c r="AX90" s="89"/>
      <c r="AY90" s="89"/>
      <c r="AZ90" s="90"/>
      <c r="BA90" s="90"/>
      <c r="BB90" s="90"/>
      <c r="BC90" s="90"/>
      <c r="BD90" s="90"/>
      <c r="BE90" s="90"/>
      <c r="BF90" s="90"/>
      <c r="BG90" s="90"/>
      <c r="BH90" s="87"/>
      <c r="BI90" s="90"/>
      <c r="BJ90" s="90"/>
      <c r="BK90" s="90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  <c r="BW90" s="90"/>
    </row>
    <row r="91" spans="3:75" ht="21.95" customHeight="1" x14ac:dyDescent="0.3">
      <c r="C91" s="93"/>
      <c r="D91" s="84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67"/>
      <c r="AK91" s="67"/>
      <c r="AL91" s="148">
        <f t="shared" si="7"/>
        <v>0</v>
      </c>
      <c r="AM91" s="149"/>
      <c r="AN91" s="150">
        <f t="shared" si="8"/>
        <v>0</v>
      </c>
      <c r="AO91" s="149"/>
      <c r="AP91" s="162">
        <f t="shared" si="9"/>
        <v>0</v>
      </c>
      <c r="AQ91" s="163"/>
      <c r="AR91" s="164"/>
      <c r="AS91" s="89"/>
      <c r="AT91" s="89"/>
      <c r="AU91" s="89"/>
      <c r="AV91" s="89"/>
      <c r="AW91" s="89"/>
      <c r="AX91" s="89"/>
      <c r="AY91" s="89"/>
      <c r="AZ91" s="90"/>
      <c r="BA91" s="90"/>
      <c r="BB91" s="90"/>
      <c r="BC91" s="90"/>
      <c r="BD91" s="90"/>
      <c r="BE91" s="90"/>
      <c r="BF91" s="90"/>
      <c r="BG91" s="90"/>
      <c r="BH91" s="87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</row>
    <row r="92" spans="3:75" ht="21.95" customHeight="1" x14ac:dyDescent="0.3">
      <c r="C92" s="93"/>
      <c r="D92" s="84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67"/>
      <c r="AK92" s="67"/>
      <c r="AL92" s="148">
        <f t="shared" si="7"/>
        <v>0</v>
      </c>
      <c r="AM92" s="149"/>
      <c r="AN92" s="150">
        <f t="shared" si="8"/>
        <v>0</v>
      </c>
      <c r="AO92" s="149"/>
      <c r="AP92" s="162">
        <f t="shared" si="9"/>
        <v>0</v>
      </c>
      <c r="AQ92" s="163"/>
      <c r="AR92" s="164"/>
      <c r="AS92" s="89"/>
      <c r="AT92" s="89"/>
      <c r="AU92" s="89"/>
      <c r="AV92" s="89"/>
      <c r="AW92" s="89"/>
      <c r="AX92" s="89"/>
      <c r="AY92" s="89"/>
      <c r="AZ92" s="90"/>
      <c r="BA92" s="90"/>
      <c r="BB92" s="90"/>
      <c r="BC92" s="90"/>
      <c r="BD92" s="90"/>
      <c r="BE92" s="90"/>
      <c r="BF92" s="90"/>
      <c r="BG92" s="90"/>
      <c r="BH92" s="87"/>
      <c r="BI92" s="90"/>
      <c r="BJ92" s="90"/>
      <c r="BK92" s="90"/>
      <c r="BL92" s="90"/>
      <c r="BM92" s="90"/>
      <c r="BN92" s="90"/>
      <c r="BO92" s="90"/>
      <c r="BP92" s="90"/>
      <c r="BQ92" s="90"/>
      <c r="BR92" s="90"/>
      <c r="BS92" s="90"/>
      <c r="BT92" s="90"/>
      <c r="BU92" s="90"/>
      <c r="BV92" s="90"/>
      <c r="BW92" s="90"/>
    </row>
    <row r="93" spans="3:75" ht="21.95" customHeight="1" x14ac:dyDescent="0.3">
      <c r="C93" s="93"/>
      <c r="D93" s="84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67"/>
      <c r="AK93" s="67"/>
      <c r="AL93" s="148">
        <f t="shared" si="7"/>
        <v>0</v>
      </c>
      <c r="AM93" s="149"/>
      <c r="AN93" s="150">
        <f t="shared" si="8"/>
        <v>0</v>
      </c>
      <c r="AO93" s="149"/>
      <c r="AP93" s="162">
        <f t="shared" si="9"/>
        <v>0</v>
      </c>
      <c r="AQ93" s="163"/>
      <c r="AR93" s="164"/>
      <c r="AS93" s="89"/>
      <c r="AT93" s="89"/>
      <c r="AU93" s="89"/>
      <c r="AV93" s="89"/>
      <c r="AW93" s="89"/>
      <c r="AX93" s="89"/>
      <c r="AY93" s="89"/>
      <c r="AZ93" s="90"/>
      <c r="BA93" s="90"/>
      <c r="BB93" s="90"/>
      <c r="BC93" s="90"/>
      <c r="BD93" s="90"/>
      <c r="BE93" s="90"/>
      <c r="BF93" s="90"/>
      <c r="BG93" s="90"/>
      <c r="BH93" s="87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</row>
    <row r="94" spans="3:75" ht="21.95" customHeight="1" x14ac:dyDescent="0.3">
      <c r="C94" s="93"/>
      <c r="D94" s="84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67"/>
      <c r="AK94" s="67"/>
      <c r="AL94" s="148">
        <f t="shared" si="7"/>
        <v>0</v>
      </c>
      <c r="AM94" s="149"/>
      <c r="AN94" s="150">
        <f t="shared" si="8"/>
        <v>0</v>
      </c>
      <c r="AO94" s="149"/>
      <c r="AP94" s="162">
        <f t="shared" si="9"/>
        <v>0</v>
      </c>
      <c r="AQ94" s="163"/>
      <c r="AR94" s="164"/>
      <c r="AS94" s="89"/>
      <c r="AT94" s="89"/>
      <c r="AU94" s="89"/>
      <c r="AV94" s="89"/>
      <c r="AW94" s="89"/>
      <c r="AX94" s="89"/>
      <c r="AY94" s="89"/>
      <c r="AZ94" s="90"/>
      <c r="BA94" s="90"/>
      <c r="BB94" s="90"/>
      <c r="BC94" s="90"/>
      <c r="BD94" s="90"/>
      <c r="BE94" s="90"/>
      <c r="BF94" s="90"/>
      <c r="BG94" s="90"/>
      <c r="BH94" s="87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</row>
    <row r="95" spans="3:75" ht="21.95" customHeight="1" x14ac:dyDescent="0.3">
      <c r="C95" s="93"/>
      <c r="D95" s="84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67"/>
      <c r="AK95" s="67"/>
      <c r="AL95" s="148">
        <f t="shared" si="7"/>
        <v>0</v>
      </c>
      <c r="AM95" s="149"/>
      <c r="AN95" s="150">
        <f t="shared" si="8"/>
        <v>0</v>
      </c>
      <c r="AO95" s="149"/>
      <c r="AP95" s="162">
        <f t="shared" si="9"/>
        <v>0</v>
      </c>
      <c r="AQ95" s="163"/>
      <c r="AR95" s="164"/>
      <c r="AS95" s="89"/>
      <c r="AT95" s="89"/>
      <c r="AU95" s="89"/>
      <c r="AV95" s="89"/>
      <c r="AW95" s="89"/>
      <c r="AX95" s="89"/>
      <c r="AY95" s="89"/>
      <c r="AZ95" s="90"/>
      <c r="BA95" s="90"/>
      <c r="BB95" s="90"/>
      <c r="BC95" s="90"/>
      <c r="BD95" s="90"/>
      <c r="BE95" s="90"/>
      <c r="BF95" s="90"/>
      <c r="BG95" s="90"/>
      <c r="BH95" s="87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</row>
    <row r="96" spans="3:75" ht="21.95" customHeight="1" x14ac:dyDescent="0.3">
      <c r="C96" s="93"/>
      <c r="D96" s="84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67"/>
      <c r="AK96" s="67"/>
      <c r="AL96" s="148">
        <f t="shared" si="7"/>
        <v>0</v>
      </c>
      <c r="AM96" s="149"/>
      <c r="AN96" s="150">
        <f t="shared" si="8"/>
        <v>0</v>
      </c>
      <c r="AO96" s="149"/>
      <c r="AP96" s="162">
        <f t="shared" si="9"/>
        <v>0</v>
      </c>
      <c r="AQ96" s="163"/>
      <c r="AR96" s="164"/>
      <c r="AS96" s="89"/>
      <c r="AT96" s="89"/>
      <c r="AU96" s="89"/>
      <c r="AV96" s="89"/>
      <c r="AW96" s="89"/>
      <c r="AX96" s="89"/>
      <c r="AY96" s="89"/>
      <c r="AZ96" s="90"/>
      <c r="BA96" s="90"/>
      <c r="BB96" s="90"/>
      <c r="BC96" s="90"/>
      <c r="BD96" s="90"/>
      <c r="BE96" s="90"/>
      <c r="BF96" s="90"/>
      <c r="BG96" s="90"/>
      <c r="BH96" s="87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</row>
    <row r="97" spans="3:75" ht="21.95" customHeight="1" x14ac:dyDescent="0.3">
      <c r="C97" s="93"/>
      <c r="D97" s="84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67"/>
      <c r="AK97" s="67"/>
      <c r="AL97" s="148">
        <f t="shared" si="7"/>
        <v>0</v>
      </c>
      <c r="AM97" s="149"/>
      <c r="AN97" s="150">
        <f t="shared" si="8"/>
        <v>0</v>
      </c>
      <c r="AO97" s="149"/>
      <c r="AP97" s="162">
        <f t="shared" si="9"/>
        <v>0</v>
      </c>
      <c r="AQ97" s="163"/>
      <c r="AR97" s="164"/>
      <c r="AS97" s="89"/>
      <c r="AT97" s="89"/>
      <c r="AU97" s="89"/>
      <c r="AV97" s="89"/>
      <c r="AW97" s="89"/>
      <c r="AX97" s="89"/>
      <c r="AY97" s="89"/>
      <c r="AZ97" s="90"/>
      <c r="BA97" s="90"/>
      <c r="BB97" s="90"/>
      <c r="BC97" s="90"/>
      <c r="BD97" s="90"/>
      <c r="BE97" s="90"/>
      <c r="BF97" s="90"/>
      <c r="BG97" s="90"/>
      <c r="BH97" s="87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</row>
    <row r="98" spans="3:75" ht="21.95" customHeight="1" x14ac:dyDescent="0.3">
      <c r="C98" s="93"/>
      <c r="D98" s="84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67"/>
      <c r="AK98" s="67"/>
      <c r="AL98" s="148">
        <f t="shared" si="7"/>
        <v>0</v>
      </c>
      <c r="AM98" s="149"/>
      <c r="AN98" s="150">
        <f t="shared" si="8"/>
        <v>0</v>
      </c>
      <c r="AO98" s="149"/>
      <c r="AP98" s="162">
        <f t="shared" si="9"/>
        <v>0</v>
      </c>
      <c r="AQ98" s="163"/>
      <c r="AR98" s="164"/>
      <c r="AS98" s="89"/>
      <c r="AT98" s="89"/>
      <c r="AU98" s="89"/>
      <c r="AV98" s="89"/>
      <c r="AW98" s="89"/>
      <c r="AX98" s="89"/>
      <c r="AY98" s="89"/>
      <c r="AZ98" s="90"/>
      <c r="BA98" s="90"/>
      <c r="BB98" s="90"/>
      <c r="BC98" s="90"/>
      <c r="BD98" s="90"/>
      <c r="BE98" s="90"/>
      <c r="BF98" s="90"/>
      <c r="BG98" s="90"/>
      <c r="BH98" s="87"/>
      <c r="BI98" s="90"/>
      <c r="BJ98" s="90"/>
      <c r="BK98" s="90"/>
      <c r="BL98" s="90"/>
      <c r="BM98" s="90"/>
      <c r="BN98" s="90"/>
      <c r="BO98" s="90"/>
      <c r="BP98" s="90"/>
      <c r="BQ98" s="90"/>
      <c r="BR98" s="90"/>
      <c r="BS98" s="90"/>
      <c r="BT98" s="90"/>
      <c r="BU98" s="90"/>
      <c r="BV98" s="90"/>
      <c r="BW98" s="90"/>
    </row>
    <row r="99" spans="3:75" ht="21.95" customHeight="1" x14ac:dyDescent="0.3">
      <c r="C99" s="93"/>
      <c r="D99" s="84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67"/>
      <c r="AK99" s="67"/>
      <c r="AL99" s="148">
        <f t="shared" si="7"/>
        <v>0</v>
      </c>
      <c r="AM99" s="149"/>
      <c r="AN99" s="150">
        <f t="shared" si="8"/>
        <v>0</v>
      </c>
      <c r="AO99" s="149"/>
      <c r="AP99" s="162">
        <f t="shared" si="9"/>
        <v>0</v>
      </c>
      <c r="AQ99" s="163"/>
      <c r="AR99" s="164"/>
      <c r="AS99" s="89"/>
      <c r="AT99" s="89"/>
      <c r="AU99" s="89"/>
      <c r="AV99" s="89"/>
      <c r="AW99" s="89"/>
      <c r="AX99" s="89"/>
      <c r="AY99" s="89"/>
      <c r="AZ99" s="90"/>
      <c r="BA99" s="90"/>
      <c r="BB99" s="90"/>
      <c r="BC99" s="90"/>
      <c r="BD99" s="90"/>
      <c r="BE99" s="90"/>
      <c r="BF99" s="90"/>
      <c r="BG99" s="90"/>
      <c r="BH99" s="87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</row>
    <row r="100" spans="3:75" ht="21.95" customHeight="1" x14ac:dyDescent="0.3">
      <c r="C100" s="93"/>
      <c r="D100" s="84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67"/>
      <c r="AK100" s="67"/>
      <c r="AL100" s="148">
        <f t="shared" si="7"/>
        <v>0</v>
      </c>
      <c r="AM100" s="149"/>
      <c r="AN100" s="150">
        <f t="shared" si="8"/>
        <v>0</v>
      </c>
      <c r="AO100" s="149"/>
      <c r="AP100" s="162">
        <f t="shared" si="9"/>
        <v>0</v>
      </c>
      <c r="AQ100" s="163"/>
      <c r="AR100" s="164"/>
      <c r="AS100" s="89"/>
      <c r="AT100" s="89"/>
      <c r="AU100" s="89"/>
      <c r="AV100" s="89"/>
      <c r="AW100" s="89"/>
      <c r="AX100" s="89"/>
      <c r="AY100" s="89"/>
      <c r="AZ100" s="90"/>
      <c r="BA100" s="90"/>
      <c r="BB100" s="90"/>
      <c r="BC100" s="90"/>
      <c r="BD100" s="90"/>
      <c r="BE100" s="90"/>
      <c r="BF100" s="90"/>
      <c r="BG100" s="90"/>
      <c r="BH100" s="87"/>
      <c r="BI100" s="90"/>
      <c r="BJ100" s="90"/>
      <c r="BK100" s="90"/>
      <c r="BL100" s="90"/>
      <c r="BM100" s="90"/>
      <c r="BN100" s="90"/>
      <c r="BO100" s="90"/>
      <c r="BP100" s="90"/>
      <c r="BQ100" s="90"/>
      <c r="BR100" s="90"/>
      <c r="BS100" s="90"/>
      <c r="BT100" s="90"/>
      <c r="BU100" s="90"/>
      <c r="BV100" s="90"/>
      <c r="BW100" s="90"/>
    </row>
    <row r="101" spans="3:75" ht="21.95" customHeight="1" x14ac:dyDescent="0.3">
      <c r="C101" s="93"/>
      <c r="D101" s="84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67"/>
      <c r="AK101" s="67"/>
      <c r="AL101" s="148">
        <f t="shared" si="7"/>
        <v>0</v>
      </c>
      <c r="AM101" s="149"/>
      <c r="AN101" s="150">
        <f t="shared" si="8"/>
        <v>0</v>
      </c>
      <c r="AO101" s="149"/>
      <c r="AP101" s="162">
        <f t="shared" si="9"/>
        <v>0</v>
      </c>
      <c r="AQ101" s="163"/>
      <c r="AR101" s="164"/>
      <c r="AS101" s="89"/>
      <c r="AT101" s="89"/>
      <c r="AU101" s="89"/>
      <c r="AV101" s="89"/>
      <c r="AW101" s="89"/>
      <c r="AX101" s="89"/>
      <c r="AY101" s="89"/>
      <c r="AZ101" s="90"/>
      <c r="BA101" s="90"/>
      <c r="BB101" s="90"/>
      <c r="BC101" s="90"/>
      <c r="BD101" s="90"/>
      <c r="BE101" s="90"/>
      <c r="BF101" s="90"/>
      <c r="BG101" s="90"/>
      <c r="BH101" s="87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</row>
    <row r="102" spans="3:75" ht="21.95" customHeight="1" x14ac:dyDescent="0.3">
      <c r="C102" s="93"/>
      <c r="D102" s="84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67"/>
      <c r="AK102" s="67"/>
      <c r="AL102" s="148">
        <f t="shared" si="7"/>
        <v>0</v>
      </c>
      <c r="AM102" s="149"/>
      <c r="AN102" s="150">
        <f t="shared" si="8"/>
        <v>0</v>
      </c>
      <c r="AO102" s="149"/>
      <c r="AP102" s="162">
        <f t="shared" si="9"/>
        <v>0</v>
      </c>
      <c r="AQ102" s="163"/>
      <c r="AR102" s="164"/>
      <c r="AS102" s="89"/>
      <c r="AT102" s="89"/>
      <c r="AU102" s="89"/>
      <c r="AV102" s="89"/>
      <c r="AW102" s="89"/>
      <c r="AX102" s="89"/>
      <c r="AY102" s="89"/>
      <c r="AZ102" s="90"/>
      <c r="BA102" s="90"/>
      <c r="BB102" s="90"/>
      <c r="BC102" s="90"/>
      <c r="BD102" s="90"/>
      <c r="BE102" s="90"/>
      <c r="BF102" s="90"/>
      <c r="BG102" s="90"/>
      <c r="BH102" s="87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</row>
    <row r="103" spans="3:75" ht="21.95" customHeight="1" x14ac:dyDescent="0.3">
      <c r="C103" s="93"/>
      <c r="D103" s="84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67"/>
      <c r="AK103" s="67"/>
      <c r="AL103" s="148">
        <f t="shared" si="7"/>
        <v>0</v>
      </c>
      <c r="AM103" s="149"/>
      <c r="AN103" s="150">
        <f t="shared" si="8"/>
        <v>0</v>
      </c>
      <c r="AO103" s="149"/>
      <c r="AP103" s="162">
        <f t="shared" si="9"/>
        <v>0</v>
      </c>
      <c r="AQ103" s="163"/>
      <c r="AR103" s="164"/>
      <c r="AS103" s="89"/>
      <c r="AT103" s="89"/>
      <c r="AU103" s="89"/>
      <c r="AV103" s="89"/>
      <c r="AW103" s="89"/>
      <c r="AX103" s="89"/>
      <c r="AY103" s="89"/>
      <c r="AZ103" s="90"/>
      <c r="BA103" s="90"/>
      <c r="BB103" s="90"/>
      <c r="BC103" s="90"/>
      <c r="BD103" s="90"/>
      <c r="BE103" s="90"/>
      <c r="BF103" s="90"/>
      <c r="BG103" s="90"/>
      <c r="BH103" s="87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</row>
    <row r="104" spans="3:75" ht="21.95" customHeight="1" x14ac:dyDescent="0.3">
      <c r="C104" s="93"/>
      <c r="D104" s="84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67"/>
      <c r="AK104" s="67"/>
      <c r="AL104" s="148">
        <f t="shared" si="7"/>
        <v>0</v>
      </c>
      <c r="AM104" s="149"/>
      <c r="AN104" s="150">
        <f t="shared" si="8"/>
        <v>0</v>
      </c>
      <c r="AO104" s="149"/>
      <c r="AP104" s="162">
        <f t="shared" si="9"/>
        <v>0</v>
      </c>
      <c r="AQ104" s="163"/>
      <c r="AR104" s="164"/>
      <c r="AS104" s="89"/>
      <c r="AT104" s="89"/>
      <c r="AU104" s="89"/>
      <c r="AV104" s="89"/>
      <c r="AW104" s="89"/>
      <c r="AX104" s="89"/>
      <c r="AY104" s="89"/>
      <c r="AZ104" s="90"/>
      <c r="BA104" s="90"/>
      <c r="BB104" s="90"/>
      <c r="BC104" s="90"/>
      <c r="BD104" s="90"/>
      <c r="BE104" s="90"/>
      <c r="BF104" s="90"/>
      <c r="BG104" s="90"/>
      <c r="BH104" s="87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</row>
    <row r="105" spans="3:75" ht="21.95" customHeight="1" x14ac:dyDescent="0.3">
      <c r="C105" s="93"/>
      <c r="D105" s="84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67"/>
      <c r="AK105" s="67"/>
      <c r="AL105" s="148">
        <f t="shared" si="7"/>
        <v>0</v>
      </c>
      <c r="AM105" s="149"/>
      <c r="AN105" s="150">
        <f t="shared" si="8"/>
        <v>0</v>
      </c>
      <c r="AO105" s="149"/>
      <c r="AP105" s="162">
        <f t="shared" si="9"/>
        <v>0</v>
      </c>
      <c r="AQ105" s="163"/>
      <c r="AR105" s="164"/>
      <c r="AS105" s="89"/>
      <c r="AT105" s="89"/>
      <c r="AU105" s="89"/>
      <c r="AV105" s="89"/>
      <c r="AW105" s="89"/>
      <c r="AX105" s="89"/>
      <c r="AY105" s="89"/>
      <c r="AZ105" s="90"/>
      <c r="BA105" s="90"/>
      <c r="BB105" s="90"/>
      <c r="BC105" s="90"/>
      <c r="BD105" s="90"/>
      <c r="BE105" s="90"/>
      <c r="BF105" s="90"/>
      <c r="BG105" s="90"/>
      <c r="BH105" s="87"/>
      <c r="BI105" s="90"/>
      <c r="BJ105" s="90"/>
      <c r="BK105" s="90"/>
      <c r="BL105" s="90"/>
      <c r="BM105" s="90"/>
      <c r="BN105" s="90"/>
      <c r="BO105" s="90"/>
      <c r="BP105" s="90"/>
      <c r="BQ105" s="90"/>
      <c r="BR105" s="90"/>
      <c r="BS105" s="90"/>
      <c r="BT105" s="90"/>
      <c r="BU105" s="90"/>
      <c r="BV105" s="90"/>
      <c r="BW105" s="90"/>
    </row>
    <row r="106" spans="3:75" ht="21.95" customHeight="1" x14ac:dyDescent="0.3">
      <c r="C106" s="93"/>
      <c r="D106" s="84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67"/>
      <c r="AK106" s="67"/>
      <c r="AL106" s="148">
        <f t="shared" si="7"/>
        <v>0</v>
      </c>
      <c r="AM106" s="149"/>
      <c r="AN106" s="150">
        <f t="shared" si="8"/>
        <v>0</v>
      </c>
      <c r="AO106" s="149"/>
      <c r="AP106" s="162">
        <f t="shared" si="9"/>
        <v>0</v>
      </c>
      <c r="AQ106" s="163"/>
      <c r="AR106" s="164"/>
      <c r="AS106" s="89"/>
      <c r="AT106" s="89"/>
      <c r="AU106" s="89"/>
      <c r="AV106" s="89"/>
      <c r="AW106" s="89"/>
      <c r="AX106" s="89"/>
      <c r="AY106" s="89"/>
      <c r="AZ106" s="90"/>
      <c r="BA106" s="90"/>
      <c r="BB106" s="90"/>
      <c r="BC106" s="90"/>
      <c r="BD106" s="90"/>
      <c r="BE106" s="90"/>
      <c r="BF106" s="90"/>
      <c r="BG106" s="90"/>
      <c r="BH106" s="87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  <c r="BT106" s="90"/>
      <c r="BU106" s="90"/>
      <c r="BV106" s="90"/>
      <c r="BW106" s="90"/>
    </row>
    <row r="107" spans="3:75" ht="21.95" customHeight="1" x14ac:dyDescent="0.3">
      <c r="C107" s="93"/>
      <c r="D107" s="84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67"/>
      <c r="AK107" s="67"/>
      <c r="AL107" s="148">
        <f t="shared" si="7"/>
        <v>0</v>
      </c>
      <c r="AM107" s="149"/>
      <c r="AN107" s="150">
        <f t="shared" si="8"/>
        <v>0</v>
      </c>
      <c r="AO107" s="149"/>
      <c r="AP107" s="162">
        <f t="shared" si="9"/>
        <v>0</v>
      </c>
      <c r="AQ107" s="163"/>
      <c r="AR107" s="164"/>
      <c r="AS107" s="89"/>
      <c r="AT107" s="89"/>
      <c r="AU107" s="89"/>
      <c r="AV107" s="89"/>
      <c r="AW107" s="89"/>
      <c r="AX107" s="89"/>
      <c r="AY107" s="89"/>
      <c r="AZ107" s="90"/>
      <c r="BA107" s="90"/>
      <c r="BB107" s="90"/>
      <c r="BC107" s="90"/>
      <c r="BD107" s="90"/>
      <c r="BE107" s="90"/>
      <c r="BF107" s="90"/>
      <c r="BG107" s="90"/>
      <c r="BH107" s="87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0"/>
    </row>
    <row r="108" spans="3:75" ht="21.95" customHeight="1" x14ac:dyDescent="0.3">
      <c r="C108" s="93"/>
      <c r="D108" s="84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67"/>
      <c r="AK108" s="67"/>
      <c r="AL108" s="148">
        <f t="shared" si="7"/>
        <v>0</v>
      </c>
      <c r="AM108" s="149"/>
      <c r="AN108" s="150">
        <f t="shared" si="8"/>
        <v>0</v>
      </c>
      <c r="AO108" s="149"/>
      <c r="AP108" s="162">
        <f t="shared" si="9"/>
        <v>0</v>
      </c>
      <c r="AQ108" s="163"/>
      <c r="AR108" s="164"/>
      <c r="AS108" s="89"/>
      <c r="AT108" s="89"/>
      <c r="AU108" s="89"/>
      <c r="AV108" s="89"/>
      <c r="AW108" s="89"/>
      <c r="AX108" s="89"/>
      <c r="AY108" s="89"/>
      <c r="AZ108" s="90"/>
      <c r="BA108" s="90"/>
      <c r="BB108" s="90"/>
      <c r="BC108" s="90"/>
      <c r="BD108" s="90"/>
      <c r="BE108" s="90"/>
      <c r="BF108" s="90"/>
      <c r="BG108" s="90"/>
      <c r="BH108" s="87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0"/>
    </row>
    <row r="109" spans="3:75" ht="21.95" customHeight="1" x14ac:dyDescent="0.3">
      <c r="C109" s="93"/>
      <c r="D109" s="84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67"/>
      <c r="AK109" s="67"/>
      <c r="AL109" s="148">
        <f t="shared" si="7"/>
        <v>0</v>
      </c>
      <c r="AM109" s="149"/>
      <c r="AN109" s="150">
        <f t="shared" si="8"/>
        <v>0</v>
      </c>
      <c r="AO109" s="149"/>
      <c r="AP109" s="162">
        <f t="shared" si="9"/>
        <v>0</v>
      </c>
      <c r="AQ109" s="163"/>
      <c r="AR109" s="164"/>
      <c r="AS109" s="89"/>
      <c r="AT109" s="89"/>
      <c r="AU109" s="89"/>
      <c r="AV109" s="89"/>
      <c r="AW109" s="89"/>
      <c r="AX109" s="89"/>
      <c r="AY109" s="89"/>
      <c r="AZ109" s="90"/>
      <c r="BA109" s="90"/>
      <c r="BB109" s="90"/>
      <c r="BC109" s="90"/>
      <c r="BD109" s="90"/>
      <c r="BE109" s="90"/>
      <c r="BF109" s="90"/>
      <c r="BG109" s="90"/>
      <c r="BH109" s="87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</row>
    <row r="110" spans="3:75" ht="21.95" customHeight="1" x14ac:dyDescent="0.3">
      <c r="C110" s="93"/>
      <c r="D110" s="84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67"/>
      <c r="AK110" s="67"/>
      <c r="AL110" s="148">
        <f t="shared" si="7"/>
        <v>0</v>
      </c>
      <c r="AM110" s="149"/>
      <c r="AN110" s="150">
        <f t="shared" si="8"/>
        <v>0</v>
      </c>
      <c r="AO110" s="149"/>
      <c r="AP110" s="162">
        <f t="shared" si="9"/>
        <v>0</v>
      </c>
      <c r="AQ110" s="163"/>
      <c r="AR110" s="164"/>
      <c r="AS110" s="89"/>
      <c r="AT110" s="89"/>
      <c r="AU110" s="89"/>
      <c r="AV110" s="89"/>
      <c r="AW110" s="89"/>
      <c r="AX110" s="89"/>
      <c r="AY110" s="89"/>
      <c r="AZ110" s="90"/>
      <c r="BA110" s="90"/>
      <c r="BB110" s="90"/>
      <c r="BC110" s="90"/>
      <c r="BD110" s="90"/>
      <c r="BE110" s="90"/>
      <c r="BF110" s="90"/>
      <c r="BG110" s="90"/>
      <c r="BH110" s="87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0"/>
    </row>
    <row r="111" spans="3:75" ht="21.95" customHeight="1" x14ac:dyDescent="0.3">
      <c r="C111" s="93"/>
      <c r="D111" s="84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67"/>
      <c r="AK111" s="67"/>
      <c r="AL111" s="148">
        <f t="shared" si="7"/>
        <v>0</v>
      </c>
      <c r="AM111" s="149"/>
      <c r="AN111" s="150">
        <f t="shared" si="8"/>
        <v>0</v>
      </c>
      <c r="AO111" s="149"/>
      <c r="AP111" s="162">
        <f t="shared" si="9"/>
        <v>0</v>
      </c>
      <c r="AQ111" s="163"/>
      <c r="AR111" s="164"/>
      <c r="AS111" s="89"/>
      <c r="AT111" s="89"/>
      <c r="AU111" s="89"/>
      <c r="AV111" s="89"/>
      <c r="AW111" s="89"/>
      <c r="AX111" s="89"/>
      <c r="AY111" s="89"/>
      <c r="AZ111" s="90"/>
      <c r="BA111" s="90"/>
      <c r="BB111" s="90"/>
      <c r="BC111" s="90"/>
      <c r="BD111" s="90"/>
      <c r="BE111" s="90"/>
      <c r="BF111" s="90"/>
      <c r="BG111" s="90"/>
      <c r="BH111" s="87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</row>
    <row r="112" spans="3:75" ht="21.95" customHeight="1" x14ac:dyDescent="0.3">
      <c r="C112" s="93"/>
      <c r="D112" s="84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67"/>
      <c r="AK112" s="67"/>
      <c r="AL112" s="148">
        <f t="shared" si="7"/>
        <v>0</v>
      </c>
      <c r="AM112" s="149"/>
      <c r="AN112" s="150">
        <f t="shared" si="8"/>
        <v>0</v>
      </c>
      <c r="AO112" s="149"/>
      <c r="AP112" s="162">
        <f t="shared" si="9"/>
        <v>0</v>
      </c>
      <c r="AQ112" s="163"/>
      <c r="AR112" s="164"/>
      <c r="AS112" s="89"/>
      <c r="AT112" s="89"/>
      <c r="AU112" s="89"/>
      <c r="AV112" s="89"/>
      <c r="AW112" s="89"/>
      <c r="AX112" s="89"/>
      <c r="AY112" s="89"/>
      <c r="AZ112" s="90"/>
      <c r="BA112" s="90"/>
      <c r="BB112" s="90"/>
      <c r="BC112" s="90"/>
      <c r="BD112" s="90"/>
      <c r="BE112" s="90"/>
      <c r="BF112" s="90"/>
      <c r="BG112" s="90"/>
      <c r="BH112" s="87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</row>
    <row r="113" spans="3:75" ht="21.95" customHeight="1" x14ac:dyDescent="0.3">
      <c r="C113" s="93"/>
      <c r="D113" s="84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67"/>
      <c r="AK113" s="67"/>
      <c r="AL113" s="148">
        <f t="shared" si="7"/>
        <v>0</v>
      </c>
      <c r="AM113" s="149"/>
      <c r="AN113" s="150">
        <f t="shared" si="8"/>
        <v>0</v>
      </c>
      <c r="AO113" s="149"/>
      <c r="AP113" s="162">
        <f t="shared" si="9"/>
        <v>0</v>
      </c>
      <c r="AQ113" s="163"/>
      <c r="AR113" s="164"/>
      <c r="AS113" s="89"/>
      <c r="AT113" s="89"/>
      <c r="AU113" s="89"/>
      <c r="AV113" s="89"/>
      <c r="AW113" s="89"/>
      <c r="AX113" s="89"/>
      <c r="AY113" s="89"/>
      <c r="AZ113" s="90"/>
      <c r="BA113" s="90"/>
      <c r="BB113" s="90"/>
      <c r="BC113" s="90"/>
      <c r="BD113" s="90"/>
      <c r="BE113" s="90"/>
      <c r="BF113" s="90"/>
      <c r="BG113" s="90"/>
      <c r="BH113" s="87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</row>
    <row r="114" spans="3:75" ht="21.95" customHeight="1" x14ac:dyDescent="0.3">
      <c r="C114" s="93"/>
      <c r="D114" s="84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67"/>
      <c r="AK114" s="67"/>
      <c r="AL114" s="148">
        <f t="shared" si="7"/>
        <v>0</v>
      </c>
      <c r="AM114" s="149"/>
      <c r="AN114" s="150">
        <f t="shared" si="8"/>
        <v>0</v>
      </c>
      <c r="AO114" s="149"/>
      <c r="AP114" s="162">
        <f t="shared" si="9"/>
        <v>0</v>
      </c>
      <c r="AQ114" s="163"/>
      <c r="AR114" s="164"/>
      <c r="AS114" s="89"/>
      <c r="AT114" s="89"/>
      <c r="AU114" s="89"/>
      <c r="AV114" s="89"/>
      <c r="AW114" s="89"/>
      <c r="AX114" s="89"/>
      <c r="AY114" s="89"/>
      <c r="AZ114" s="90"/>
      <c r="BA114" s="90"/>
      <c r="BB114" s="90"/>
      <c r="BC114" s="90"/>
      <c r="BD114" s="90"/>
      <c r="BE114" s="90"/>
      <c r="BF114" s="90"/>
      <c r="BG114" s="90"/>
      <c r="BH114" s="87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</row>
    <row r="115" spans="3:75" ht="21.95" customHeight="1" x14ac:dyDescent="0.3">
      <c r="C115" s="93"/>
      <c r="D115" s="84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67"/>
      <c r="AK115" s="67"/>
      <c r="AL115" s="148">
        <f t="shared" si="7"/>
        <v>0</v>
      </c>
      <c r="AM115" s="149"/>
      <c r="AN115" s="150">
        <f t="shared" si="8"/>
        <v>0</v>
      </c>
      <c r="AO115" s="149"/>
      <c r="AP115" s="162">
        <f t="shared" si="9"/>
        <v>0</v>
      </c>
      <c r="AQ115" s="163"/>
      <c r="AR115" s="164"/>
      <c r="AS115" s="89"/>
      <c r="AT115" s="89"/>
      <c r="AU115" s="89"/>
      <c r="AV115" s="89"/>
      <c r="AW115" s="89"/>
      <c r="AX115" s="89"/>
      <c r="AY115" s="89"/>
      <c r="AZ115" s="90"/>
      <c r="BA115" s="90"/>
      <c r="BB115" s="90"/>
      <c r="BC115" s="90"/>
      <c r="BD115" s="90"/>
      <c r="BE115" s="90"/>
      <c r="BF115" s="90"/>
      <c r="BG115" s="90"/>
      <c r="BH115" s="87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</row>
    <row r="116" spans="3:75" ht="21.95" customHeight="1" x14ac:dyDescent="0.3">
      <c r="C116" s="93"/>
      <c r="D116" s="84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67"/>
      <c r="AK116" s="67"/>
      <c r="AL116" s="148">
        <f t="shared" si="7"/>
        <v>0</v>
      </c>
      <c r="AM116" s="149"/>
      <c r="AN116" s="150">
        <f t="shared" si="8"/>
        <v>0</v>
      </c>
      <c r="AO116" s="149"/>
      <c r="AP116" s="162">
        <f t="shared" si="9"/>
        <v>0</v>
      </c>
      <c r="AQ116" s="163"/>
      <c r="AR116" s="164"/>
      <c r="AS116" s="89"/>
      <c r="AT116" s="89"/>
      <c r="AU116" s="89"/>
      <c r="AV116" s="89"/>
      <c r="AW116" s="89"/>
      <c r="AX116" s="89"/>
      <c r="AY116" s="89"/>
      <c r="AZ116" s="90"/>
      <c r="BA116" s="90"/>
      <c r="BB116" s="90"/>
      <c r="BC116" s="90"/>
      <c r="BD116" s="90"/>
      <c r="BE116" s="90"/>
      <c r="BF116" s="90"/>
      <c r="BG116" s="90"/>
      <c r="BH116" s="87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</row>
    <row r="117" spans="3:75" ht="21.95" customHeight="1" x14ac:dyDescent="0.3">
      <c r="C117" s="93"/>
      <c r="D117" s="84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67"/>
      <c r="AK117" s="67"/>
      <c r="AL117" s="148">
        <f t="shared" si="7"/>
        <v>0</v>
      </c>
      <c r="AM117" s="149"/>
      <c r="AN117" s="150">
        <f t="shared" si="8"/>
        <v>0</v>
      </c>
      <c r="AO117" s="149"/>
      <c r="AP117" s="162">
        <f t="shared" si="9"/>
        <v>0</v>
      </c>
      <c r="AQ117" s="163"/>
      <c r="AR117" s="164"/>
      <c r="AS117" s="89"/>
      <c r="AT117" s="89"/>
      <c r="AU117" s="89"/>
      <c r="AV117" s="89"/>
      <c r="AW117" s="89"/>
      <c r="AX117" s="89"/>
      <c r="AY117" s="89"/>
      <c r="AZ117" s="90"/>
      <c r="BA117" s="90"/>
      <c r="BB117" s="90"/>
      <c r="BC117" s="90"/>
      <c r="BD117" s="90"/>
      <c r="BE117" s="90"/>
      <c r="BF117" s="90"/>
      <c r="BG117" s="90"/>
      <c r="BH117" s="87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</row>
    <row r="118" spans="3:75" ht="21.95" customHeight="1" x14ac:dyDescent="0.3">
      <c r="C118" s="93"/>
      <c r="D118" s="84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67"/>
      <c r="AK118" s="67"/>
      <c r="AL118" s="148">
        <f t="shared" si="7"/>
        <v>0</v>
      </c>
      <c r="AM118" s="149"/>
      <c r="AN118" s="150">
        <f t="shared" si="8"/>
        <v>0</v>
      </c>
      <c r="AO118" s="149"/>
      <c r="AP118" s="162">
        <f t="shared" si="9"/>
        <v>0</v>
      </c>
      <c r="AQ118" s="163"/>
      <c r="AR118" s="164"/>
      <c r="AS118" s="89"/>
      <c r="AT118" s="89"/>
      <c r="AU118" s="89"/>
      <c r="AV118" s="89"/>
      <c r="AW118" s="89"/>
      <c r="AX118" s="89"/>
      <c r="AY118" s="89"/>
      <c r="AZ118" s="90"/>
      <c r="BA118" s="90"/>
      <c r="BB118" s="90"/>
      <c r="BC118" s="90"/>
      <c r="BD118" s="90"/>
      <c r="BE118" s="90"/>
      <c r="BF118" s="90"/>
      <c r="BG118" s="90"/>
      <c r="BH118" s="87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</row>
    <row r="119" spans="3:75" ht="21.95" customHeight="1" x14ac:dyDescent="0.3">
      <c r="C119" s="93"/>
      <c r="D119" s="84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67"/>
      <c r="AK119" s="67"/>
      <c r="AL119" s="148">
        <f t="shared" si="7"/>
        <v>0</v>
      </c>
      <c r="AM119" s="149"/>
      <c r="AN119" s="150">
        <f t="shared" si="8"/>
        <v>0</v>
      </c>
      <c r="AO119" s="149"/>
      <c r="AP119" s="162">
        <f t="shared" si="9"/>
        <v>0</v>
      </c>
      <c r="AQ119" s="163"/>
      <c r="AR119" s="164"/>
      <c r="AS119" s="89"/>
      <c r="AT119" s="89"/>
      <c r="AU119" s="89"/>
      <c r="AV119" s="89"/>
      <c r="AW119" s="89"/>
      <c r="AX119" s="89"/>
      <c r="AY119" s="89"/>
      <c r="AZ119" s="90"/>
      <c r="BA119" s="90"/>
      <c r="BB119" s="90"/>
      <c r="BC119" s="90"/>
      <c r="BD119" s="90"/>
      <c r="BE119" s="90"/>
      <c r="BF119" s="90"/>
      <c r="BG119" s="90"/>
      <c r="BH119" s="87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</row>
    <row r="120" spans="3:75" ht="21.95" customHeight="1" x14ac:dyDescent="0.3">
      <c r="C120" s="93"/>
      <c r="D120" s="84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67"/>
      <c r="AK120" s="67"/>
      <c r="AL120" s="148">
        <f t="shared" si="7"/>
        <v>0</v>
      </c>
      <c r="AM120" s="149"/>
      <c r="AN120" s="150">
        <f t="shared" si="8"/>
        <v>0</v>
      </c>
      <c r="AO120" s="149"/>
      <c r="AP120" s="162">
        <f t="shared" si="9"/>
        <v>0</v>
      </c>
      <c r="AQ120" s="163"/>
      <c r="AR120" s="164"/>
      <c r="AS120" s="89"/>
      <c r="AT120" s="89"/>
      <c r="AU120" s="89"/>
      <c r="AV120" s="89"/>
      <c r="AW120" s="89"/>
      <c r="AX120" s="89"/>
      <c r="AY120" s="89"/>
      <c r="AZ120" s="90"/>
      <c r="BA120" s="90"/>
      <c r="BB120" s="90"/>
      <c r="BC120" s="90"/>
      <c r="BD120" s="90"/>
      <c r="BE120" s="90"/>
      <c r="BF120" s="90"/>
      <c r="BG120" s="90"/>
      <c r="BH120" s="87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</row>
    <row r="121" spans="3:75" ht="21.95" customHeight="1" x14ac:dyDescent="0.3">
      <c r="C121" s="93"/>
      <c r="D121" s="84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67"/>
      <c r="AK121" s="67"/>
      <c r="AL121" s="148">
        <f t="shared" si="7"/>
        <v>0</v>
      </c>
      <c r="AM121" s="149"/>
      <c r="AN121" s="150">
        <f t="shared" si="8"/>
        <v>0</v>
      </c>
      <c r="AO121" s="149"/>
      <c r="AP121" s="162">
        <f t="shared" si="9"/>
        <v>0</v>
      </c>
      <c r="AQ121" s="163"/>
      <c r="AR121" s="164"/>
      <c r="AS121" s="89"/>
      <c r="AT121" s="89"/>
      <c r="AU121" s="89"/>
      <c r="AV121" s="89"/>
      <c r="AW121" s="89"/>
      <c r="AX121" s="89"/>
      <c r="AY121" s="89"/>
      <c r="AZ121" s="90"/>
      <c r="BA121" s="90"/>
      <c r="BB121" s="90"/>
      <c r="BC121" s="90"/>
      <c r="BD121" s="90"/>
      <c r="BE121" s="90"/>
      <c r="BF121" s="90"/>
      <c r="BG121" s="90"/>
      <c r="BH121" s="87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</row>
    <row r="122" spans="3:75" ht="21.95" customHeight="1" x14ac:dyDescent="0.3">
      <c r="C122" s="93"/>
      <c r="D122" s="84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67"/>
      <c r="AK122" s="67"/>
      <c r="AL122" s="148">
        <f t="shared" si="7"/>
        <v>0</v>
      </c>
      <c r="AM122" s="149"/>
      <c r="AN122" s="150">
        <f t="shared" si="8"/>
        <v>0</v>
      </c>
      <c r="AO122" s="149"/>
      <c r="AP122" s="162">
        <f t="shared" si="9"/>
        <v>0</v>
      </c>
      <c r="AQ122" s="163"/>
      <c r="AR122" s="164"/>
      <c r="AS122" s="89"/>
      <c r="AT122" s="89"/>
      <c r="AU122" s="89"/>
      <c r="AV122" s="89"/>
      <c r="AW122" s="89"/>
      <c r="AX122" s="89"/>
      <c r="AY122" s="89"/>
      <c r="AZ122" s="90"/>
      <c r="BA122" s="90"/>
      <c r="BB122" s="90"/>
      <c r="BC122" s="90"/>
      <c r="BD122" s="90"/>
      <c r="BE122" s="90"/>
      <c r="BF122" s="90"/>
      <c r="BG122" s="90"/>
      <c r="BH122" s="87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</row>
    <row r="123" spans="3:75" ht="21.95" customHeight="1" x14ac:dyDescent="0.3">
      <c r="C123" s="93"/>
      <c r="D123" s="84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67"/>
      <c r="AK123" s="67"/>
      <c r="AL123" s="148">
        <f t="shared" si="7"/>
        <v>0</v>
      </c>
      <c r="AM123" s="149"/>
      <c r="AN123" s="150">
        <f t="shared" si="8"/>
        <v>0</v>
      </c>
      <c r="AO123" s="149"/>
      <c r="AP123" s="162">
        <f t="shared" si="9"/>
        <v>0</v>
      </c>
      <c r="AQ123" s="163"/>
      <c r="AR123" s="164"/>
      <c r="AS123" s="89"/>
      <c r="AT123" s="89"/>
      <c r="AU123" s="89"/>
      <c r="AV123" s="89"/>
      <c r="AW123" s="89"/>
      <c r="AX123" s="89"/>
      <c r="AY123" s="89"/>
      <c r="AZ123" s="90"/>
      <c r="BA123" s="90"/>
      <c r="BB123" s="90"/>
      <c r="BC123" s="90"/>
      <c r="BD123" s="90"/>
      <c r="BE123" s="90"/>
      <c r="BF123" s="90"/>
      <c r="BG123" s="90"/>
      <c r="BH123" s="87"/>
      <c r="BI123" s="90"/>
      <c r="BJ123" s="90"/>
      <c r="BK123" s="90"/>
      <c r="BL123" s="90"/>
      <c r="BM123" s="90"/>
      <c r="BN123" s="90"/>
      <c r="BO123" s="90"/>
      <c r="BP123" s="90"/>
      <c r="BQ123" s="90"/>
      <c r="BR123" s="90"/>
      <c r="BS123" s="90"/>
      <c r="BT123" s="90"/>
      <c r="BU123" s="90"/>
      <c r="BV123" s="90"/>
      <c r="BW123" s="90"/>
    </row>
    <row r="124" spans="3:75" ht="21.95" customHeight="1" x14ac:dyDescent="0.3">
      <c r="C124" s="93"/>
      <c r="D124" s="84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67"/>
      <c r="AK124" s="67"/>
      <c r="AL124" s="148">
        <f t="shared" si="7"/>
        <v>0</v>
      </c>
      <c r="AM124" s="149"/>
      <c r="AN124" s="150">
        <f t="shared" si="8"/>
        <v>0</v>
      </c>
      <c r="AO124" s="149"/>
      <c r="AP124" s="162">
        <f t="shared" si="9"/>
        <v>0</v>
      </c>
      <c r="AQ124" s="163"/>
      <c r="AR124" s="164"/>
      <c r="AS124" s="89"/>
      <c r="AT124" s="89"/>
      <c r="AU124" s="89"/>
      <c r="AV124" s="89"/>
      <c r="AW124" s="89"/>
      <c r="AX124" s="89"/>
      <c r="AY124" s="89"/>
      <c r="AZ124" s="90"/>
      <c r="BA124" s="90"/>
      <c r="BB124" s="90"/>
      <c r="BC124" s="90"/>
      <c r="BD124" s="90"/>
      <c r="BE124" s="90"/>
      <c r="BF124" s="90"/>
      <c r="BG124" s="90"/>
      <c r="BH124" s="87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</row>
    <row r="125" spans="3:75" ht="21.95" customHeight="1" x14ac:dyDescent="0.3">
      <c r="C125" s="93"/>
      <c r="D125" s="84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67"/>
      <c r="AK125" s="67"/>
      <c r="AL125" s="148">
        <f t="shared" si="7"/>
        <v>0</v>
      </c>
      <c r="AM125" s="149"/>
      <c r="AN125" s="150">
        <f t="shared" si="8"/>
        <v>0</v>
      </c>
      <c r="AO125" s="149"/>
      <c r="AP125" s="162">
        <f t="shared" si="9"/>
        <v>0</v>
      </c>
      <c r="AQ125" s="163"/>
      <c r="AR125" s="164"/>
      <c r="AS125" s="89"/>
      <c r="AT125" s="89"/>
      <c r="AU125" s="89"/>
      <c r="AV125" s="89"/>
      <c r="AW125" s="89"/>
      <c r="AX125" s="89"/>
      <c r="AY125" s="89"/>
      <c r="AZ125" s="90"/>
      <c r="BA125" s="90"/>
      <c r="BB125" s="90"/>
      <c r="BC125" s="90"/>
      <c r="BD125" s="90"/>
      <c r="BE125" s="90"/>
      <c r="BF125" s="90"/>
      <c r="BG125" s="90"/>
      <c r="BH125" s="87"/>
      <c r="BI125" s="90"/>
      <c r="BJ125" s="90"/>
      <c r="BK125" s="90"/>
      <c r="BL125" s="90"/>
      <c r="BM125" s="90"/>
      <c r="BN125" s="90"/>
      <c r="BO125" s="90"/>
      <c r="BP125" s="90"/>
      <c r="BQ125" s="90"/>
      <c r="BR125" s="90"/>
      <c r="BS125" s="90"/>
      <c r="BT125" s="90"/>
      <c r="BU125" s="90"/>
      <c r="BV125" s="90"/>
      <c r="BW125" s="90"/>
    </row>
    <row r="126" spans="3:75" ht="21.95" customHeight="1" x14ac:dyDescent="0.3">
      <c r="C126" s="93"/>
      <c r="D126" s="84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67"/>
      <c r="AK126" s="67"/>
      <c r="AL126" s="148">
        <f t="shared" si="7"/>
        <v>0</v>
      </c>
      <c r="AM126" s="149"/>
      <c r="AN126" s="150">
        <f t="shared" si="8"/>
        <v>0</v>
      </c>
      <c r="AO126" s="149"/>
      <c r="AP126" s="162">
        <f t="shared" si="9"/>
        <v>0</v>
      </c>
      <c r="AQ126" s="163"/>
      <c r="AR126" s="164"/>
      <c r="AS126" s="89"/>
      <c r="AT126" s="89"/>
      <c r="AU126" s="89"/>
      <c r="AV126" s="89"/>
      <c r="AW126" s="89"/>
      <c r="AX126" s="89"/>
      <c r="AY126" s="89"/>
      <c r="AZ126" s="90"/>
      <c r="BA126" s="90"/>
      <c r="BB126" s="90"/>
      <c r="BC126" s="90"/>
      <c r="BD126" s="90"/>
      <c r="BE126" s="90"/>
      <c r="BF126" s="90"/>
      <c r="BG126" s="90"/>
      <c r="BH126" s="87"/>
      <c r="BI126" s="90"/>
      <c r="BJ126" s="90"/>
      <c r="BK126" s="90"/>
      <c r="BL126" s="90"/>
      <c r="BM126" s="90"/>
      <c r="BN126" s="90"/>
      <c r="BO126" s="90"/>
      <c r="BP126" s="90"/>
      <c r="BQ126" s="90"/>
      <c r="BR126" s="90"/>
      <c r="BS126" s="90"/>
      <c r="BT126" s="90"/>
      <c r="BU126" s="90"/>
      <c r="BV126" s="90"/>
      <c r="BW126" s="90"/>
    </row>
    <row r="127" spans="3:75" ht="21.95" customHeight="1" x14ac:dyDescent="0.3">
      <c r="C127" s="93"/>
      <c r="D127" s="84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67"/>
      <c r="AK127" s="67"/>
      <c r="AL127" s="148">
        <f t="shared" si="7"/>
        <v>0</v>
      </c>
      <c r="AM127" s="149"/>
      <c r="AN127" s="150">
        <f t="shared" si="8"/>
        <v>0</v>
      </c>
      <c r="AO127" s="149"/>
      <c r="AP127" s="162">
        <f t="shared" si="9"/>
        <v>0</v>
      </c>
      <c r="AQ127" s="163"/>
      <c r="AR127" s="164"/>
      <c r="AS127" s="89"/>
      <c r="AT127" s="89"/>
      <c r="AU127" s="89"/>
      <c r="AV127" s="89"/>
      <c r="AW127" s="89"/>
      <c r="AX127" s="89"/>
      <c r="AY127" s="89"/>
      <c r="AZ127" s="90"/>
      <c r="BA127" s="90"/>
      <c r="BB127" s="90"/>
      <c r="BC127" s="90"/>
      <c r="BD127" s="90"/>
      <c r="BE127" s="90"/>
      <c r="BF127" s="90"/>
      <c r="BG127" s="90"/>
      <c r="BH127" s="87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</row>
    <row r="128" spans="3:75" ht="21.95" customHeight="1" x14ac:dyDescent="0.3">
      <c r="C128" s="93"/>
      <c r="D128" s="84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67"/>
      <c r="AK128" s="67"/>
      <c r="AL128" s="148">
        <f t="shared" si="7"/>
        <v>0</v>
      </c>
      <c r="AM128" s="149"/>
      <c r="AN128" s="150">
        <f t="shared" si="8"/>
        <v>0</v>
      </c>
      <c r="AO128" s="149"/>
      <c r="AP128" s="162">
        <f t="shared" si="9"/>
        <v>0</v>
      </c>
      <c r="AQ128" s="163"/>
      <c r="AR128" s="164"/>
      <c r="AS128" s="89"/>
      <c r="AT128" s="89"/>
      <c r="AU128" s="89"/>
      <c r="AV128" s="89"/>
      <c r="AW128" s="89"/>
      <c r="AX128" s="89"/>
      <c r="AY128" s="89"/>
      <c r="AZ128" s="90"/>
      <c r="BA128" s="90"/>
      <c r="BB128" s="90"/>
      <c r="BC128" s="90"/>
      <c r="BD128" s="90"/>
      <c r="BE128" s="90"/>
      <c r="BF128" s="90"/>
      <c r="BG128" s="90"/>
      <c r="BH128" s="87"/>
      <c r="BI128" s="90"/>
      <c r="BJ128" s="90"/>
      <c r="BK128" s="90"/>
      <c r="BL128" s="90"/>
      <c r="BM128" s="90"/>
      <c r="BN128" s="90"/>
      <c r="BO128" s="90"/>
      <c r="BP128" s="90"/>
      <c r="BQ128" s="90"/>
      <c r="BR128" s="90"/>
      <c r="BS128" s="90"/>
      <c r="BT128" s="90"/>
      <c r="BU128" s="90"/>
      <c r="BV128" s="90"/>
      <c r="BW128" s="90"/>
    </row>
    <row r="129" spans="3:75" ht="21.95" customHeight="1" x14ac:dyDescent="0.3">
      <c r="C129" s="93"/>
      <c r="D129" s="84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67"/>
      <c r="AK129" s="67"/>
      <c r="AL129" s="148">
        <f t="shared" si="7"/>
        <v>0</v>
      </c>
      <c r="AM129" s="149"/>
      <c r="AN129" s="150">
        <f t="shared" si="8"/>
        <v>0</v>
      </c>
      <c r="AO129" s="149"/>
      <c r="AP129" s="162">
        <f t="shared" si="9"/>
        <v>0</v>
      </c>
      <c r="AQ129" s="163"/>
      <c r="AR129" s="164"/>
      <c r="AS129" s="89"/>
      <c r="AT129" s="89"/>
      <c r="AU129" s="89"/>
      <c r="AV129" s="89"/>
      <c r="AW129" s="89"/>
      <c r="AX129" s="89"/>
      <c r="AY129" s="89"/>
      <c r="AZ129" s="90"/>
      <c r="BA129" s="90"/>
      <c r="BB129" s="90"/>
      <c r="BC129" s="90"/>
      <c r="BD129" s="90"/>
      <c r="BE129" s="90"/>
      <c r="BF129" s="90"/>
      <c r="BG129" s="90"/>
      <c r="BH129" s="87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</row>
    <row r="130" spans="3:75" ht="21.95" customHeight="1" x14ac:dyDescent="0.3">
      <c r="C130" s="93"/>
      <c r="D130" s="84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67"/>
      <c r="AK130" s="67"/>
      <c r="AL130" s="148">
        <f t="shared" si="7"/>
        <v>0</v>
      </c>
      <c r="AM130" s="149"/>
      <c r="AN130" s="150">
        <f t="shared" si="8"/>
        <v>0</v>
      </c>
      <c r="AO130" s="149"/>
      <c r="AP130" s="162">
        <f t="shared" si="9"/>
        <v>0</v>
      </c>
      <c r="AQ130" s="163"/>
      <c r="AR130" s="164"/>
      <c r="AS130" s="89"/>
      <c r="AT130" s="89"/>
      <c r="AU130" s="89"/>
      <c r="AV130" s="89"/>
      <c r="AW130" s="89"/>
      <c r="AX130" s="89"/>
      <c r="AY130" s="89"/>
      <c r="AZ130" s="90"/>
      <c r="BA130" s="90"/>
      <c r="BB130" s="90"/>
      <c r="BC130" s="90"/>
      <c r="BD130" s="90"/>
      <c r="BE130" s="90"/>
      <c r="BF130" s="90"/>
      <c r="BG130" s="90"/>
      <c r="BH130" s="87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</row>
    <row r="131" spans="3:75" ht="21.95" customHeight="1" x14ac:dyDescent="0.3">
      <c r="C131" s="93"/>
      <c r="D131" s="84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67"/>
      <c r="AK131" s="67"/>
      <c r="AL131" s="148">
        <f t="shared" si="7"/>
        <v>0</v>
      </c>
      <c r="AM131" s="149"/>
      <c r="AN131" s="150">
        <f t="shared" si="8"/>
        <v>0</v>
      </c>
      <c r="AO131" s="149"/>
      <c r="AP131" s="162">
        <f t="shared" si="9"/>
        <v>0</v>
      </c>
      <c r="AQ131" s="163"/>
      <c r="AR131" s="164"/>
      <c r="AS131" s="89"/>
      <c r="AT131" s="89"/>
      <c r="AU131" s="89"/>
      <c r="AV131" s="89"/>
      <c r="AW131" s="89"/>
      <c r="AX131" s="89"/>
      <c r="AY131" s="89"/>
      <c r="AZ131" s="90"/>
      <c r="BA131" s="90"/>
      <c r="BB131" s="90"/>
      <c r="BC131" s="90"/>
      <c r="BD131" s="90"/>
      <c r="BE131" s="90"/>
      <c r="BF131" s="90"/>
      <c r="BG131" s="90"/>
      <c r="BH131" s="87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</row>
    <row r="132" spans="3:75" ht="21.95" customHeight="1" x14ac:dyDescent="0.3">
      <c r="C132" s="93"/>
      <c r="D132" s="84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67"/>
      <c r="AK132" s="67"/>
      <c r="AL132" s="148">
        <f t="shared" ref="AL132:AL155" si="10">SUBTOTAL(9,E132:AI132)</f>
        <v>0</v>
      </c>
      <c r="AM132" s="149"/>
      <c r="AN132" s="150">
        <f t="shared" ref="AN132:AN156" si="11">COUNTIF(E132:AI132,"&gt;0")</f>
        <v>0</v>
      </c>
      <c r="AO132" s="149"/>
      <c r="AP132" s="162">
        <f t="shared" ref="AP132:AP156" si="12">SUM(AS132:BW132)</f>
        <v>0</v>
      </c>
      <c r="AQ132" s="163"/>
      <c r="AR132" s="164"/>
      <c r="AS132" s="89"/>
      <c r="AT132" s="89"/>
      <c r="AU132" s="89"/>
      <c r="AV132" s="89"/>
      <c r="AW132" s="89"/>
      <c r="AX132" s="89"/>
      <c r="AY132" s="89"/>
      <c r="AZ132" s="90"/>
      <c r="BA132" s="90"/>
      <c r="BB132" s="90"/>
      <c r="BC132" s="90"/>
      <c r="BD132" s="90"/>
      <c r="BE132" s="90"/>
      <c r="BF132" s="90"/>
      <c r="BG132" s="90"/>
      <c r="BH132" s="87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0"/>
    </row>
    <row r="133" spans="3:75" ht="21.95" customHeight="1" x14ac:dyDescent="0.3">
      <c r="C133" s="93"/>
      <c r="D133" s="84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67"/>
      <c r="AK133" s="67"/>
      <c r="AL133" s="148">
        <f t="shared" si="10"/>
        <v>0</v>
      </c>
      <c r="AM133" s="149"/>
      <c r="AN133" s="150">
        <f t="shared" si="11"/>
        <v>0</v>
      </c>
      <c r="AO133" s="149"/>
      <c r="AP133" s="162">
        <f t="shared" si="12"/>
        <v>0</v>
      </c>
      <c r="AQ133" s="163"/>
      <c r="AR133" s="164"/>
      <c r="AS133" s="89"/>
      <c r="AT133" s="89"/>
      <c r="AU133" s="89"/>
      <c r="AV133" s="89"/>
      <c r="AW133" s="89"/>
      <c r="AX133" s="89"/>
      <c r="AY133" s="89"/>
      <c r="AZ133" s="90"/>
      <c r="BA133" s="90"/>
      <c r="BB133" s="90"/>
      <c r="BC133" s="90"/>
      <c r="BD133" s="90"/>
      <c r="BE133" s="90"/>
      <c r="BF133" s="90"/>
      <c r="BG133" s="90"/>
      <c r="BH133" s="87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</row>
    <row r="134" spans="3:75" ht="21.95" customHeight="1" x14ac:dyDescent="0.3">
      <c r="C134" s="93"/>
      <c r="D134" s="84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67"/>
      <c r="AK134" s="67"/>
      <c r="AL134" s="148">
        <f t="shared" si="10"/>
        <v>0</v>
      </c>
      <c r="AM134" s="149"/>
      <c r="AN134" s="150">
        <f t="shared" si="11"/>
        <v>0</v>
      </c>
      <c r="AO134" s="149"/>
      <c r="AP134" s="162">
        <f t="shared" si="12"/>
        <v>0</v>
      </c>
      <c r="AQ134" s="163"/>
      <c r="AR134" s="164"/>
      <c r="AS134" s="89"/>
      <c r="AT134" s="89"/>
      <c r="AU134" s="89"/>
      <c r="AV134" s="89"/>
      <c r="AW134" s="89"/>
      <c r="AX134" s="89"/>
      <c r="AY134" s="89"/>
      <c r="AZ134" s="90"/>
      <c r="BA134" s="90"/>
      <c r="BB134" s="90"/>
      <c r="BC134" s="90"/>
      <c r="BD134" s="90"/>
      <c r="BE134" s="90"/>
      <c r="BF134" s="90"/>
      <c r="BG134" s="90"/>
      <c r="BH134" s="87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</row>
    <row r="135" spans="3:75" ht="21.95" customHeight="1" x14ac:dyDescent="0.3">
      <c r="C135" s="93"/>
      <c r="D135" s="84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67"/>
      <c r="AK135" s="67"/>
      <c r="AL135" s="148">
        <f t="shared" si="10"/>
        <v>0</v>
      </c>
      <c r="AM135" s="149"/>
      <c r="AN135" s="150">
        <f t="shared" si="11"/>
        <v>0</v>
      </c>
      <c r="AO135" s="149"/>
      <c r="AP135" s="162">
        <f t="shared" si="12"/>
        <v>0</v>
      </c>
      <c r="AQ135" s="163"/>
      <c r="AR135" s="164"/>
      <c r="AS135" s="89"/>
      <c r="AT135" s="89"/>
      <c r="AU135" s="89"/>
      <c r="AV135" s="89"/>
      <c r="AW135" s="89"/>
      <c r="AX135" s="89"/>
      <c r="AY135" s="89"/>
      <c r="AZ135" s="90"/>
      <c r="BA135" s="90"/>
      <c r="BB135" s="90"/>
      <c r="BC135" s="90"/>
      <c r="BD135" s="90"/>
      <c r="BE135" s="90"/>
      <c r="BF135" s="90"/>
      <c r="BG135" s="90"/>
      <c r="BH135" s="87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</row>
    <row r="136" spans="3:75" ht="21.95" customHeight="1" x14ac:dyDescent="0.3">
      <c r="C136" s="93"/>
      <c r="D136" s="84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67"/>
      <c r="AK136" s="67"/>
      <c r="AL136" s="148">
        <f t="shared" si="10"/>
        <v>0</v>
      </c>
      <c r="AM136" s="149"/>
      <c r="AN136" s="150">
        <f t="shared" si="11"/>
        <v>0</v>
      </c>
      <c r="AO136" s="149"/>
      <c r="AP136" s="162">
        <f t="shared" si="12"/>
        <v>0</v>
      </c>
      <c r="AQ136" s="163"/>
      <c r="AR136" s="164"/>
      <c r="AS136" s="89"/>
      <c r="AT136" s="89"/>
      <c r="AU136" s="89"/>
      <c r="AV136" s="89"/>
      <c r="AW136" s="89"/>
      <c r="AX136" s="89"/>
      <c r="AY136" s="89"/>
      <c r="AZ136" s="90"/>
      <c r="BA136" s="90"/>
      <c r="BB136" s="90"/>
      <c r="BC136" s="90"/>
      <c r="BD136" s="90"/>
      <c r="BE136" s="90"/>
      <c r="BF136" s="90"/>
      <c r="BG136" s="90"/>
      <c r="BH136" s="87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</row>
    <row r="137" spans="3:75" ht="21.95" customHeight="1" x14ac:dyDescent="0.3">
      <c r="C137" s="93"/>
      <c r="D137" s="84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67"/>
      <c r="AK137" s="67"/>
      <c r="AL137" s="148">
        <f t="shared" si="10"/>
        <v>0</v>
      </c>
      <c r="AM137" s="149"/>
      <c r="AN137" s="150">
        <f t="shared" si="11"/>
        <v>0</v>
      </c>
      <c r="AO137" s="149"/>
      <c r="AP137" s="162">
        <f t="shared" si="12"/>
        <v>0</v>
      </c>
      <c r="AQ137" s="163"/>
      <c r="AR137" s="164"/>
      <c r="AS137" s="89"/>
      <c r="AT137" s="89"/>
      <c r="AU137" s="89"/>
      <c r="AV137" s="89"/>
      <c r="AW137" s="89"/>
      <c r="AX137" s="89"/>
      <c r="AY137" s="89"/>
      <c r="AZ137" s="90"/>
      <c r="BA137" s="90"/>
      <c r="BB137" s="90"/>
      <c r="BC137" s="90"/>
      <c r="BD137" s="90"/>
      <c r="BE137" s="90"/>
      <c r="BF137" s="90"/>
      <c r="BG137" s="90"/>
      <c r="BH137" s="87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0"/>
    </row>
    <row r="138" spans="3:75" ht="21.95" customHeight="1" x14ac:dyDescent="0.3">
      <c r="C138" s="93"/>
      <c r="D138" s="84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67"/>
      <c r="AK138" s="67"/>
      <c r="AL138" s="148">
        <f t="shared" si="10"/>
        <v>0</v>
      </c>
      <c r="AM138" s="149"/>
      <c r="AN138" s="150">
        <f t="shared" si="11"/>
        <v>0</v>
      </c>
      <c r="AO138" s="149"/>
      <c r="AP138" s="162">
        <f t="shared" si="12"/>
        <v>0</v>
      </c>
      <c r="AQ138" s="163"/>
      <c r="AR138" s="164"/>
      <c r="AS138" s="89"/>
      <c r="AT138" s="89"/>
      <c r="AU138" s="89"/>
      <c r="AV138" s="89"/>
      <c r="AW138" s="89"/>
      <c r="AX138" s="89"/>
      <c r="AY138" s="89"/>
      <c r="AZ138" s="90"/>
      <c r="BA138" s="90"/>
      <c r="BB138" s="90"/>
      <c r="BC138" s="90"/>
      <c r="BD138" s="90"/>
      <c r="BE138" s="90"/>
      <c r="BF138" s="90"/>
      <c r="BG138" s="90"/>
      <c r="BH138" s="87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</row>
    <row r="139" spans="3:75" ht="21.95" customHeight="1" x14ac:dyDescent="0.3">
      <c r="C139" s="93"/>
      <c r="D139" s="84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67"/>
      <c r="AK139" s="67"/>
      <c r="AL139" s="148">
        <f t="shared" si="10"/>
        <v>0</v>
      </c>
      <c r="AM139" s="149"/>
      <c r="AN139" s="150">
        <f t="shared" si="11"/>
        <v>0</v>
      </c>
      <c r="AO139" s="149"/>
      <c r="AP139" s="162">
        <f t="shared" si="12"/>
        <v>0</v>
      </c>
      <c r="AQ139" s="163"/>
      <c r="AR139" s="164"/>
      <c r="AS139" s="89"/>
      <c r="AT139" s="89"/>
      <c r="AU139" s="89"/>
      <c r="AV139" s="89"/>
      <c r="AW139" s="89"/>
      <c r="AX139" s="89"/>
      <c r="AY139" s="89"/>
      <c r="AZ139" s="90"/>
      <c r="BA139" s="90"/>
      <c r="BB139" s="90"/>
      <c r="BC139" s="90"/>
      <c r="BD139" s="90"/>
      <c r="BE139" s="90"/>
      <c r="BF139" s="90"/>
      <c r="BG139" s="90"/>
      <c r="BH139" s="87"/>
      <c r="BI139" s="90"/>
      <c r="BJ139" s="90"/>
      <c r="BK139" s="90"/>
      <c r="BL139" s="90"/>
      <c r="BM139" s="90"/>
      <c r="BN139" s="90"/>
      <c r="BO139" s="90"/>
      <c r="BP139" s="90"/>
      <c r="BQ139" s="90"/>
      <c r="BR139" s="90"/>
      <c r="BS139" s="90"/>
      <c r="BT139" s="90"/>
      <c r="BU139" s="90"/>
      <c r="BV139" s="90"/>
      <c r="BW139" s="90"/>
    </row>
    <row r="140" spans="3:75" ht="21.95" customHeight="1" x14ac:dyDescent="0.3">
      <c r="C140" s="93"/>
      <c r="D140" s="84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67"/>
      <c r="AK140" s="67"/>
      <c r="AL140" s="148">
        <f t="shared" si="10"/>
        <v>0</v>
      </c>
      <c r="AM140" s="149"/>
      <c r="AN140" s="150">
        <f t="shared" si="11"/>
        <v>0</v>
      </c>
      <c r="AO140" s="149"/>
      <c r="AP140" s="162">
        <f t="shared" si="12"/>
        <v>0</v>
      </c>
      <c r="AQ140" s="163"/>
      <c r="AR140" s="164"/>
      <c r="AS140" s="89"/>
      <c r="AT140" s="89"/>
      <c r="AU140" s="89"/>
      <c r="AV140" s="89"/>
      <c r="AW140" s="89"/>
      <c r="AX140" s="89"/>
      <c r="AY140" s="89"/>
      <c r="AZ140" s="90"/>
      <c r="BA140" s="90"/>
      <c r="BB140" s="90"/>
      <c r="BC140" s="90"/>
      <c r="BD140" s="90"/>
      <c r="BE140" s="90"/>
      <c r="BF140" s="90"/>
      <c r="BG140" s="90"/>
      <c r="BH140" s="87"/>
      <c r="BI140" s="90"/>
      <c r="BJ140" s="90"/>
      <c r="BK140" s="90"/>
      <c r="BL140" s="90"/>
      <c r="BM140" s="90"/>
      <c r="BN140" s="90"/>
      <c r="BO140" s="90"/>
      <c r="BP140" s="90"/>
      <c r="BQ140" s="90"/>
      <c r="BR140" s="90"/>
      <c r="BS140" s="90"/>
      <c r="BT140" s="90"/>
      <c r="BU140" s="90"/>
      <c r="BV140" s="90"/>
      <c r="BW140" s="90"/>
    </row>
    <row r="141" spans="3:75" ht="21.95" customHeight="1" x14ac:dyDescent="0.3">
      <c r="C141" s="93"/>
      <c r="D141" s="84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67"/>
      <c r="AK141" s="67"/>
      <c r="AL141" s="148">
        <f t="shared" si="10"/>
        <v>0</v>
      </c>
      <c r="AM141" s="149"/>
      <c r="AN141" s="150">
        <f t="shared" si="11"/>
        <v>0</v>
      </c>
      <c r="AO141" s="149"/>
      <c r="AP141" s="162">
        <f t="shared" si="12"/>
        <v>0</v>
      </c>
      <c r="AQ141" s="163"/>
      <c r="AR141" s="164"/>
      <c r="AS141" s="89"/>
      <c r="AT141" s="89"/>
      <c r="AU141" s="89"/>
      <c r="AV141" s="89"/>
      <c r="AW141" s="89"/>
      <c r="AX141" s="89"/>
      <c r="AY141" s="89"/>
      <c r="AZ141" s="90"/>
      <c r="BA141" s="90"/>
      <c r="BB141" s="90"/>
      <c r="BC141" s="90"/>
      <c r="BD141" s="90"/>
      <c r="BE141" s="90"/>
      <c r="BF141" s="90"/>
      <c r="BG141" s="90"/>
      <c r="BH141" s="87"/>
      <c r="BI141" s="90"/>
      <c r="BJ141" s="90"/>
      <c r="BK141" s="90"/>
      <c r="BL141" s="90"/>
      <c r="BM141" s="90"/>
      <c r="BN141" s="90"/>
      <c r="BO141" s="90"/>
      <c r="BP141" s="90"/>
      <c r="BQ141" s="90"/>
      <c r="BR141" s="90"/>
      <c r="BS141" s="90"/>
      <c r="BT141" s="90"/>
      <c r="BU141" s="90"/>
      <c r="BV141" s="90"/>
      <c r="BW141" s="90"/>
    </row>
    <row r="142" spans="3:75" ht="21.95" customHeight="1" x14ac:dyDescent="0.3">
      <c r="C142" s="93"/>
      <c r="D142" s="84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67"/>
      <c r="AK142" s="67"/>
      <c r="AL142" s="148">
        <f t="shared" si="10"/>
        <v>0</v>
      </c>
      <c r="AM142" s="149"/>
      <c r="AN142" s="150">
        <f t="shared" si="11"/>
        <v>0</v>
      </c>
      <c r="AO142" s="149"/>
      <c r="AP142" s="162">
        <f t="shared" si="12"/>
        <v>0</v>
      </c>
      <c r="AQ142" s="163"/>
      <c r="AR142" s="164"/>
      <c r="AS142" s="89"/>
      <c r="AT142" s="89"/>
      <c r="AU142" s="89"/>
      <c r="AV142" s="89"/>
      <c r="AW142" s="89"/>
      <c r="AX142" s="89"/>
      <c r="AY142" s="89"/>
      <c r="AZ142" s="90"/>
      <c r="BA142" s="90"/>
      <c r="BB142" s="90"/>
      <c r="BC142" s="90"/>
      <c r="BD142" s="90"/>
      <c r="BE142" s="90"/>
      <c r="BF142" s="90"/>
      <c r="BG142" s="90"/>
      <c r="BH142" s="87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90"/>
    </row>
    <row r="143" spans="3:75" ht="21.95" customHeight="1" x14ac:dyDescent="0.3">
      <c r="C143" s="93"/>
      <c r="D143" s="84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67"/>
      <c r="AK143" s="67"/>
      <c r="AL143" s="148">
        <f t="shared" si="10"/>
        <v>0</v>
      </c>
      <c r="AM143" s="149"/>
      <c r="AN143" s="150">
        <f t="shared" si="11"/>
        <v>0</v>
      </c>
      <c r="AO143" s="149"/>
      <c r="AP143" s="162">
        <f t="shared" si="12"/>
        <v>0</v>
      </c>
      <c r="AQ143" s="163"/>
      <c r="AR143" s="164"/>
      <c r="AS143" s="89"/>
      <c r="AT143" s="89"/>
      <c r="AU143" s="89"/>
      <c r="AV143" s="89"/>
      <c r="AW143" s="89"/>
      <c r="AX143" s="89"/>
      <c r="AY143" s="89"/>
      <c r="AZ143" s="90"/>
      <c r="BA143" s="90"/>
      <c r="BB143" s="90"/>
      <c r="BC143" s="90"/>
      <c r="BD143" s="90"/>
      <c r="BE143" s="90"/>
      <c r="BF143" s="90"/>
      <c r="BG143" s="90"/>
      <c r="BH143" s="87"/>
      <c r="BI143" s="90"/>
      <c r="BJ143" s="90"/>
      <c r="BK143" s="90"/>
      <c r="BL143" s="90"/>
      <c r="BM143" s="90"/>
      <c r="BN143" s="90"/>
      <c r="BO143" s="90"/>
      <c r="BP143" s="90"/>
      <c r="BQ143" s="90"/>
      <c r="BR143" s="90"/>
      <c r="BS143" s="90"/>
      <c r="BT143" s="90"/>
      <c r="BU143" s="90"/>
      <c r="BV143" s="90"/>
      <c r="BW143" s="90"/>
    </row>
    <row r="144" spans="3:75" ht="21.95" customHeight="1" x14ac:dyDescent="0.3">
      <c r="C144" s="93"/>
      <c r="D144" s="84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67"/>
      <c r="AK144" s="67"/>
      <c r="AL144" s="148">
        <f t="shared" si="10"/>
        <v>0</v>
      </c>
      <c r="AM144" s="149"/>
      <c r="AN144" s="150">
        <f t="shared" si="11"/>
        <v>0</v>
      </c>
      <c r="AO144" s="149"/>
      <c r="AP144" s="162">
        <f t="shared" si="12"/>
        <v>0</v>
      </c>
      <c r="AQ144" s="163"/>
      <c r="AR144" s="164"/>
      <c r="AS144" s="89"/>
      <c r="AT144" s="89"/>
      <c r="AU144" s="89"/>
      <c r="AV144" s="89"/>
      <c r="AW144" s="89"/>
      <c r="AX144" s="89"/>
      <c r="AY144" s="89"/>
      <c r="AZ144" s="90"/>
      <c r="BA144" s="90"/>
      <c r="BB144" s="90"/>
      <c r="BC144" s="90"/>
      <c r="BD144" s="90"/>
      <c r="BE144" s="90"/>
      <c r="BF144" s="90"/>
      <c r="BG144" s="90"/>
      <c r="BH144" s="87"/>
      <c r="BI144" s="90"/>
      <c r="BJ144" s="90"/>
      <c r="BK144" s="90"/>
      <c r="BL144" s="90"/>
      <c r="BM144" s="90"/>
      <c r="BN144" s="90"/>
      <c r="BO144" s="90"/>
      <c r="BP144" s="90"/>
      <c r="BQ144" s="90"/>
      <c r="BR144" s="90"/>
      <c r="BS144" s="90"/>
      <c r="BT144" s="90"/>
      <c r="BU144" s="90"/>
      <c r="BV144" s="90"/>
      <c r="BW144" s="90"/>
    </row>
    <row r="145" spans="3:75" ht="21.95" customHeight="1" x14ac:dyDescent="0.3">
      <c r="C145" s="93"/>
      <c r="D145" s="84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67"/>
      <c r="AK145" s="67"/>
      <c r="AL145" s="148">
        <f t="shared" si="10"/>
        <v>0</v>
      </c>
      <c r="AM145" s="149"/>
      <c r="AN145" s="150">
        <f t="shared" si="11"/>
        <v>0</v>
      </c>
      <c r="AO145" s="149"/>
      <c r="AP145" s="162">
        <f t="shared" si="12"/>
        <v>0</v>
      </c>
      <c r="AQ145" s="163"/>
      <c r="AR145" s="164"/>
      <c r="AS145" s="89"/>
      <c r="AT145" s="89"/>
      <c r="AU145" s="89"/>
      <c r="AV145" s="89"/>
      <c r="AW145" s="89"/>
      <c r="AX145" s="89"/>
      <c r="AY145" s="89"/>
      <c r="AZ145" s="90"/>
      <c r="BA145" s="90"/>
      <c r="BB145" s="90"/>
      <c r="BC145" s="90"/>
      <c r="BD145" s="90"/>
      <c r="BE145" s="90"/>
      <c r="BF145" s="90"/>
      <c r="BG145" s="90"/>
      <c r="BH145" s="87"/>
      <c r="BI145" s="90"/>
      <c r="BJ145" s="90"/>
      <c r="BK145" s="90"/>
      <c r="BL145" s="90"/>
      <c r="BM145" s="90"/>
      <c r="BN145" s="90"/>
      <c r="BO145" s="90"/>
      <c r="BP145" s="90"/>
      <c r="BQ145" s="90"/>
      <c r="BR145" s="90"/>
      <c r="BS145" s="90"/>
      <c r="BT145" s="90"/>
      <c r="BU145" s="90"/>
      <c r="BV145" s="90"/>
      <c r="BW145" s="90"/>
    </row>
    <row r="146" spans="3:75" ht="21.95" customHeight="1" x14ac:dyDescent="0.3">
      <c r="C146" s="93"/>
      <c r="D146" s="84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67"/>
      <c r="AK146" s="67"/>
      <c r="AL146" s="148">
        <f t="shared" si="10"/>
        <v>0</v>
      </c>
      <c r="AM146" s="149"/>
      <c r="AN146" s="150">
        <f t="shared" si="11"/>
        <v>0</v>
      </c>
      <c r="AO146" s="149"/>
      <c r="AP146" s="162">
        <f t="shared" si="12"/>
        <v>0</v>
      </c>
      <c r="AQ146" s="163"/>
      <c r="AR146" s="164"/>
      <c r="AS146" s="89"/>
      <c r="AT146" s="89"/>
      <c r="AU146" s="89"/>
      <c r="AV146" s="89"/>
      <c r="AW146" s="89"/>
      <c r="AX146" s="89"/>
      <c r="AY146" s="89"/>
      <c r="AZ146" s="90"/>
      <c r="BA146" s="90"/>
      <c r="BB146" s="90"/>
      <c r="BC146" s="90"/>
      <c r="BD146" s="90"/>
      <c r="BE146" s="90"/>
      <c r="BF146" s="90"/>
      <c r="BG146" s="90"/>
      <c r="BH146" s="87"/>
      <c r="BI146" s="90"/>
      <c r="BJ146" s="90"/>
      <c r="BK146" s="90"/>
      <c r="BL146" s="90"/>
      <c r="BM146" s="90"/>
      <c r="BN146" s="90"/>
      <c r="BO146" s="90"/>
      <c r="BP146" s="90"/>
      <c r="BQ146" s="90"/>
      <c r="BR146" s="90"/>
      <c r="BS146" s="90"/>
      <c r="BT146" s="90"/>
      <c r="BU146" s="90"/>
      <c r="BV146" s="90"/>
      <c r="BW146" s="90"/>
    </row>
    <row r="147" spans="3:75" ht="21.95" customHeight="1" x14ac:dyDescent="0.3">
      <c r="C147" s="93"/>
      <c r="D147" s="84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67"/>
      <c r="AK147" s="67"/>
      <c r="AL147" s="148">
        <f t="shared" si="10"/>
        <v>0</v>
      </c>
      <c r="AM147" s="149"/>
      <c r="AN147" s="150">
        <f t="shared" si="11"/>
        <v>0</v>
      </c>
      <c r="AO147" s="149"/>
      <c r="AP147" s="162">
        <f t="shared" si="12"/>
        <v>0</v>
      </c>
      <c r="AQ147" s="163"/>
      <c r="AR147" s="164"/>
      <c r="AS147" s="89"/>
      <c r="AT147" s="89"/>
      <c r="AU147" s="89"/>
      <c r="AV147" s="89"/>
      <c r="AW147" s="89"/>
      <c r="AX147" s="89"/>
      <c r="AY147" s="89"/>
      <c r="AZ147" s="90"/>
      <c r="BA147" s="90"/>
      <c r="BB147" s="90"/>
      <c r="BC147" s="90"/>
      <c r="BD147" s="90"/>
      <c r="BE147" s="90"/>
      <c r="BF147" s="90"/>
      <c r="BG147" s="90"/>
      <c r="BH147" s="87"/>
      <c r="BI147" s="90"/>
      <c r="BJ147" s="90"/>
      <c r="BK147" s="90"/>
      <c r="BL147" s="90"/>
      <c r="BM147" s="90"/>
      <c r="BN147" s="90"/>
      <c r="BO147" s="90"/>
      <c r="BP147" s="90"/>
      <c r="BQ147" s="90"/>
      <c r="BR147" s="90"/>
      <c r="BS147" s="90"/>
      <c r="BT147" s="90"/>
      <c r="BU147" s="90"/>
      <c r="BV147" s="90"/>
      <c r="BW147" s="90"/>
    </row>
    <row r="148" spans="3:75" ht="21.95" customHeight="1" x14ac:dyDescent="0.3">
      <c r="C148" s="93"/>
      <c r="D148" s="84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67"/>
      <c r="AK148" s="67"/>
      <c r="AL148" s="148">
        <f t="shared" si="10"/>
        <v>0</v>
      </c>
      <c r="AM148" s="149"/>
      <c r="AN148" s="150">
        <f t="shared" si="11"/>
        <v>0</v>
      </c>
      <c r="AO148" s="149"/>
      <c r="AP148" s="162">
        <f t="shared" si="12"/>
        <v>0</v>
      </c>
      <c r="AQ148" s="163"/>
      <c r="AR148" s="164"/>
      <c r="AS148" s="89"/>
      <c r="AT148" s="89"/>
      <c r="AU148" s="89"/>
      <c r="AV148" s="89"/>
      <c r="AW148" s="89"/>
      <c r="AX148" s="89"/>
      <c r="AY148" s="89"/>
      <c r="AZ148" s="90"/>
      <c r="BA148" s="90"/>
      <c r="BB148" s="90"/>
      <c r="BC148" s="90"/>
      <c r="BD148" s="90"/>
      <c r="BE148" s="90"/>
      <c r="BF148" s="90"/>
      <c r="BG148" s="90"/>
      <c r="BH148" s="87"/>
      <c r="BI148" s="90"/>
      <c r="BJ148" s="90"/>
      <c r="BK148" s="90"/>
      <c r="BL148" s="90"/>
      <c r="BM148" s="90"/>
      <c r="BN148" s="90"/>
      <c r="BO148" s="90"/>
      <c r="BP148" s="90"/>
      <c r="BQ148" s="90"/>
      <c r="BR148" s="90"/>
      <c r="BS148" s="90"/>
      <c r="BT148" s="90"/>
      <c r="BU148" s="90"/>
      <c r="BV148" s="90"/>
      <c r="BW148" s="90"/>
    </row>
    <row r="149" spans="3:75" ht="21.95" customHeight="1" x14ac:dyDescent="0.3">
      <c r="C149" s="93"/>
      <c r="D149" s="84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67"/>
      <c r="AK149" s="67"/>
      <c r="AL149" s="148">
        <f t="shared" si="10"/>
        <v>0</v>
      </c>
      <c r="AM149" s="149"/>
      <c r="AN149" s="150">
        <f t="shared" si="11"/>
        <v>0</v>
      </c>
      <c r="AO149" s="149"/>
      <c r="AP149" s="162">
        <f t="shared" si="12"/>
        <v>0</v>
      </c>
      <c r="AQ149" s="163"/>
      <c r="AR149" s="164"/>
      <c r="AS149" s="89"/>
      <c r="AT149" s="89"/>
      <c r="AU149" s="89"/>
      <c r="AV149" s="89"/>
      <c r="AW149" s="89"/>
      <c r="AX149" s="89"/>
      <c r="AY149" s="89"/>
      <c r="AZ149" s="90"/>
      <c r="BA149" s="90"/>
      <c r="BB149" s="90"/>
      <c r="BC149" s="90"/>
      <c r="BD149" s="90"/>
      <c r="BE149" s="90"/>
      <c r="BF149" s="90"/>
      <c r="BG149" s="90"/>
      <c r="BH149" s="87"/>
      <c r="BI149" s="90"/>
      <c r="BJ149" s="90"/>
      <c r="BK149" s="90"/>
      <c r="BL149" s="90"/>
      <c r="BM149" s="90"/>
      <c r="BN149" s="90"/>
      <c r="BO149" s="90"/>
      <c r="BP149" s="90"/>
      <c r="BQ149" s="90"/>
      <c r="BR149" s="90"/>
      <c r="BS149" s="90"/>
      <c r="BT149" s="90"/>
      <c r="BU149" s="90"/>
      <c r="BV149" s="90"/>
      <c r="BW149" s="90"/>
    </row>
    <row r="150" spans="3:75" ht="21.95" customHeight="1" x14ac:dyDescent="0.3">
      <c r="C150" s="93"/>
      <c r="D150" s="84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67"/>
      <c r="AK150" s="67"/>
      <c r="AL150" s="148">
        <f t="shared" si="10"/>
        <v>0</v>
      </c>
      <c r="AM150" s="149"/>
      <c r="AN150" s="150">
        <f t="shared" si="11"/>
        <v>0</v>
      </c>
      <c r="AO150" s="149"/>
      <c r="AP150" s="162">
        <f t="shared" si="12"/>
        <v>0</v>
      </c>
      <c r="AQ150" s="163"/>
      <c r="AR150" s="164"/>
      <c r="AS150" s="89"/>
      <c r="AT150" s="89"/>
      <c r="AU150" s="89"/>
      <c r="AV150" s="89"/>
      <c r="AW150" s="89"/>
      <c r="AX150" s="89"/>
      <c r="AY150" s="89"/>
      <c r="AZ150" s="90"/>
      <c r="BA150" s="90"/>
      <c r="BB150" s="90"/>
      <c r="BC150" s="90"/>
      <c r="BD150" s="90"/>
      <c r="BE150" s="90"/>
      <c r="BF150" s="90"/>
      <c r="BG150" s="90"/>
      <c r="BH150" s="87"/>
      <c r="BI150" s="90"/>
      <c r="BJ150" s="90"/>
      <c r="BK150" s="90"/>
      <c r="BL150" s="90"/>
      <c r="BM150" s="90"/>
      <c r="BN150" s="90"/>
      <c r="BO150" s="90"/>
      <c r="BP150" s="90"/>
      <c r="BQ150" s="90"/>
      <c r="BR150" s="90"/>
      <c r="BS150" s="90"/>
      <c r="BT150" s="90"/>
      <c r="BU150" s="90"/>
      <c r="BV150" s="90"/>
      <c r="BW150" s="90"/>
    </row>
    <row r="151" spans="3:75" ht="21.95" customHeight="1" x14ac:dyDescent="0.3">
      <c r="C151" s="93"/>
      <c r="D151" s="84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67"/>
      <c r="AK151" s="67"/>
      <c r="AL151" s="148">
        <f t="shared" si="10"/>
        <v>0</v>
      </c>
      <c r="AM151" s="149"/>
      <c r="AN151" s="150">
        <f t="shared" si="11"/>
        <v>0</v>
      </c>
      <c r="AO151" s="149"/>
      <c r="AP151" s="162">
        <f t="shared" si="12"/>
        <v>0</v>
      </c>
      <c r="AQ151" s="163"/>
      <c r="AR151" s="164"/>
      <c r="AS151" s="89"/>
      <c r="AT151" s="89"/>
      <c r="AU151" s="89"/>
      <c r="AV151" s="89"/>
      <c r="AW151" s="89"/>
      <c r="AX151" s="89"/>
      <c r="AY151" s="89"/>
      <c r="AZ151" s="90"/>
      <c r="BA151" s="90"/>
      <c r="BB151" s="90"/>
      <c r="BC151" s="90"/>
      <c r="BD151" s="90"/>
      <c r="BE151" s="90"/>
      <c r="BF151" s="90"/>
      <c r="BG151" s="90"/>
      <c r="BH151" s="87"/>
      <c r="BI151" s="90"/>
      <c r="BJ151" s="90"/>
      <c r="BK151" s="90"/>
      <c r="BL151" s="90"/>
      <c r="BM151" s="90"/>
      <c r="BN151" s="90"/>
      <c r="BO151" s="90"/>
      <c r="BP151" s="90"/>
      <c r="BQ151" s="90"/>
      <c r="BR151" s="90"/>
      <c r="BS151" s="90"/>
      <c r="BT151" s="90"/>
      <c r="BU151" s="90"/>
      <c r="BV151" s="90"/>
      <c r="BW151" s="90"/>
    </row>
    <row r="152" spans="3:75" ht="21.95" customHeight="1" x14ac:dyDescent="0.3">
      <c r="C152" s="93"/>
      <c r="D152" s="84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67"/>
      <c r="AK152" s="67"/>
      <c r="AL152" s="148">
        <f t="shared" si="10"/>
        <v>0</v>
      </c>
      <c r="AM152" s="149"/>
      <c r="AN152" s="150">
        <f t="shared" si="11"/>
        <v>0</v>
      </c>
      <c r="AO152" s="149"/>
      <c r="AP152" s="162">
        <f t="shared" si="12"/>
        <v>0</v>
      </c>
      <c r="AQ152" s="163"/>
      <c r="AR152" s="164"/>
      <c r="AS152" s="89"/>
      <c r="AT152" s="89"/>
      <c r="AU152" s="89"/>
      <c r="AV152" s="89"/>
      <c r="AW152" s="89"/>
      <c r="AX152" s="89"/>
      <c r="AY152" s="89"/>
      <c r="AZ152" s="90"/>
      <c r="BA152" s="90"/>
      <c r="BB152" s="90"/>
      <c r="BC152" s="90"/>
      <c r="BD152" s="90"/>
      <c r="BE152" s="90"/>
      <c r="BF152" s="90"/>
      <c r="BG152" s="90"/>
      <c r="BH152" s="87"/>
      <c r="BI152" s="90"/>
      <c r="BJ152" s="90"/>
      <c r="BK152" s="90"/>
      <c r="BL152" s="90"/>
      <c r="BM152" s="90"/>
      <c r="BN152" s="90"/>
      <c r="BO152" s="90"/>
      <c r="BP152" s="90"/>
      <c r="BQ152" s="90"/>
      <c r="BR152" s="90"/>
      <c r="BS152" s="90"/>
      <c r="BT152" s="90"/>
      <c r="BU152" s="90"/>
      <c r="BV152" s="90"/>
      <c r="BW152" s="90"/>
    </row>
    <row r="153" spans="3:75" ht="21.95" customHeight="1" x14ac:dyDescent="0.3">
      <c r="C153" s="93"/>
      <c r="D153" s="84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67"/>
      <c r="AK153" s="67"/>
      <c r="AL153" s="148">
        <f t="shared" si="10"/>
        <v>0</v>
      </c>
      <c r="AM153" s="149"/>
      <c r="AN153" s="150">
        <f t="shared" si="11"/>
        <v>0</v>
      </c>
      <c r="AO153" s="149"/>
      <c r="AP153" s="162">
        <f t="shared" si="12"/>
        <v>0</v>
      </c>
      <c r="AQ153" s="163"/>
      <c r="AR153" s="164"/>
      <c r="AS153" s="89"/>
      <c r="AT153" s="89"/>
      <c r="AU153" s="89"/>
      <c r="AV153" s="89"/>
      <c r="AW153" s="89"/>
      <c r="AX153" s="89"/>
      <c r="AY153" s="89"/>
      <c r="AZ153" s="90"/>
      <c r="BA153" s="90"/>
      <c r="BB153" s="90"/>
      <c r="BC153" s="90"/>
      <c r="BD153" s="90"/>
      <c r="BE153" s="90"/>
      <c r="BF153" s="90"/>
      <c r="BG153" s="90"/>
      <c r="BH153" s="87"/>
      <c r="BI153" s="90"/>
      <c r="BJ153" s="90"/>
      <c r="BK153" s="90"/>
      <c r="BL153" s="90"/>
      <c r="BM153" s="90"/>
      <c r="BN153" s="90"/>
      <c r="BO153" s="90"/>
      <c r="BP153" s="90"/>
      <c r="BQ153" s="90"/>
      <c r="BR153" s="90"/>
      <c r="BS153" s="90"/>
      <c r="BT153" s="90"/>
      <c r="BU153" s="90"/>
      <c r="BV153" s="90"/>
      <c r="BW153" s="90"/>
    </row>
    <row r="154" spans="3:75" ht="21.95" customHeight="1" x14ac:dyDescent="0.3">
      <c r="C154" s="93"/>
      <c r="D154" s="84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67"/>
      <c r="AK154" s="67"/>
      <c r="AL154" s="148">
        <f t="shared" si="10"/>
        <v>0</v>
      </c>
      <c r="AM154" s="149"/>
      <c r="AN154" s="150">
        <f t="shared" si="11"/>
        <v>0</v>
      </c>
      <c r="AO154" s="149"/>
      <c r="AP154" s="162">
        <f t="shared" si="12"/>
        <v>0</v>
      </c>
      <c r="AQ154" s="163"/>
      <c r="AR154" s="164"/>
      <c r="AS154" s="89"/>
      <c r="AT154" s="89"/>
      <c r="AU154" s="89"/>
      <c r="AV154" s="89"/>
      <c r="AW154" s="89"/>
      <c r="AX154" s="89"/>
      <c r="AY154" s="89"/>
      <c r="AZ154" s="90"/>
      <c r="BA154" s="90"/>
      <c r="BB154" s="90"/>
      <c r="BC154" s="90"/>
      <c r="BD154" s="90"/>
      <c r="BE154" s="90"/>
      <c r="BF154" s="90"/>
      <c r="BG154" s="90"/>
      <c r="BH154" s="87"/>
      <c r="BI154" s="90"/>
      <c r="BJ154" s="90"/>
      <c r="BK154" s="90"/>
      <c r="BL154" s="90"/>
      <c r="BM154" s="90"/>
      <c r="BN154" s="90"/>
      <c r="BO154" s="90"/>
      <c r="BP154" s="90"/>
      <c r="BQ154" s="90"/>
      <c r="BR154" s="90"/>
      <c r="BS154" s="90"/>
      <c r="BT154" s="90"/>
      <c r="BU154" s="90"/>
      <c r="BV154" s="90"/>
      <c r="BW154" s="90"/>
    </row>
    <row r="155" spans="3:75" ht="21.95" customHeight="1" x14ac:dyDescent="0.3">
      <c r="C155" s="93"/>
      <c r="D155" s="84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67"/>
      <c r="AK155" s="67"/>
      <c r="AL155" s="148">
        <f t="shared" si="10"/>
        <v>0</v>
      </c>
      <c r="AM155" s="149"/>
      <c r="AN155" s="150">
        <f t="shared" si="11"/>
        <v>0</v>
      </c>
      <c r="AO155" s="149"/>
      <c r="AP155" s="162">
        <f t="shared" si="12"/>
        <v>0</v>
      </c>
      <c r="AQ155" s="163"/>
      <c r="AR155" s="164"/>
      <c r="AS155" s="89"/>
      <c r="AT155" s="89"/>
      <c r="AU155" s="89"/>
      <c r="AV155" s="89"/>
      <c r="AW155" s="89"/>
      <c r="AX155" s="89"/>
      <c r="AY155" s="89"/>
      <c r="AZ155" s="90"/>
      <c r="BA155" s="90"/>
      <c r="BB155" s="90"/>
      <c r="BC155" s="90"/>
      <c r="BD155" s="90"/>
      <c r="BE155" s="90"/>
      <c r="BF155" s="90"/>
      <c r="BG155" s="90"/>
      <c r="BH155" s="87"/>
      <c r="BI155" s="90"/>
      <c r="BJ155" s="90"/>
      <c r="BK155" s="90"/>
      <c r="BL155" s="90"/>
      <c r="BM155" s="90"/>
      <c r="BN155" s="90"/>
      <c r="BO155" s="90"/>
      <c r="BP155" s="90"/>
      <c r="BQ155" s="90"/>
      <c r="BR155" s="90"/>
      <c r="BS155" s="90"/>
      <c r="BT155" s="90"/>
      <c r="BU155" s="90"/>
      <c r="BV155" s="90"/>
      <c r="BW155" s="90"/>
    </row>
    <row r="156" spans="3:75" ht="21.95" customHeight="1" x14ac:dyDescent="0.3">
      <c r="C156" s="64"/>
      <c r="D156" s="94" t="s">
        <v>31</v>
      </c>
      <c r="E156" s="95">
        <f t="shared" ref="E156:AI156" si="13">COUNT(E4:E155)</f>
        <v>0</v>
      </c>
      <c r="F156" s="95">
        <f t="shared" si="13"/>
        <v>0</v>
      </c>
      <c r="G156" s="95">
        <f t="shared" si="13"/>
        <v>0</v>
      </c>
      <c r="H156" s="95">
        <f t="shared" si="13"/>
        <v>0</v>
      </c>
      <c r="I156" s="95">
        <f t="shared" si="13"/>
        <v>0</v>
      </c>
      <c r="J156" s="95">
        <f t="shared" si="13"/>
        <v>0</v>
      </c>
      <c r="K156" s="95">
        <f t="shared" si="13"/>
        <v>0</v>
      </c>
      <c r="L156" s="95">
        <f t="shared" si="13"/>
        <v>0</v>
      </c>
      <c r="M156" s="95">
        <f t="shared" si="13"/>
        <v>0</v>
      </c>
      <c r="N156" s="95">
        <f t="shared" si="13"/>
        <v>0</v>
      </c>
      <c r="O156" s="95">
        <f t="shared" si="13"/>
        <v>0</v>
      </c>
      <c r="P156" s="95">
        <f t="shared" si="13"/>
        <v>0</v>
      </c>
      <c r="Q156" s="95">
        <f t="shared" si="13"/>
        <v>0</v>
      </c>
      <c r="R156" s="95">
        <f t="shared" si="13"/>
        <v>0</v>
      </c>
      <c r="S156" s="95">
        <f t="shared" si="13"/>
        <v>0</v>
      </c>
      <c r="T156" s="95">
        <f t="shared" si="13"/>
        <v>0</v>
      </c>
      <c r="U156" s="95">
        <f t="shared" si="13"/>
        <v>0</v>
      </c>
      <c r="V156" s="95">
        <f t="shared" si="13"/>
        <v>0</v>
      </c>
      <c r="W156" s="95">
        <f t="shared" si="13"/>
        <v>0</v>
      </c>
      <c r="X156" s="95">
        <f t="shared" si="13"/>
        <v>0</v>
      </c>
      <c r="Y156" s="95">
        <f t="shared" si="13"/>
        <v>0</v>
      </c>
      <c r="Z156" s="95">
        <f t="shared" si="13"/>
        <v>0</v>
      </c>
      <c r="AA156" s="95">
        <f t="shared" si="13"/>
        <v>0</v>
      </c>
      <c r="AB156" s="95">
        <f t="shared" si="13"/>
        <v>0</v>
      </c>
      <c r="AC156" s="95">
        <f t="shared" si="13"/>
        <v>0</v>
      </c>
      <c r="AD156" s="95">
        <f t="shared" si="13"/>
        <v>0</v>
      </c>
      <c r="AE156" s="95">
        <f t="shared" si="13"/>
        <v>0</v>
      </c>
      <c r="AF156" s="95">
        <f t="shared" si="13"/>
        <v>0</v>
      </c>
      <c r="AG156" s="95">
        <f t="shared" si="13"/>
        <v>0</v>
      </c>
      <c r="AH156" s="95">
        <f t="shared" si="13"/>
        <v>0</v>
      </c>
      <c r="AI156" s="95">
        <f t="shared" si="13"/>
        <v>0</v>
      </c>
      <c r="AJ156" s="96">
        <f>SUM(E156:AI156)</f>
        <v>0</v>
      </c>
      <c r="AK156" s="67"/>
      <c r="AL156" s="148"/>
      <c r="AM156" s="149"/>
      <c r="AN156" s="150">
        <f t="shared" si="11"/>
        <v>0</v>
      </c>
      <c r="AO156" s="149"/>
      <c r="AP156" s="162">
        <f t="shared" si="12"/>
        <v>0</v>
      </c>
      <c r="AQ156" s="163"/>
      <c r="AR156" s="164"/>
      <c r="AS156" s="89"/>
      <c r="AT156" s="89"/>
      <c r="AU156" s="89"/>
      <c r="AV156" s="89"/>
      <c r="AW156" s="89"/>
      <c r="AX156" s="89"/>
      <c r="AY156" s="89"/>
      <c r="AZ156" s="90"/>
      <c r="BA156" s="90"/>
      <c r="BB156" s="90"/>
      <c r="BC156" s="90"/>
      <c r="BD156" s="90"/>
      <c r="BE156" s="90"/>
      <c r="BF156" s="90"/>
      <c r="BG156" s="90"/>
      <c r="BH156" s="87"/>
      <c r="BI156" s="90"/>
      <c r="BJ156" s="90"/>
      <c r="BK156" s="90"/>
      <c r="BL156" s="90"/>
      <c r="BM156" s="90"/>
      <c r="BN156" s="90"/>
      <c r="BO156" s="90"/>
      <c r="BP156" s="90"/>
      <c r="BQ156" s="90"/>
      <c r="BR156" s="90"/>
      <c r="BS156" s="90"/>
      <c r="BT156" s="90"/>
      <c r="BU156" s="90"/>
      <c r="BV156" s="90"/>
      <c r="BW156" s="90"/>
    </row>
    <row r="157" spans="3:75" ht="21.95" customHeight="1" x14ac:dyDescent="0.3">
      <c r="C157" s="64"/>
      <c r="D157" s="94" t="s">
        <v>32</v>
      </c>
      <c r="E157" s="97">
        <f t="shared" ref="E157:AI157" si="14">SUBTOTAL(9,E4:E155)</f>
        <v>0</v>
      </c>
      <c r="F157" s="97">
        <f t="shared" si="14"/>
        <v>0</v>
      </c>
      <c r="G157" s="97">
        <f t="shared" si="14"/>
        <v>0</v>
      </c>
      <c r="H157" s="97">
        <f t="shared" si="14"/>
        <v>0</v>
      </c>
      <c r="I157" s="97">
        <f t="shared" si="14"/>
        <v>0</v>
      </c>
      <c r="J157" s="97">
        <f t="shared" si="14"/>
        <v>0</v>
      </c>
      <c r="K157" s="97">
        <f t="shared" si="14"/>
        <v>0</v>
      </c>
      <c r="L157" s="97">
        <f t="shared" si="14"/>
        <v>0</v>
      </c>
      <c r="M157" s="97">
        <f t="shared" si="14"/>
        <v>0</v>
      </c>
      <c r="N157" s="97">
        <f t="shared" si="14"/>
        <v>0</v>
      </c>
      <c r="O157" s="97">
        <f t="shared" si="14"/>
        <v>0</v>
      </c>
      <c r="P157" s="97">
        <f t="shared" si="14"/>
        <v>0</v>
      </c>
      <c r="Q157" s="97">
        <f t="shared" si="14"/>
        <v>0</v>
      </c>
      <c r="R157" s="97">
        <f t="shared" si="14"/>
        <v>0</v>
      </c>
      <c r="S157" s="97">
        <f t="shared" si="14"/>
        <v>0</v>
      </c>
      <c r="T157" s="97">
        <f t="shared" si="14"/>
        <v>0</v>
      </c>
      <c r="U157" s="97">
        <f t="shared" si="14"/>
        <v>0</v>
      </c>
      <c r="V157" s="97">
        <f t="shared" si="14"/>
        <v>0</v>
      </c>
      <c r="W157" s="97">
        <f t="shared" si="14"/>
        <v>0</v>
      </c>
      <c r="X157" s="97">
        <f t="shared" si="14"/>
        <v>0</v>
      </c>
      <c r="Y157" s="97">
        <f t="shared" si="14"/>
        <v>0</v>
      </c>
      <c r="Z157" s="97">
        <f t="shared" si="14"/>
        <v>0</v>
      </c>
      <c r="AA157" s="97">
        <f t="shared" si="14"/>
        <v>0</v>
      </c>
      <c r="AB157" s="97">
        <f t="shared" si="14"/>
        <v>0</v>
      </c>
      <c r="AC157" s="97">
        <f t="shared" si="14"/>
        <v>0</v>
      </c>
      <c r="AD157" s="97">
        <f t="shared" si="14"/>
        <v>0</v>
      </c>
      <c r="AE157" s="97">
        <f t="shared" si="14"/>
        <v>0</v>
      </c>
      <c r="AF157" s="97">
        <f t="shared" si="14"/>
        <v>0</v>
      </c>
      <c r="AG157" s="97">
        <f t="shared" si="14"/>
        <v>0</v>
      </c>
      <c r="AH157" s="97">
        <f t="shared" si="14"/>
        <v>0</v>
      </c>
      <c r="AI157" s="97">
        <f t="shared" si="14"/>
        <v>0</v>
      </c>
      <c r="AJ157" s="98">
        <f>SUM(E157:AI157)</f>
        <v>0</v>
      </c>
      <c r="AK157" s="67"/>
      <c r="AL157" s="156">
        <f>SUM(AL4:AL155)</f>
        <v>0</v>
      </c>
      <c r="AM157" s="149"/>
      <c r="AN157" s="157">
        <f>SUM(AN4:AN151)</f>
        <v>0</v>
      </c>
      <c r="AO157" s="149"/>
      <c r="AS157" s="89"/>
      <c r="AT157" s="89"/>
      <c r="AU157" s="89"/>
      <c r="AV157" s="89"/>
      <c r="AW157" s="89"/>
      <c r="AX157" s="89"/>
      <c r="AY157" s="89"/>
      <c r="AZ157" s="90"/>
      <c r="BA157" s="90"/>
      <c r="BB157" s="90"/>
      <c r="BC157" s="90"/>
      <c r="BD157" s="90"/>
      <c r="BE157" s="90"/>
      <c r="BF157" s="90"/>
      <c r="BG157" s="90"/>
      <c r="BH157" s="87"/>
      <c r="BI157" s="90"/>
      <c r="BJ157" s="90"/>
      <c r="BK157" s="90"/>
      <c r="BL157" s="90"/>
      <c r="BM157" s="90"/>
      <c r="BN157" s="90"/>
      <c r="BO157" s="90"/>
      <c r="BP157" s="90"/>
      <c r="BQ157" s="90"/>
      <c r="BR157" s="90"/>
      <c r="BS157" s="90"/>
      <c r="BT157" s="90"/>
      <c r="BU157" s="90"/>
      <c r="BV157" s="90"/>
      <c r="BW157" s="90"/>
    </row>
    <row r="158" spans="3:75" ht="21.95" customHeight="1" x14ac:dyDescent="0.3">
      <c r="C158" s="64"/>
      <c r="D158" s="94" t="s">
        <v>33</v>
      </c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100"/>
      <c r="S158" s="100"/>
      <c r="T158" s="100"/>
      <c r="U158" s="100"/>
      <c r="V158" s="100"/>
      <c r="W158" s="100"/>
      <c r="X158" s="99"/>
      <c r="Y158" s="100"/>
      <c r="Z158" s="100"/>
      <c r="AA158" s="92"/>
      <c r="AB158" s="100"/>
      <c r="AC158" s="100"/>
      <c r="AD158" s="100"/>
      <c r="AE158" s="100"/>
      <c r="AF158" s="92"/>
      <c r="AG158" s="92"/>
      <c r="AH158" s="92"/>
      <c r="AI158" s="92"/>
      <c r="AJ158" s="96">
        <f>SUM(E158:AI158)</f>
        <v>0</v>
      </c>
      <c r="AK158" s="67"/>
      <c r="AL158" s="158"/>
      <c r="AM158" s="149"/>
      <c r="AN158" s="150"/>
      <c r="AO158" s="149"/>
      <c r="AP158" s="159">
        <f>SUM(AP4:AR157)</f>
        <v>0</v>
      </c>
      <c r="AQ158" s="160"/>
      <c r="AR158" s="161"/>
      <c r="AS158" s="101">
        <f t="shared" ref="AS158:BW158" si="15">SUM(AS4:AS157)</f>
        <v>0</v>
      </c>
      <c r="AT158" s="101">
        <f t="shared" si="15"/>
        <v>0</v>
      </c>
      <c r="AU158" s="101">
        <f t="shared" si="15"/>
        <v>0</v>
      </c>
      <c r="AV158" s="101">
        <f t="shared" si="15"/>
        <v>0</v>
      </c>
      <c r="AW158" s="101">
        <f t="shared" si="15"/>
        <v>0</v>
      </c>
      <c r="AX158" s="101">
        <f t="shared" si="15"/>
        <v>0</v>
      </c>
      <c r="AY158" s="101">
        <f t="shared" si="15"/>
        <v>0</v>
      </c>
      <c r="AZ158" s="101">
        <f t="shared" si="15"/>
        <v>0</v>
      </c>
      <c r="BA158" s="101">
        <f t="shared" si="15"/>
        <v>0</v>
      </c>
      <c r="BB158" s="101">
        <f t="shared" si="15"/>
        <v>0</v>
      </c>
      <c r="BC158" s="101">
        <f t="shared" si="15"/>
        <v>0</v>
      </c>
      <c r="BD158" s="101">
        <f t="shared" si="15"/>
        <v>0</v>
      </c>
      <c r="BE158" s="101">
        <f t="shared" si="15"/>
        <v>0</v>
      </c>
      <c r="BF158" s="101">
        <f t="shared" si="15"/>
        <v>0</v>
      </c>
      <c r="BG158" s="101">
        <f t="shared" si="15"/>
        <v>0</v>
      </c>
      <c r="BH158" s="101">
        <f t="shared" si="15"/>
        <v>0</v>
      </c>
      <c r="BI158" s="101">
        <f t="shared" si="15"/>
        <v>0</v>
      </c>
      <c r="BJ158" s="101">
        <f t="shared" si="15"/>
        <v>0</v>
      </c>
      <c r="BK158" s="101">
        <f t="shared" si="15"/>
        <v>0</v>
      </c>
      <c r="BL158" s="101">
        <f t="shared" si="15"/>
        <v>0</v>
      </c>
      <c r="BM158" s="101">
        <f t="shared" si="15"/>
        <v>0</v>
      </c>
      <c r="BN158" s="101">
        <f t="shared" si="15"/>
        <v>0</v>
      </c>
      <c r="BO158" s="101">
        <f t="shared" si="15"/>
        <v>0</v>
      </c>
      <c r="BP158" s="101">
        <f t="shared" si="15"/>
        <v>0</v>
      </c>
      <c r="BQ158" s="101">
        <f t="shared" si="15"/>
        <v>0</v>
      </c>
      <c r="BR158" s="101">
        <f t="shared" si="15"/>
        <v>0</v>
      </c>
      <c r="BS158" s="101">
        <f t="shared" si="15"/>
        <v>0</v>
      </c>
      <c r="BT158" s="101">
        <f t="shared" si="15"/>
        <v>0</v>
      </c>
      <c r="BU158" s="101">
        <f t="shared" si="15"/>
        <v>0</v>
      </c>
      <c r="BV158" s="101">
        <f t="shared" si="15"/>
        <v>0</v>
      </c>
      <c r="BW158" s="101">
        <f t="shared" si="15"/>
        <v>0</v>
      </c>
    </row>
    <row r="159" spans="3:75" ht="17.45" customHeight="1" x14ac:dyDescent="0.15"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</row>
    <row r="160" spans="3:75" ht="21.95" customHeight="1" x14ac:dyDescent="0.15">
      <c r="C160" s="104">
        <v>2022.12</v>
      </c>
      <c r="D160" s="175" t="s">
        <v>34</v>
      </c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</row>
    <row r="161" spans="3:36" ht="21.95" customHeight="1" x14ac:dyDescent="0.15">
      <c r="C161" s="59" t="s">
        <v>35</v>
      </c>
      <c r="D161" s="102" t="s">
        <v>36</v>
      </c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</row>
    <row r="162" spans="3:36" ht="21.95" customHeight="1" x14ac:dyDescent="0.15"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</row>
    <row r="163" spans="3:36" ht="21.95" customHeight="1" x14ac:dyDescent="0.15"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</row>
    <row r="164" spans="3:36" ht="21.95" customHeight="1" x14ac:dyDescent="0.15"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</row>
    <row r="165" spans="3:36" ht="21.95" customHeight="1" x14ac:dyDescent="0.15"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</row>
    <row r="166" spans="3:36" ht="21.95" customHeight="1" x14ac:dyDescent="0.15"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</row>
    <row r="167" spans="3:36" ht="21.95" customHeight="1" x14ac:dyDescent="0.15"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</row>
    <row r="168" spans="3:36" ht="18" customHeight="1" x14ac:dyDescent="0.15"/>
    <row r="169" spans="3:36" ht="18" customHeight="1" x14ac:dyDescent="0.15"/>
    <row r="170" spans="3:36" ht="18" customHeight="1" x14ac:dyDescent="0.15"/>
    <row r="171" spans="3:36" ht="18" customHeight="1" x14ac:dyDescent="0.15"/>
    <row r="172" spans="3:36" ht="18" customHeight="1" x14ac:dyDescent="0.15"/>
    <row r="173" spans="3:36" ht="18" customHeight="1" x14ac:dyDescent="0.15"/>
    <row r="174" spans="3:36" ht="18" customHeight="1" x14ac:dyDescent="0.15"/>
    <row r="175" spans="3:36" ht="18" customHeight="1" x14ac:dyDescent="0.15"/>
    <row r="176" spans="3:36" ht="18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  <row r="191" ht="18" customHeight="1" x14ac:dyDescent="0.15"/>
    <row r="192" ht="18" customHeight="1" x14ac:dyDescent="0.15"/>
    <row r="193" spans="5:9" ht="18" customHeight="1" x14ac:dyDescent="0.15"/>
    <row r="194" spans="5:9" ht="18" customHeight="1" x14ac:dyDescent="0.15"/>
    <row r="195" spans="5:9" ht="18" customHeight="1" x14ac:dyDescent="0.15"/>
    <row r="196" spans="5:9" ht="18" customHeight="1" x14ac:dyDescent="0.15"/>
    <row r="197" spans="5:9" ht="18" customHeight="1" x14ac:dyDescent="0.15"/>
    <row r="198" spans="5:9" ht="18" customHeight="1" x14ac:dyDescent="0.15">
      <c r="E198" s="62"/>
      <c r="F198" s="62"/>
      <c r="G198" s="62"/>
      <c r="H198" s="62"/>
      <c r="I198" s="62"/>
    </row>
  </sheetData>
  <mergeCells count="469">
    <mergeCell ref="AP156:AR156"/>
    <mergeCell ref="AP155:AR155"/>
    <mergeCell ref="AS1:BE1"/>
    <mergeCell ref="AP146:AR146"/>
    <mergeCell ref="AP145:AR145"/>
    <mergeCell ref="AP148:AR148"/>
    <mergeCell ref="AP147:AR147"/>
    <mergeCell ref="AP150:AR150"/>
    <mergeCell ref="AP149:AR149"/>
    <mergeCell ref="AP152:AR152"/>
    <mergeCell ref="AP151:AR151"/>
    <mergeCell ref="AP154:AR154"/>
    <mergeCell ref="AP153:AR153"/>
    <mergeCell ref="AP136:AR136"/>
    <mergeCell ref="AP135:AR135"/>
    <mergeCell ref="AP138:AR138"/>
    <mergeCell ref="AP137:AR137"/>
    <mergeCell ref="AP140:AR140"/>
    <mergeCell ref="AP139:AR139"/>
    <mergeCell ref="AP142:AR142"/>
    <mergeCell ref="AP141:AR141"/>
    <mergeCell ref="AP144:AR144"/>
    <mergeCell ref="AP143:AR143"/>
    <mergeCell ref="AP126:AR126"/>
    <mergeCell ref="AP125:AR125"/>
    <mergeCell ref="AP128:AR128"/>
    <mergeCell ref="AP127:AR127"/>
    <mergeCell ref="AP130:AR130"/>
    <mergeCell ref="AP129:AR129"/>
    <mergeCell ref="AP132:AR132"/>
    <mergeCell ref="AP131:AR131"/>
    <mergeCell ref="AP134:AR134"/>
    <mergeCell ref="AP133:AR133"/>
    <mergeCell ref="AP116:AR116"/>
    <mergeCell ref="AP115:AR115"/>
    <mergeCell ref="AP118:AR118"/>
    <mergeCell ref="AP117:AR117"/>
    <mergeCell ref="AP120:AR120"/>
    <mergeCell ref="AP119:AR119"/>
    <mergeCell ref="AP122:AR122"/>
    <mergeCell ref="AP121:AR121"/>
    <mergeCell ref="AP124:AR124"/>
    <mergeCell ref="AP123:AR123"/>
    <mergeCell ref="AP106:AR106"/>
    <mergeCell ref="AP105:AR105"/>
    <mergeCell ref="AP108:AR108"/>
    <mergeCell ref="AP107:AR107"/>
    <mergeCell ref="AP110:AR110"/>
    <mergeCell ref="AP109:AR109"/>
    <mergeCell ref="AP112:AR112"/>
    <mergeCell ref="AP111:AR111"/>
    <mergeCell ref="AP114:AR114"/>
    <mergeCell ref="AP113:AR113"/>
    <mergeCell ref="AP96:AR96"/>
    <mergeCell ref="AP95:AR95"/>
    <mergeCell ref="AP98:AR98"/>
    <mergeCell ref="AP97:AR97"/>
    <mergeCell ref="AP100:AR100"/>
    <mergeCell ref="AP99:AR99"/>
    <mergeCell ref="AP102:AR102"/>
    <mergeCell ref="AP101:AR101"/>
    <mergeCell ref="AP104:AR104"/>
    <mergeCell ref="AP103:AR103"/>
    <mergeCell ref="AP86:AR86"/>
    <mergeCell ref="AP85:AR85"/>
    <mergeCell ref="AP88:AR88"/>
    <mergeCell ref="AP87:AR87"/>
    <mergeCell ref="AP90:AR90"/>
    <mergeCell ref="AP89:AR89"/>
    <mergeCell ref="AP92:AR92"/>
    <mergeCell ref="AP91:AR91"/>
    <mergeCell ref="AP94:AR94"/>
    <mergeCell ref="AP93:AR93"/>
    <mergeCell ref="AP76:AR76"/>
    <mergeCell ref="AP75:AR75"/>
    <mergeCell ref="AP78:AR78"/>
    <mergeCell ref="AP77:AR77"/>
    <mergeCell ref="AP80:AR80"/>
    <mergeCell ref="AP79:AR79"/>
    <mergeCell ref="AP82:AR82"/>
    <mergeCell ref="AP81:AR81"/>
    <mergeCell ref="AP84:AR84"/>
    <mergeCell ref="AP83:AR83"/>
    <mergeCell ref="AP66:AR66"/>
    <mergeCell ref="AP65:AR65"/>
    <mergeCell ref="AP68:AR68"/>
    <mergeCell ref="AP67:AR67"/>
    <mergeCell ref="AP70:AR70"/>
    <mergeCell ref="AP69:AR69"/>
    <mergeCell ref="AP72:AR72"/>
    <mergeCell ref="AP71:AR71"/>
    <mergeCell ref="AP74:AR74"/>
    <mergeCell ref="AP73:AR73"/>
    <mergeCell ref="AP56:AR56"/>
    <mergeCell ref="AP55:AR55"/>
    <mergeCell ref="AP58:AR58"/>
    <mergeCell ref="AP57:AR57"/>
    <mergeCell ref="AP60:AR60"/>
    <mergeCell ref="AP59:AR59"/>
    <mergeCell ref="AP62:AR62"/>
    <mergeCell ref="AP61:AR61"/>
    <mergeCell ref="AP64:AR64"/>
    <mergeCell ref="AP63:AR63"/>
    <mergeCell ref="AP46:AR46"/>
    <mergeCell ref="AP45:AR45"/>
    <mergeCell ref="AP48:AR48"/>
    <mergeCell ref="AP47:AR47"/>
    <mergeCell ref="AP50:AR50"/>
    <mergeCell ref="AP49:AR49"/>
    <mergeCell ref="AP52:AR52"/>
    <mergeCell ref="AP51:AR51"/>
    <mergeCell ref="AP54:AR54"/>
    <mergeCell ref="AP53:AR53"/>
    <mergeCell ref="AP36:AR36"/>
    <mergeCell ref="AP35:AR35"/>
    <mergeCell ref="AP38:AR38"/>
    <mergeCell ref="AP37:AR37"/>
    <mergeCell ref="AP40:AR40"/>
    <mergeCell ref="AP39:AR39"/>
    <mergeCell ref="AP42:AR42"/>
    <mergeCell ref="AP41:AR41"/>
    <mergeCell ref="AP44:AR44"/>
    <mergeCell ref="AP43:AR43"/>
    <mergeCell ref="AP25:AR25"/>
    <mergeCell ref="AP28:AR28"/>
    <mergeCell ref="AP27:AR27"/>
    <mergeCell ref="AP30:AR30"/>
    <mergeCell ref="AP29:AR29"/>
    <mergeCell ref="AP32:AR32"/>
    <mergeCell ref="AP31:AR31"/>
    <mergeCell ref="AP34:AR34"/>
    <mergeCell ref="AP33:AR33"/>
    <mergeCell ref="AP158:AR158"/>
    <mergeCell ref="AP4:AR4"/>
    <mergeCell ref="AP2:AR3"/>
    <mergeCell ref="AP6:AR6"/>
    <mergeCell ref="AP5:AR5"/>
    <mergeCell ref="AP8:AR8"/>
    <mergeCell ref="AP7:AR7"/>
    <mergeCell ref="AP10:AR10"/>
    <mergeCell ref="AP9:AR9"/>
    <mergeCell ref="AP12:AR12"/>
    <mergeCell ref="AP11:AR11"/>
    <mergeCell ref="AP14:AR14"/>
    <mergeCell ref="AP13:AR13"/>
    <mergeCell ref="AP16:AR16"/>
    <mergeCell ref="AP15:AR15"/>
    <mergeCell ref="AP18:AR18"/>
    <mergeCell ref="AP17:AR17"/>
    <mergeCell ref="AP20:AR20"/>
    <mergeCell ref="AP19:AR19"/>
    <mergeCell ref="AP22:AR22"/>
    <mergeCell ref="AP21:AR21"/>
    <mergeCell ref="AP24:AR24"/>
    <mergeCell ref="AP23:AR23"/>
    <mergeCell ref="AP26:AR26"/>
    <mergeCell ref="AL157:AM157"/>
    <mergeCell ref="AN157:AO157"/>
    <mergeCell ref="AL158:AM158"/>
    <mergeCell ref="AN158:AO158"/>
    <mergeCell ref="AL155:AM155"/>
    <mergeCell ref="AN155:AO155"/>
    <mergeCell ref="AL156:AM156"/>
    <mergeCell ref="AN156:AO156"/>
    <mergeCell ref="AL153:AM153"/>
    <mergeCell ref="AN153:AO153"/>
    <mergeCell ref="AL154:AM154"/>
    <mergeCell ref="AN154:AO154"/>
    <mergeCell ref="AL151:AM151"/>
    <mergeCell ref="AN151:AO151"/>
    <mergeCell ref="AL152:AM152"/>
    <mergeCell ref="AN152:AO152"/>
    <mergeCell ref="AL149:AM149"/>
    <mergeCell ref="AN149:AO149"/>
    <mergeCell ref="AL150:AM150"/>
    <mergeCell ref="AN150:AO150"/>
    <mergeCell ref="AL147:AM147"/>
    <mergeCell ref="AN147:AO147"/>
    <mergeCell ref="AL148:AM148"/>
    <mergeCell ref="AN148:AO148"/>
    <mergeCell ref="AL145:AM145"/>
    <mergeCell ref="AN145:AO145"/>
    <mergeCell ref="AL146:AM146"/>
    <mergeCell ref="AN146:AO146"/>
    <mergeCell ref="AL143:AM143"/>
    <mergeCell ref="AN143:AO143"/>
    <mergeCell ref="AL144:AM144"/>
    <mergeCell ref="AN144:AO144"/>
    <mergeCell ref="AL141:AM141"/>
    <mergeCell ref="AN141:AO141"/>
    <mergeCell ref="AL142:AM142"/>
    <mergeCell ref="AN142:AO142"/>
    <mergeCell ref="AL139:AM139"/>
    <mergeCell ref="AN139:AO139"/>
    <mergeCell ref="AL140:AM140"/>
    <mergeCell ref="AN140:AO140"/>
    <mergeCell ref="AL137:AM137"/>
    <mergeCell ref="AN137:AO137"/>
    <mergeCell ref="AL138:AM138"/>
    <mergeCell ref="AN138:AO138"/>
    <mergeCell ref="AL135:AM135"/>
    <mergeCell ref="AN135:AO135"/>
    <mergeCell ref="AL136:AM136"/>
    <mergeCell ref="AN136:AO136"/>
    <mergeCell ref="AL133:AM133"/>
    <mergeCell ref="AN133:AO133"/>
    <mergeCell ref="AL134:AM134"/>
    <mergeCell ref="AN134:AO134"/>
    <mergeCell ref="AL131:AM131"/>
    <mergeCell ref="AN131:AO131"/>
    <mergeCell ref="AL132:AM132"/>
    <mergeCell ref="AN132:AO132"/>
    <mergeCell ref="AL129:AM129"/>
    <mergeCell ref="AN129:AO129"/>
    <mergeCell ref="AL130:AM130"/>
    <mergeCell ref="AN130:AO130"/>
    <mergeCell ref="AL127:AM127"/>
    <mergeCell ref="AN127:AO127"/>
    <mergeCell ref="AL128:AM128"/>
    <mergeCell ref="AN128:AO128"/>
    <mergeCell ref="AL125:AM125"/>
    <mergeCell ref="AN125:AO125"/>
    <mergeCell ref="AL126:AM126"/>
    <mergeCell ref="AN126:AO126"/>
    <mergeCell ref="AL123:AM123"/>
    <mergeCell ref="AN123:AO123"/>
    <mergeCell ref="AL124:AM124"/>
    <mergeCell ref="AN124:AO124"/>
    <mergeCell ref="AL121:AM121"/>
    <mergeCell ref="AN121:AO121"/>
    <mergeCell ref="AL122:AM122"/>
    <mergeCell ref="AN122:AO122"/>
    <mergeCell ref="AL119:AM119"/>
    <mergeCell ref="AN119:AO119"/>
    <mergeCell ref="AL120:AM120"/>
    <mergeCell ref="AN120:AO120"/>
    <mergeCell ref="AL117:AM117"/>
    <mergeCell ref="AN117:AO117"/>
    <mergeCell ref="AL118:AM118"/>
    <mergeCell ref="AN118:AO118"/>
    <mergeCell ref="AL115:AM115"/>
    <mergeCell ref="AN115:AO115"/>
    <mergeCell ref="AL116:AM116"/>
    <mergeCell ref="AN116:AO116"/>
    <mergeCell ref="AL113:AM113"/>
    <mergeCell ref="AN113:AO113"/>
    <mergeCell ref="AL114:AM114"/>
    <mergeCell ref="AN114:AO114"/>
    <mergeCell ref="AL111:AM111"/>
    <mergeCell ref="AN111:AO111"/>
    <mergeCell ref="AL112:AM112"/>
    <mergeCell ref="AN112:AO112"/>
    <mergeCell ref="AL109:AM109"/>
    <mergeCell ref="AN109:AO109"/>
    <mergeCell ref="AL110:AM110"/>
    <mergeCell ref="AN110:AO110"/>
    <mergeCell ref="AL107:AM107"/>
    <mergeCell ref="AN107:AO107"/>
    <mergeCell ref="AL108:AM108"/>
    <mergeCell ref="AN108:AO108"/>
    <mergeCell ref="AL105:AM105"/>
    <mergeCell ref="AN105:AO105"/>
    <mergeCell ref="AL106:AM106"/>
    <mergeCell ref="AN106:AO106"/>
    <mergeCell ref="AL103:AM103"/>
    <mergeCell ref="AN103:AO103"/>
    <mergeCell ref="AL104:AM104"/>
    <mergeCell ref="AN104:AO104"/>
    <mergeCell ref="AL101:AM101"/>
    <mergeCell ref="AN101:AO101"/>
    <mergeCell ref="AL102:AM102"/>
    <mergeCell ref="AN102:AO102"/>
    <mergeCell ref="AL99:AM99"/>
    <mergeCell ref="AN99:AO99"/>
    <mergeCell ref="AL100:AM100"/>
    <mergeCell ref="AN100:AO100"/>
    <mergeCell ref="AL97:AM97"/>
    <mergeCell ref="AN97:AO97"/>
    <mergeCell ref="AL98:AM98"/>
    <mergeCell ref="AN98:AO98"/>
    <mergeCell ref="AL95:AM95"/>
    <mergeCell ref="AN95:AO95"/>
    <mergeCell ref="AL96:AM96"/>
    <mergeCell ref="AN96:AO96"/>
    <mergeCell ref="AL93:AM93"/>
    <mergeCell ref="AN93:AO93"/>
    <mergeCell ref="AL94:AM94"/>
    <mergeCell ref="AN94:AO94"/>
    <mergeCell ref="AL91:AM91"/>
    <mergeCell ref="AN91:AO91"/>
    <mergeCell ref="AL92:AM92"/>
    <mergeCell ref="AN92:AO92"/>
    <mergeCell ref="AL89:AM89"/>
    <mergeCell ref="AN89:AO89"/>
    <mergeCell ref="AL90:AM90"/>
    <mergeCell ref="AN90:AO90"/>
    <mergeCell ref="AL87:AM87"/>
    <mergeCell ref="AN87:AO87"/>
    <mergeCell ref="AL88:AM88"/>
    <mergeCell ref="AN88:AO88"/>
    <mergeCell ref="AL85:AM85"/>
    <mergeCell ref="AN85:AO85"/>
    <mergeCell ref="AL86:AM86"/>
    <mergeCell ref="AN86:AO86"/>
    <mergeCell ref="AL83:AM83"/>
    <mergeCell ref="AN83:AO83"/>
    <mergeCell ref="AL84:AM84"/>
    <mergeCell ref="AN84:AO84"/>
    <mergeCell ref="AL81:AM81"/>
    <mergeCell ref="AN81:AO81"/>
    <mergeCell ref="AL82:AM82"/>
    <mergeCell ref="AN82:AO82"/>
    <mergeCell ref="AL79:AM79"/>
    <mergeCell ref="AN79:AO79"/>
    <mergeCell ref="AL80:AM80"/>
    <mergeCell ref="AN80:AO80"/>
    <mergeCell ref="AL77:AM77"/>
    <mergeCell ref="AN77:AO77"/>
    <mergeCell ref="AL78:AM78"/>
    <mergeCell ref="AN78:AO78"/>
    <mergeCell ref="AL75:AM75"/>
    <mergeCell ref="AN75:AO75"/>
    <mergeCell ref="AL76:AM76"/>
    <mergeCell ref="AN76:AO76"/>
    <mergeCell ref="AL73:AM73"/>
    <mergeCell ref="AN73:AO73"/>
    <mergeCell ref="AL74:AM74"/>
    <mergeCell ref="AN74:AO74"/>
    <mergeCell ref="AL71:AM71"/>
    <mergeCell ref="AN71:AO71"/>
    <mergeCell ref="AL72:AM72"/>
    <mergeCell ref="AN72:AO72"/>
    <mergeCell ref="AL69:AM69"/>
    <mergeCell ref="AN69:AO69"/>
    <mergeCell ref="AL70:AM70"/>
    <mergeCell ref="AN70:AO70"/>
    <mergeCell ref="AL67:AM67"/>
    <mergeCell ref="AN67:AO67"/>
    <mergeCell ref="AL68:AM68"/>
    <mergeCell ref="AN68:AO68"/>
    <mergeCell ref="AL65:AM65"/>
    <mergeCell ref="AN65:AO65"/>
    <mergeCell ref="AL66:AM66"/>
    <mergeCell ref="AN66:AO66"/>
    <mergeCell ref="AL63:AM63"/>
    <mergeCell ref="AN63:AO63"/>
    <mergeCell ref="AL64:AM64"/>
    <mergeCell ref="AN64:AO64"/>
    <mergeCell ref="AL61:AM61"/>
    <mergeCell ref="AN61:AO61"/>
    <mergeCell ref="AL62:AM62"/>
    <mergeCell ref="AN62:AO62"/>
    <mergeCell ref="AL59:AM59"/>
    <mergeCell ref="AN59:AO59"/>
    <mergeCell ref="AL60:AM60"/>
    <mergeCell ref="AN60:AO60"/>
    <mergeCell ref="AL57:AM57"/>
    <mergeCell ref="AN57:AO57"/>
    <mergeCell ref="AL58:AM58"/>
    <mergeCell ref="AN58:AO58"/>
    <mergeCell ref="AL55:AM55"/>
    <mergeCell ref="AN55:AO55"/>
    <mergeCell ref="AL56:AM56"/>
    <mergeCell ref="AN56:AO56"/>
    <mergeCell ref="AL53:AM53"/>
    <mergeCell ref="AN53:AO53"/>
    <mergeCell ref="AL54:AM54"/>
    <mergeCell ref="AN54:AO54"/>
    <mergeCell ref="AL51:AM51"/>
    <mergeCell ref="AN51:AO51"/>
    <mergeCell ref="AL52:AM52"/>
    <mergeCell ref="AN52:AO52"/>
    <mergeCell ref="AL49:AM49"/>
    <mergeCell ref="AN49:AO49"/>
    <mergeCell ref="AL50:AM50"/>
    <mergeCell ref="AN50:AO50"/>
    <mergeCell ref="AL47:AM47"/>
    <mergeCell ref="AN47:AO47"/>
    <mergeCell ref="AL48:AM48"/>
    <mergeCell ref="AN48:AO48"/>
    <mergeCell ref="AL45:AM45"/>
    <mergeCell ref="AN45:AO45"/>
    <mergeCell ref="AL46:AM46"/>
    <mergeCell ref="AN46:AO46"/>
    <mergeCell ref="AL43:AM43"/>
    <mergeCell ref="AN43:AO43"/>
    <mergeCell ref="AL44:AM44"/>
    <mergeCell ref="AN44:AO44"/>
    <mergeCell ref="AL41:AM41"/>
    <mergeCell ref="AN41:AO41"/>
    <mergeCell ref="AL42:AM42"/>
    <mergeCell ref="AN42:AO42"/>
    <mergeCell ref="AL39:AM39"/>
    <mergeCell ref="AN39:AO39"/>
    <mergeCell ref="AL40:AM40"/>
    <mergeCell ref="AN40:AO40"/>
    <mergeCell ref="AL37:AM37"/>
    <mergeCell ref="AN37:AO37"/>
    <mergeCell ref="AL38:AM38"/>
    <mergeCell ref="AN38:AO38"/>
    <mergeCell ref="AL35:AM35"/>
    <mergeCell ref="AN35:AO35"/>
    <mergeCell ref="AL36:AM36"/>
    <mergeCell ref="AN36:AO36"/>
    <mergeCell ref="AL33:AM33"/>
    <mergeCell ref="AN33:AO33"/>
    <mergeCell ref="AL34:AM34"/>
    <mergeCell ref="AN34:AO34"/>
    <mergeCell ref="AL31:AM31"/>
    <mergeCell ref="AN31:AO31"/>
    <mergeCell ref="AL32:AM32"/>
    <mergeCell ref="AN32:AO32"/>
    <mergeCell ref="AL29:AM29"/>
    <mergeCell ref="AN29:AO29"/>
    <mergeCell ref="AL30:AM30"/>
    <mergeCell ref="AN30:AO30"/>
    <mergeCell ref="AL27:AM27"/>
    <mergeCell ref="AN27:AO27"/>
    <mergeCell ref="AL28:AM28"/>
    <mergeCell ref="AN28:AO28"/>
    <mergeCell ref="AL25:AM25"/>
    <mergeCell ref="AN25:AO25"/>
    <mergeCell ref="AL26:AM26"/>
    <mergeCell ref="AN26:AO26"/>
    <mergeCell ref="AL23:AM23"/>
    <mergeCell ref="AN23:AO23"/>
    <mergeCell ref="AL24:AM24"/>
    <mergeCell ref="AN24:AO24"/>
    <mergeCell ref="AL21:AM21"/>
    <mergeCell ref="AN21:AO21"/>
    <mergeCell ref="AL22:AM22"/>
    <mergeCell ref="AN22:AO22"/>
    <mergeCell ref="AL19:AM19"/>
    <mergeCell ref="AN19:AO19"/>
    <mergeCell ref="AL20:AM20"/>
    <mergeCell ref="AN20:AO20"/>
    <mergeCell ref="AL17:AM17"/>
    <mergeCell ref="AN17:AO17"/>
    <mergeCell ref="AL18:AM18"/>
    <mergeCell ref="AN18:AO18"/>
    <mergeCell ref="AL15:AM15"/>
    <mergeCell ref="AN15:AO15"/>
    <mergeCell ref="AL16:AM16"/>
    <mergeCell ref="AN16:AO16"/>
    <mergeCell ref="AL13:AM13"/>
    <mergeCell ref="AN13:AO13"/>
    <mergeCell ref="AL14:AM14"/>
    <mergeCell ref="AN14:AO14"/>
    <mergeCell ref="AL11:AM11"/>
    <mergeCell ref="AN11:AO11"/>
    <mergeCell ref="AL12:AM12"/>
    <mergeCell ref="AN12:AO12"/>
    <mergeCell ref="AL9:AM9"/>
    <mergeCell ref="AN9:AO9"/>
    <mergeCell ref="AL10:AM10"/>
    <mergeCell ref="AN10:AO10"/>
    <mergeCell ref="AL7:AM7"/>
    <mergeCell ref="AN7:AO7"/>
    <mergeCell ref="AL8:AM8"/>
    <mergeCell ref="AN8:AO8"/>
    <mergeCell ref="AL5:AM5"/>
    <mergeCell ref="AN5:AO5"/>
    <mergeCell ref="AL6:AM6"/>
    <mergeCell ref="AN6:AO6"/>
    <mergeCell ref="E1:AI1"/>
    <mergeCell ref="AL2:AM3"/>
    <mergeCell ref="AN2:AO3"/>
    <mergeCell ref="AL4:AM4"/>
    <mergeCell ref="AN4:AO4"/>
  </mergeCells>
  <phoneticPr fontId="1"/>
  <conditionalFormatting sqref="C9:C46">
    <cfRule type="cellIs" dxfId="23" priority="16" operator="equal">
      <formula>"退職"</formula>
    </cfRule>
  </conditionalFormatting>
  <conditionalFormatting sqref="C72">
    <cfRule type="duplicateValues" dxfId="22" priority="1"/>
    <cfRule type="cellIs" dxfId="21" priority="2" operator="equal">
      <formula>"退職"</formula>
    </cfRule>
  </conditionalFormatting>
  <conditionalFormatting sqref="C156:C1048576 C1:C46">
    <cfRule type="duplicateValues" dxfId="20" priority="9"/>
  </conditionalFormatting>
  <conditionalFormatting sqref="D4:D52 C47:C52 C53:D71 C73:D155">
    <cfRule type="expression" dxfId="19" priority="7" stopIfTrue="1">
      <formula>WEEKDAY(C4)=1</formula>
    </cfRule>
    <cfRule type="expression" dxfId="18" priority="8" stopIfTrue="1">
      <formula>WEEKDAY(C4)=7</formula>
    </cfRule>
  </conditionalFormatting>
  <conditionalFormatting sqref="D7">
    <cfRule type="expression" dxfId="17" priority="12" stopIfTrue="1">
      <formula>WEEKDAY(D7)=1</formula>
    </cfRule>
    <cfRule type="expression" dxfId="16" priority="13" stopIfTrue="1">
      <formula>WEEKDAY(D7)=7</formula>
    </cfRule>
  </conditionalFormatting>
  <conditionalFormatting sqref="D15">
    <cfRule type="expression" dxfId="15" priority="10" stopIfTrue="1">
      <formula>WEEKDAY(D15)=1</formula>
    </cfRule>
    <cfRule type="expression" dxfId="14" priority="11" stopIfTrue="1">
      <formula>WEEKDAY(D15)=7</formula>
    </cfRule>
  </conditionalFormatting>
  <conditionalFormatting sqref="D72">
    <cfRule type="expression" dxfId="13" priority="14" stopIfTrue="1">
      <formula>WEEKDAY(D72)=1</formula>
    </cfRule>
    <cfRule type="expression" dxfId="12" priority="15" stopIfTrue="1">
      <formula>WEEKDAY(D72)=7</formula>
    </cfRule>
  </conditionalFormatting>
  <conditionalFormatting sqref="E3:AI3">
    <cfRule type="containsText" dxfId="11" priority="5" operator="containsText" text="日">
      <formula>NOT(ISERROR(SEARCH("日",E3)))</formula>
    </cfRule>
    <cfRule type="containsText" dxfId="10" priority="6" operator="containsText" text="土">
      <formula>NOT(ISERROR(SEARCH("土",E3)))</formula>
    </cfRule>
  </conditionalFormatting>
  <conditionalFormatting sqref="AS3:BW3">
    <cfRule type="containsText" dxfId="9" priority="3" operator="containsText" text="日">
      <formula>NOT(ISERROR(SEARCH("日",AS3)))</formula>
    </cfRule>
    <cfRule type="containsText" dxfId="8" priority="4" operator="containsText" text="土">
      <formula>NOT(ISERROR(SEARCH("土",AS3)))</formula>
    </cfRule>
  </conditionalFormatting>
  <pageMargins left="0.7" right="0.7" top="0.75" bottom="0.75" header="0.3" footer="0.3"/>
  <pageSetup paperSize="9" scale="4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sheetPr codeName="Sheet27">
    <tabColor theme="0" tint="-4.9989318521683403E-2"/>
  </sheetPr>
  <dimension ref="A2:X46"/>
  <sheetViews>
    <sheetView zoomScaleNormal="100" workbookViewId="0">
      <selection activeCell="R14" sqref="R14"/>
    </sheetView>
  </sheetViews>
  <sheetFormatPr defaultRowHeight="13.5" x14ac:dyDescent="0.15"/>
  <cols>
    <col min="1" max="1" width="9.5" bestFit="1" customWidth="1"/>
    <col min="2" max="2" width="9" style="35" customWidth="1"/>
    <col min="3" max="3" width="13" style="35" hidden="1" customWidth="1"/>
    <col min="4" max="4" width="4.625" style="35" hidden="1" customWidth="1"/>
    <col min="5" max="7" width="13" style="35" hidden="1" customWidth="1"/>
    <col min="8" max="8" width="10.125" style="35" hidden="1" customWidth="1"/>
    <col min="9" max="10" width="10" style="35" hidden="1" customWidth="1"/>
    <col min="11" max="11" width="10.875" style="35" hidden="1" customWidth="1"/>
    <col min="12" max="12" width="9" style="35" hidden="1" customWidth="1"/>
    <col min="13" max="13" width="8.25" style="35" hidden="1" customWidth="1"/>
    <col min="14" max="14" width="13" style="35" hidden="1" customWidth="1"/>
    <col min="15" max="15" width="11.125" style="35" customWidth="1"/>
    <col min="17" max="17" width="10.75" style="35" customWidth="1"/>
    <col min="24" max="24" width="12.125" style="35" customWidth="1"/>
  </cols>
  <sheetData>
    <row r="2" spans="1:24" ht="22.5" customHeight="1" x14ac:dyDescent="0.15">
      <c r="A2" s="2">
        <v>2024</v>
      </c>
      <c r="B2" s="2" t="s">
        <v>0</v>
      </c>
      <c r="C2" s="1" t="s">
        <v>1</v>
      </c>
      <c r="D2" s="172" t="s">
        <v>2</v>
      </c>
      <c r="E2" s="173"/>
      <c r="F2" s="173"/>
      <c r="G2" s="173"/>
      <c r="I2"/>
      <c r="J2"/>
      <c r="Q2" s="29"/>
      <c r="R2" s="30"/>
      <c r="S2" s="30"/>
      <c r="T2" s="31"/>
      <c r="W2" s="22"/>
      <c r="X2" s="23"/>
    </row>
    <row r="3" spans="1:24" ht="22.5" customHeight="1" x14ac:dyDescent="0.15">
      <c r="A3" s="107">
        <v>45474</v>
      </c>
      <c r="B3" s="2" t="s">
        <v>3</v>
      </c>
      <c r="I3"/>
      <c r="J3"/>
    </row>
    <row r="4" spans="1:24" ht="22.5" customHeight="1" x14ac:dyDescent="0.15">
      <c r="C4" s="1" t="s">
        <v>4</v>
      </c>
      <c r="D4" s="174"/>
      <c r="E4" s="173"/>
      <c r="F4" s="173"/>
      <c r="G4" s="173"/>
      <c r="H4" t="s">
        <v>5</v>
      </c>
      <c r="I4" t="s">
        <v>22</v>
      </c>
      <c r="J4"/>
    </row>
    <row r="6" spans="1:24" x14ac:dyDescent="0.15">
      <c r="I6" s="20" t="s">
        <v>6</v>
      </c>
      <c r="J6" s="20"/>
    </row>
    <row r="7" spans="1:24" ht="14.25" customHeight="1" thickBot="1" x14ac:dyDescent="0.2">
      <c r="I7" s="21">
        <v>0.33333333333333331</v>
      </c>
      <c r="J7" s="21"/>
      <c r="L7" s="3"/>
      <c r="M7" s="3"/>
      <c r="N7" s="3"/>
    </row>
    <row r="8" spans="1:24" ht="22.5" customHeight="1" thickBot="1" x14ac:dyDescent="0.2">
      <c r="A8" s="7" t="s">
        <v>7</v>
      </c>
      <c r="B8" s="12" t="s">
        <v>8</v>
      </c>
      <c r="C8" s="7" t="s">
        <v>9</v>
      </c>
      <c r="D8" s="8"/>
      <c r="E8" s="9" t="s">
        <v>10</v>
      </c>
      <c r="F8" s="13" t="s">
        <v>11</v>
      </c>
      <c r="G8" s="8" t="s">
        <v>12</v>
      </c>
      <c r="H8" s="8" t="s">
        <v>13</v>
      </c>
      <c r="I8" s="15" t="s">
        <v>14</v>
      </c>
      <c r="J8" s="15" t="s">
        <v>6</v>
      </c>
      <c r="K8" s="16" t="s">
        <v>15</v>
      </c>
      <c r="L8" s="18" t="s">
        <v>16</v>
      </c>
      <c r="M8" s="18" t="s">
        <v>17</v>
      </c>
      <c r="N8" s="27" t="s">
        <v>18</v>
      </c>
      <c r="O8" s="28" t="s">
        <v>23</v>
      </c>
      <c r="P8" s="108" t="s">
        <v>38</v>
      </c>
      <c r="Q8" s="108" t="s">
        <v>39</v>
      </c>
      <c r="X8"/>
    </row>
    <row r="9" spans="1:24" ht="22.5" customHeight="1" thickTop="1" x14ac:dyDescent="0.15">
      <c r="A9" s="36">
        <f>A3</f>
        <v>45474</v>
      </c>
      <c r="B9" s="32" t="str">
        <f>TEXT(A9,"aaa")</f>
        <v>月</v>
      </c>
      <c r="C9" s="43"/>
      <c r="D9" s="44"/>
      <c r="E9" s="45"/>
      <c r="F9" s="46"/>
      <c r="G9" s="47"/>
      <c r="H9" s="47">
        <f t="shared" ref="H9:H39" si="0">+G9-F9</f>
        <v>0</v>
      </c>
      <c r="I9" s="47">
        <f t="shared" ref="I9:I39" si="1">+E9-C9-H9</f>
        <v>0</v>
      </c>
      <c r="J9" s="47">
        <f t="shared" ref="J9:J39" si="2">+IF(I9&gt;$I$7,$I$7,I9)</f>
        <v>0</v>
      </c>
      <c r="K9" s="47" t="str">
        <f t="shared" ref="K9:K39" si="3">+IF(OR(I9&lt;=$I$7,I9=" ")," ",I9-$I$7)</f>
        <v xml:space="preserve"> </v>
      </c>
      <c r="L9" s="48">
        <f t="shared" ref="L9:L37" si="4">IF(AND($C9&lt;&gt;"",$C9&lt;$X$2,$E9&gt;$W$2),MIN($E9,$X$2)-MAX($C9,$W$2),0)</f>
        <v>0</v>
      </c>
      <c r="M9" s="47">
        <f t="shared" ref="M9:M37" si="5">IF(AND($F9&lt;&gt;"",$F9&lt;$X$2,$G9&gt;$W$2),MIN($G9,$X$2)-MAX($F9,$W$2),0)</f>
        <v>0</v>
      </c>
      <c r="N9" s="48" t="str">
        <f t="shared" ref="N9:N37" si="6">IF(E9="","",L9-M9)</f>
        <v/>
      </c>
      <c r="O9" s="50">
        <f>SUM('0000 ニッセープロダクツ:99999　ニッセープロダクツ'!L9)</f>
        <v>0</v>
      </c>
      <c r="P9">
        <f>COUNTA('0000 ニッセープロダクツ:99999　ニッセープロダクツ'!C9)</f>
        <v>0</v>
      </c>
      <c r="Q9" cm="1">
        <f t="array" ref="Q9">INDEX('0SHEET'!$E$156:$AI$156,(ROW()-1)*2)</f>
        <v>0</v>
      </c>
      <c r="X9"/>
    </row>
    <row r="10" spans="1:24" ht="22.5" customHeight="1" x14ac:dyDescent="0.15">
      <c r="A10" s="37">
        <f t="shared" ref="A10:A39" si="7">A9+1</f>
        <v>45475</v>
      </c>
      <c r="B10" s="32" t="str">
        <f t="shared" ref="B10:B39" si="8">TEXT(A10,"aaa")</f>
        <v>火</v>
      </c>
      <c r="C10" s="49"/>
      <c r="D10" s="44"/>
      <c r="E10" s="50"/>
      <c r="F10" s="51"/>
      <c r="G10" s="48"/>
      <c r="H10" s="48">
        <f t="shared" si="0"/>
        <v>0</v>
      </c>
      <c r="I10" s="48">
        <f t="shared" si="1"/>
        <v>0</v>
      </c>
      <c r="J10" s="52">
        <f t="shared" si="2"/>
        <v>0</v>
      </c>
      <c r="K10" s="48" t="str">
        <f t="shared" si="3"/>
        <v xml:space="preserve"> </v>
      </c>
      <c r="L10" s="48">
        <f t="shared" si="4"/>
        <v>0</v>
      </c>
      <c r="M10" s="48">
        <f t="shared" si="5"/>
        <v>0</v>
      </c>
      <c r="N10" s="48" t="str">
        <f t="shared" si="6"/>
        <v/>
      </c>
      <c r="O10" s="50">
        <f>SUM('0000 ニッセープロダクツ:99999　ニッセープロダクツ'!L10)</f>
        <v>0</v>
      </c>
      <c r="P10">
        <f>COUNTA('0000 ニッセープロダクツ:99999　ニッセープロダクツ'!C10)</f>
        <v>0</v>
      </c>
      <c r="Q10" cm="1">
        <f t="array" ref="Q10">INDEX('0SHEET'!$E$156:$AI$156,(ROW()-1)*2)</f>
        <v>0</v>
      </c>
      <c r="X10"/>
    </row>
    <row r="11" spans="1:24" ht="22.5" customHeight="1" x14ac:dyDescent="0.15">
      <c r="A11" s="37">
        <f t="shared" si="7"/>
        <v>45476</v>
      </c>
      <c r="B11" s="32" t="str">
        <f t="shared" si="8"/>
        <v>水</v>
      </c>
      <c r="C11" s="49"/>
      <c r="D11" s="44"/>
      <c r="E11" s="50"/>
      <c r="F11" s="51"/>
      <c r="G11" s="48"/>
      <c r="H11" s="48">
        <f t="shared" si="0"/>
        <v>0</v>
      </c>
      <c r="I11" s="48">
        <f t="shared" si="1"/>
        <v>0</v>
      </c>
      <c r="J11" s="52">
        <f t="shared" si="2"/>
        <v>0</v>
      </c>
      <c r="K11" s="48" t="str">
        <f t="shared" si="3"/>
        <v xml:space="preserve"> </v>
      </c>
      <c r="L11" s="48">
        <f t="shared" si="4"/>
        <v>0</v>
      </c>
      <c r="M11" s="48">
        <f t="shared" si="5"/>
        <v>0</v>
      </c>
      <c r="N11" s="48" t="str">
        <f t="shared" si="6"/>
        <v/>
      </c>
      <c r="O11" s="50">
        <f>SUM('0000 ニッセープロダクツ:99999　ニッセープロダクツ'!L11)</f>
        <v>0</v>
      </c>
      <c r="P11">
        <f>COUNTA('0000 ニッセープロダクツ:99999　ニッセープロダクツ'!C11)</f>
        <v>0</v>
      </c>
      <c r="Q11" cm="1">
        <f t="array" ref="Q11">INDEX('0SHEET'!$E$156:$AI$156,(ROW()-1)*2)</f>
        <v>0</v>
      </c>
      <c r="X11"/>
    </row>
    <row r="12" spans="1:24" ht="22.5" customHeight="1" x14ac:dyDescent="0.15">
      <c r="A12" s="37">
        <f t="shared" si="7"/>
        <v>45477</v>
      </c>
      <c r="B12" s="32" t="str">
        <f t="shared" si="8"/>
        <v>木</v>
      </c>
      <c r="C12" s="49"/>
      <c r="D12" s="44"/>
      <c r="E12" s="50"/>
      <c r="F12" s="51"/>
      <c r="G12" s="48"/>
      <c r="H12" s="48">
        <f t="shared" si="0"/>
        <v>0</v>
      </c>
      <c r="I12" s="48">
        <f t="shared" si="1"/>
        <v>0</v>
      </c>
      <c r="J12" s="52">
        <f t="shared" si="2"/>
        <v>0</v>
      </c>
      <c r="K12" s="48" t="str">
        <f t="shared" si="3"/>
        <v xml:space="preserve"> </v>
      </c>
      <c r="L12" s="48">
        <f t="shared" si="4"/>
        <v>0</v>
      </c>
      <c r="M12" s="48">
        <f t="shared" si="5"/>
        <v>0</v>
      </c>
      <c r="N12" s="48" t="str">
        <f t="shared" si="6"/>
        <v/>
      </c>
      <c r="O12" s="50">
        <f>SUM('0000 ニッセープロダクツ:99999　ニッセープロダクツ'!L12)</f>
        <v>0</v>
      </c>
      <c r="P12">
        <f>COUNTA('0000 ニッセープロダクツ:99999　ニッセープロダクツ'!C12)</f>
        <v>0</v>
      </c>
      <c r="Q12" cm="1">
        <f t="array" ref="Q12">INDEX('0SHEET'!$E$156:$AI$156,(ROW()-1)*2)</f>
        <v>0</v>
      </c>
      <c r="X12"/>
    </row>
    <row r="13" spans="1:24" ht="22.5" customHeight="1" x14ac:dyDescent="0.15">
      <c r="A13" s="37">
        <f t="shared" si="7"/>
        <v>45478</v>
      </c>
      <c r="B13" s="32" t="str">
        <f t="shared" si="8"/>
        <v>金</v>
      </c>
      <c r="C13" s="49"/>
      <c r="D13" s="44"/>
      <c r="E13" s="50"/>
      <c r="F13" s="51"/>
      <c r="G13" s="48"/>
      <c r="H13" s="48">
        <f t="shared" si="0"/>
        <v>0</v>
      </c>
      <c r="I13" s="48">
        <f t="shared" si="1"/>
        <v>0</v>
      </c>
      <c r="J13" s="52">
        <f t="shared" si="2"/>
        <v>0</v>
      </c>
      <c r="K13" s="48" t="str">
        <f t="shared" si="3"/>
        <v xml:space="preserve"> </v>
      </c>
      <c r="L13" s="48">
        <f t="shared" si="4"/>
        <v>0</v>
      </c>
      <c r="M13" s="48">
        <f t="shared" si="5"/>
        <v>0</v>
      </c>
      <c r="N13" s="48" t="str">
        <f t="shared" si="6"/>
        <v/>
      </c>
      <c r="O13" s="50">
        <f>SUM('0000 ニッセープロダクツ:99999　ニッセープロダクツ'!L13)</f>
        <v>0</v>
      </c>
      <c r="P13">
        <f>COUNTA('0000 ニッセープロダクツ:99999　ニッセープロダクツ'!C13)</f>
        <v>0</v>
      </c>
      <c r="Q13" cm="1">
        <f t="array" ref="Q13">INDEX('0SHEET'!$E$156:$AI$156,(ROW()-1)*2)</f>
        <v>0</v>
      </c>
      <c r="X13"/>
    </row>
    <row r="14" spans="1:24" ht="22.5" customHeight="1" x14ac:dyDescent="0.15">
      <c r="A14" s="37">
        <f t="shared" si="7"/>
        <v>45479</v>
      </c>
      <c r="B14" s="32" t="str">
        <f t="shared" si="8"/>
        <v>土</v>
      </c>
      <c r="C14" s="49"/>
      <c r="D14" s="44"/>
      <c r="E14" s="50"/>
      <c r="F14" s="51"/>
      <c r="G14" s="48"/>
      <c r="H14" s="48">
        <f t="shared" si="0"/>
        <v>0</v>
      </c>
      <c r="I14" s="48">
        <f t="shared" si="1"/>
        <v>0</v>
      </c>
      <c r="J14" s="52">
        <f t="shared" si="2"/>
        <v>0</v>
      </c>
      <c r="K14" s="48" t="str">
        <f t="shared" si="3"/>
        <v xml:space="preserve"> </v>
      </c>
      <c r="L14" s="48">
        <f t="shared" si="4"/>
        <v>0</v>
      </c>
      <c r="M14" s="48">
        <f t="shared" si="5"/>
        <v>0</v>
      </c>
      <c r="N14" s="48" t="str">
        <f t="shared" si="6"/>
        <v/>
      </c>
      <c r="O14" s="50">
        <f>SUM('0000 ニッセープロダクツ:99999　ニッセープロダクツ'!L14)</f>
        <v>0</v>
      </c>
      <c r="P14">
        <f>COUNTA('0000 ニッセープロダクツ:99999　ニッセープロダクツ'!C14)</f>
        <v>0</v>
      </c>
      <c r="Q14" cm="1">
        <f t="array" ref="Q14">INDEX('0SHEET'!$E$156:$AI$156,(ROW()-1)*2)</f>
        <v>0</v>
      </c>
      <c r="X14"/>
    </row>
    <row r="15" spans="1:24" ht="22.5" customHeight="1" x14ac:dyDescent="0.15">
      <c r="A15" s="37">
        <f t="shared" si="7"/>
        <v>45480</v>
      </c>
      <c r="B15" s="32" t="str">
        <f t="shared" si="8"/>
        <v>日</v>
      </c>
      <c r="C15" s="49"/>
      <c r="D15" s="44"/>
      <c r="E15" s="50"/>
      <c r="F15" s="51"/>
      <c r="G15" s="48"/>
      <c r="H15" s="48">
        <f t="shared" si="0"/>
        <v>0</v>
      </c>
      <c r="I15" s="48">
        <f t="shared" si="1"/>
        <v>0</v>
      </c>
      <c r="J15" s="52">
        <f t="shared" si="2"/>
        <v>0</v>
      </c>
      <c r="K15" s="48" t="str">
        <f t="shared" si="3"/>
        <v xml:space="preserve"> </v>
      </c>
      <c r="L15" s="48">
        <f t="shared" si="4"/>
        <v>0</v>
      </c>
      <c r="M15" s="48">
        <f t="shared" si="5"/>
        <v>0</v>
      </c>
      <c r="N15" s="48" t="str">
        <f t="shared" si="6"/>
        <v/>
      </c>
      <c r="O15" s="50">
        <f>SUM('0000 ニッセープロダクツ:99999　ニッセープロダクツ'!L15)</f>
        <v>0</v>
      </c>
      <c r="P15">
        <f>COUNTA('0000 ニッセープロダクツ:99999　ニッセープロダクツ'!C15)</f>
        <v>0</v>
      </c>
      <c r="Q15" cm="1">
        <f t="array" ref="Q15">INDEX('0SHEET'!$E$156:$AI$156,(ROW()-1)*2)</f>
        <v>0</v>
      </c>
      <c r="X15"/>
    </row>
    <row r="16" spans="1:24" ht="22.5" customHeight="1" x14ac:dyDescent="0.15">
      <c r="A16" s="37">
        <f t="shared" si="7"/>
        <v>45481</v>
      </c>
      <c r="B16" s="32" t="str">
        <f t="shared" si="8"/>
        <v>月</v>
      </c>
      <c r="C16" s="49"/>
      <c r="D16" s="44"/>
      <c r="E16" s="50"/>
      <c r="F16" s="51"/>
      <c r="G16" s="48"/>
      <c r="H16" s="48">
        <f t="shared" si="0"/>
        <v>0</v>
      </c>
      <c r="I16" s="48">
        <f t="shared" si="1"/>
        <v>0</v>
      </c>
      <c r="J16" s="52">
        <f t="shared" si="2"/>
        <v>0</v>
      </c>
      <c r="K16" s="48" t="str">
        <f t="shared" si="3"/>
        <v xml:space="preserve"> </v>
      </c>
      <c r="L16" s="48">
        <f t="shared" si="4"/>
        <v>0</v>
      </c>
      <c r="M16" s="48">
        <f t="shared" si="5"/>
        <v>0</v>
      </c>
      <c r="N16" s="48" t="str">
        <f t="shared" si="6"/>
        <v/>
      </c>
      <c r="O16" s="50">
        <f>SUM('0000 ニッセープロダクツ:99999　ニッセープロダクツ'!L16)</f>
        <v>0</v>
      </c>
      <c r="P16">
        <f>COUNTA('0000 ニッセープロダクツ:99999　ニッセープロダクツ'!C16)</f>
        <v>0</v>
      </c>
      <c r="Q16" cm="1">
        <f t="array" ref="Q16">INDEX('0SHEET'!E163:AI163,(ROW()-1)*2)</f>
        <v>0</v>
      </c>
      <c r="V16" s="25"/>
      <c r="X16"/>
    </row>
    <row r="17" spans="1:24" ht="22.5" customHeight="1" x14ac:dyDescent="0.15">
      <c r="A17" s="37">
        <f t="shared" si="7"/>
        <v>45482</v>
      </c>
      <c r="B17" s="32" t="str">
        <f t="shared" si="8"/>
        <v>火</v>
      </c>
      <c r="C17" s="49"/>
      <c r="D17" s="44"/>
      <c r="E17" s="50"/>
      <c r="F17" s="51"/>
      <c r="G17" s="48"/>
      <c r="H17" s="48">
        <f t="shared" si="0"/>
        <v>0</v>
      </c>
      <c r="I17" s="48">
        <f t="shared" si="1"/>
        <v>0</v>
      </c>
      <c r="J17" s="52">
        <f t="shared" si="2"/>
        <v>0</v>
      </c>
      <c r="K17" s="48" t="str">
        <f t="shared" si="3"/>
        <v xml:space="preserve"> </v>
      </c>
      <c r="L17" s="48">
        <f t="shared" si="4"/>
        <v>0</v>
      </c>
      <c r="M17" s="48">
        <f t="shared" si="5"/>
        <v>0</v>
      </c>
      <c r="N17" s="48" t="str">
        <f t="shared" si="6"/>
        <v/>
      </c>
      <c r="O17" s="50">
        <f>SUM('0000 ニッセープロダクツ:99999　ニッセープロダクツ'!L17)</f>
        <v>0</v>
      </c>
      <c r="P17">
        <f>COUNTA('0000 ニッセープロダクツ:99999　ニッセープロダクツ'!C17)</f>
        <v>0</v>
      </c>
      <c r="Q17"/>
      <c r="V17" s="25"/>
      <c r="X17"/>
    </row>
    <row r="18" spans="1:24" ht="22.5" customHeight="1" x14ac:dyDescent="0.15">
      <c r="A18" s="37">
        <f t="shared" si="7"/>
        <v>45483</v>
      </c>
      <c r="B18" s="32" t="str">
        <f t="shared" si="8"/>
        <v>水</v>
      </c>
      <c r="C18" s="49"/>
      <c r="D18" s="44"/>
      <c r="E18" s="50"/>
      <c r="F18" s="51"/>
      <c r="G18" s="48"/>
      <c r="H18" s="48">
        <f t="shared" si="0"/>
        <v>0</v>
      </c>
      <c r="I18" s="48">
        <f t="shared" si="1"/>
        <v>0</v>
      </c>
      <c r="J18" s="52">
        <f t="shared" si="2"/>
        <v>0</v>
      </c>
      <c r="K18" s="48" t="str">
        <f t="shared" si="3"/>
        <v xml:space="preserve"> </v>
      </c>
      <c r="L18" s="48">
        <f t="shared" si="4"/>
        <v>0</v>
      </c>
      <c r="M18" s="48">
        <f t="shared" si="5"/>
        <v>0</v>
      </c>
      <c r="N18" s="48" t="str">
        <f t="shared" si="6"/>
        <v/>
      </c>
      <c r="O18" s="50">
        <f>SUM('0000 ニッセープロダクツ:99999　ニッセープロダクツ'!L18)</f>
        <v>0</v>
      </c>
      <c r="P18">
        <f>COUNTA('0000 ニッセープロダクツ:99999　ニッセープロダクツ'!C18)</f>
        <v>0</v>
      </c>
      <c r="Q18"/>
      <c r="V18" s="25"/>
      <c r="X18"/>
    </row>
    <row r="19" spans="1:24" ht="22.5" customHeight="1" x14ac:dyDescent="0.15">
      <c r="A19" s="37">
        <f t="shared" si="7"/>
        <v>45484</v>
      </c>
      <c r="B19" s="32" t="str">
        <f t="shared" si="8"/>
        <v>木</v>
      </c>
      <c r="C19" s="49"/>
      <c r="D19" s="44"/>
      <c r="E19" s="50"/>
      <c r="F19" s="51"/>
      <c r="G19" s="48"/>
      <c r="H19" s="48">
        <f t="shared" si="0"/>
        <v>0</v>
      </c>
      <c r="I19" s="48">
        <f t="shared" si="1"/>
        <v>0</v>
      </c>
      <c r="J19" s="52">
        <f t="shared" si="2"/>
        <v>0</v>
      </c>
      <c r="K19" s="48" t="str">
        <f t="shared" si="3"/>
        <v xml:space="preserve"> </v>
      </c>
      <c r="L19" s="48">
        <f t="shared" si="4"/>
        <v>0</v>
      </c>
      <c r="M19" s="48">
        <f t="shared" si="5"/>
        <v>0</v>
      </c>
      <c r="N19" s="48" t="str">
        <f t="shared" si="6"/>
        <v/>
      </c>
      <c r="O19" s="50">
        <f>SUM('0000 ニッセープロダクツ:99999　ニッセープロダクツ'!L19)</f>
        <v>0</v>
      </c>
      <c r="P19">
        <f>COUNTA('0000 ニッセープロダクツ:99999　ニッセープロダクツ'!C19)</f>
        <v>0</v>
      </c>
      <c r="Q19"/>
      <c r="V19" s="25"/>
      <c r="X19"/>
    </row>
    <row r="20" spans="1:24" ht="22.5" customHeight="1" x14ac:dyDescent="0.15">
      <c r="A20" s="37">
        <f t="shared" si="7"/>
        <v>45485</v>
      </c>
      <c r="B20" s="32" t="str">
        <f t="shared" si="8"/>
        <v>金</v>
      </c>
      <c r="C20" s="49"/>
      <c r="D20" s="44"/>
      <c r="E20" s="50"/>
      <c r="F20" s="51"/>
      <c r="G20" s="48"/>
      <c r="H20" s="48">
        <f t="shared" si="0"/>
        <v>0</v>
      </c>
      <c r="I20" s="48">
        <f t="shared" si="1"/>
        <v>0</v>
      </c>
      <c r="J20" s="52">
        <f t="shared" si="2"/>
        <v>0</v>
      </c>
      <c r="K20" s="48" t="str">
        <f t="shared" si="3"/>
        <v xml:space="preserve"> </v>
      </c>
      <c r="L20" s="48">
        <f t="shared" si="4"/>
        <v>0</v>
      </c>
      <c r="M20" s="48">
        <f t="shared" si="5"/>
        <v>0</v>
      </c>
      <c r="N20" s="48" t="str">
        <f t="shared" si="6"/>
        <v/>
      </c>
      <c r="O20" s="50">
        <f>SUM('0000 ニッセープロダクツ:99999　ニッセープロダクツ'!L20)</f>
        <v>0</v>
      </c>
      <c r="P20">
        <f>COUNTA('0000 ニッセープロダクツ:99999　ニッセープロダクツ'!C20)</f>
        <v>0</v>
      </c>
      <c r="Q20"/>
      <c r="V20" s="25"/>
      <c r="X20"/>
    </row>
    <row r="21" spans="1:24" ht="22.5" customHeight="1" x14ac:dyDescent="0.15">
      <c r="A21" s="37">
        <f t="shared" si="7"/>
        <v>45486</v>
      </c>
      <c r="B21" s="32" t="str">
        <f t="shared" si="8"/>
        <v>土</v>
      </c>
      <c r="C21" s="49"/>
      <c r="D21" s="44"/>
      <c r="E21" s="50"/>
      <c r="F21" s="51"/>
      <c r="G21" s="48"/>
      <c r="H21" s="48">
        <f t="shared" si="0"/>
        <v>0</v>
      </c>
      <c r="I21" s="48">
        <f t="shared" si="1"/>
        <v>0</v>
      </c>
      <c r="J21" s="52">
        <f t="shared" si="2"/>
        <v>0</v>
      </c>
      <c r="K21" s="48" t="str">
        <f t="shared" si="3"/>
        <v xml:space="preserve"> </v>
      </c>
      <c r="L21" s="48">
        <f t="shared" si="4"/>
        <v>0</v>
      </c>
      <c r="M21" s="48">
        <f t="shared" si="5"/>
        <v>0</v>
      </c>
      <c r="N21" s="48" t="str">
        <f t="shared" si="6"/>
        <v/>
      </c>
      <c r="O21" s="50">
        <f>SUM('0000 ニッセープロダクツ:99999　ニッセープロダクツ'!L21)</f>
        <v>0</v>
      </c>
      <c r="P21">
        <f>COUNTA('0000 ニッセープロダクツ:99999　ニッセープロダクツ'!C21)</f>
        <v>0</v>
      </c>
      <c r="Q21"/>
      <c r="V21" s="25"/>
      <c r="X21"/>
    </row>
    <row r="22" spans="1:24" ht="22.5" customHeight="1" x14ac:dyDescent="0.15">
      <c r="A22" s="37">
        <f t="shared" si="7"/>
        <v>45487</v>
      </c>
      <c r="B22" s="32" t="str">
        <f t="shared" si="8"/>
        <v>日</v>
      </c>
      <c r="C22" s="49"/>
      <c r="D22" s="44"/>
      <c r="E22" s="50"/>
      <c r="F22" s="51"/>
      <c r="G22" s="48"/>
      <c r="H22" s="48">
        <f t="shared" si="0"/>
        <v>0</v>
      </c>
      <c r="I22" s="48">
        <f t="shared" si="1"/>
        <v>0</v>
      </c>
      <c r="J22" s="52">
        <f t="shared" si="2"/>
        <v>0</v>
      </c>
      <c r="K22" s="48" t="str">
        <f t="shared" si="3"/>
        <v xml:space="preserve"> </v>
      </c>
      <c r="L22" s="48">
        <f t="shared" si="4"/>
        <v>0</v>
      </c>
      <c r="M22" s="48">
        <f t="shared" si="5"/>
        <v>0</v>
      </c>
      <c r="N22" s="48" t="str">
        <f t="shared" si="6"/>
        <v/>
      </c>
      <c r="O22" s="50">
        <f>SUM('0000 ニッセープロダクツ:99999　ニッセープロダクツ'!L22)</f>
        <v>0</v>
      </c>
      <c r="P22">
        <f>COUNTA('0000 ニッセープロダクツ:99999　ニッセープロダクツ'!C22)</f>
        <v>0</v>
      </c>
      <c r="Q22"/>
      <c r="V22" s="25"/>
      <c r="X22"/>
    </row>
    <row r="23" spans="1:24" ht="22.5" customHeight="1" x14ac:dyDescent="0.15">
      <c r="A23" s="37">
        <f t="shared" si="7"/>
        <v>45488</v>
      </c>
      <c r="B23" s="32" t="str">
        <f t="shared" si="8"/>
        <v>月</v>
      </c>
      <c r="C23" s="49"/>
      <c r="D23" s="44"/>
      <c r="E23" s="50"/>
      <c r="F23" s="51"/>
      <c r="G23" s="48"/>
      <c r="H23" s="48">
        <f t="shared" si="0"/>
        <v>0</v>
      </c>
      <c r="I23" s="48">
        <f t="shared" si="1"/>
        <v>0</v>
      </c>
      <c r="J23" s="52">
        <f t="shared" si="2"/>
        <v>0</v>
      </c>
      <c r="K23" s="48" t="str">
        <f t="shared" si="3"/>
        <v xml:space="preserve"> </v>
      </c>
      <c r="L23" s="48">
        <f t="shared" si="4"/>
        <v>0</v>
      </c>
      <c r="M23" s="48">
        <f t="shared" si="5"/>
        <v>0</v>
      </c>
      <c r="N23" s="48" t="str">
        <f t="shared" si="6"/>
        <v/>
      </c>
      <c r="O23" s="50">
        <f>SUM('0000 ニッセープロダクツ:99999　ニッセープロダクツ'!L23)</f>
        <v>0</v>
      </c>
      <c r="P23">
        <f>COUNTA('0000 ニッセープロダクツ:99999　ニッセープロダクツ'!C23)</f>
        <v>0</v>
      </c>
      <c r="Q23"/>
      <c r="V23" s="25"/>
      <c r="X23"/>
    </row>
    <row r="24" spans="1:24" ht="22.5" customHeight="1" x14ac:dyDescent="0.15">
      <c r="A24" s="37">
        <f t="shared" si="7"/>
        <v>45489</v>
      </c>
      <c r="B24" s="32" t="str">
        <f t="shared" si="8"/>
        <v>火</v>
      </c>
      <c r="C24" s="49"/>
      <c r="D24" s="44"/>
      <c r="E24" s="50"/>
      <c r="F24" s="51"/>
      <c r="G24" s="48"/>
      <c r="H24" s="48">
        <f t="shared" si="0"/>
        <v>0</v>
      </c>
      <c r="I24" s="48">
        <f t="shared" si="1"/>
        <v>0</v>
      </c>
      <c r="J24" s="52">
        <f t="shared" si="2"/>
        <v>0</v>
      </c>
      <c r="K24" s="48" t="str">
        <f t="shared" si="3"/>
        <v xml:space="preserve"> </v>
      </c>
      <c r="L24" s="48">
        <f t="shared" si="4"/>
        <v>0</v>
      </c>
      <c r="M24" s="48">
        <f t="shared" si="5"/>
        <v>0</v>
      </c>
      <c r="N24" s="48" t="str">
        <f t="shared" si="6"/>
        <v/>
      </c>
      <c r="O24" s="50">
        <f>SUM('0000 ニッセープロダクツ:99999　ニッセープロダクツ'!L24)</f>
        <v>0</v>
      </c>
      <c r="P24">
        <f>COUNTA('0000 ニッセープロダクツ:99999　ニッセープロダクツ'!C24)</f>
        <v>0</v>
      </c>
      <c r="Q24"/>
      <c r="V24" s="25"/>
      <c r="X24"/>
    </row>
    <row r="25" spans="1:24" ht="22.5" customHeight="1" x14ac:dyDescent="0.15">
      <c r="A25" s="37">
        <f t="shared" si="7"/>
        <v>45490</v>
      </c>
      <c r="B25" s="32" t="str">
        <f t="shared" si="8"/>
        <v>水</v>
      </c>
      <c r="C25" s="49"/>
      <c r="D25" s="44"/>
      <c r="E25" s="50"/>
      <c r="F25" s="51"/>
      <c r="G25" s="48"/>
      <c r="H25" s="48">
        <f t="shared" si="0"/>
        <v>0</v>
      </c>
      <c r="I25" s="48">
        <f t="shared" si="1"/>
        <v>0</v>
      </c>
      <c r="J25" s="52">
        <f t="shared" si="2"/>
        <v>0</v>
      </c>
      <c r="K25" s="48" t="str">
        <f t="shared" si="3"/>
        <v xml:space="preserve"> </v>
      </c>
      <c r="L25" s="48">
        <f t="shared" si="4"/>
        <v>0</v>
      </c>
      <c r="M25" s="48">
        <f t="shared" si="5"/>
        <v>0</v>
      </c>
      <c r="N25" s="48" t="str">
        <f t="shared" si="6"/>
        <v/>
      </c>
      <c r="O25" s="50">
        <f>SUM('0000 ニッセープロダクツ:99999　ニッセープロダクツ'!L25)</f>
        <v>0</v>
      </c>
      <c r="P25">
        <f>COUNTA('0000 ニッセープロダクツ:99999　ニッセープロダクツ'!C25)</f>
        <v>0</v>
      </c>
      <c r="Q25"/>
      <c r="V25" s="25"/>
      <c r="X25"/>
    </row>
    <row r="26" spans="1:24" ht="22.5" customHeight="1" x14ac:dyDescent="0.15">
      <c r="A26" s="37">
        <f t="shared" si="7"/>
        <v>45491</v>
      </c>
      <c r="B26" s="32" t="str">
        <f t="shared" si="8"/>
        <v>木</v>
      </c>
      <c r="C26" s="49"/>
      <c r="D26" s="44"/>
      <c r="E26" s="50"/>
      <c r="F26" s="51"/>
      <c r="G26" s="48"/>
      <c r="H26" s="48">
        <f t="shared" si="0"/>
        <v>0</v>
      </c>
      <c r="I26" s="48">
        <f t="shared" si="1"/>
        <v>0</v>
      </c>
      <c r="J26" s="52">
        <f t="shared" si="2"/>
        <v>0</v>
      </c>
      <c r="K26" s="48" t="str">
        <f t="shared" si="3"/>
        <v xml:space="preserve"> </v>
      </c>
      <c r="L26" s="48">
        <f t="shared" si="4"/>
        <v>0</v>
      </c>
      <c r="M26" s="48">
        <f t="shared" si="5"/>
        <v>0</v>
      </c>
      <c r="N26" s="48" t="str">
        <f t="shared" si="6"/>
        <v/>
      </c>
      <c r="O26" s="50">
        <f>SUM('0000 ニッセープロダクツ:99999　ニッセープロダクツ'!L26)</f>
        <v>0</v>
      </c>
      <c r="P26">
        <f>COUNTA('0000 ニッセープロダクツ:99999　ニッセープロダクツ'!C26)</f>
        <v>0</v>
      </c>
      <c r="Q26"/>
      <c r="V26" s="25"/>
      <c r="X26"/>
    </row>
    <row r="27" spans="1:24" ht="22.5" customHeight="1" x14ac:dyDescent="0.15">
      <c r="A27" s="37">
        <f t="shared" si="7"/>
        <v>45492</v>
      </c>
      <c r="B27" s="32" t="str">
        <f t="shared" si="8"/>
        <v>金</v>
      </c>
      <c r="C27" s="49"/>
      <c r="D27" s="44"/>
      <c r="E27" s="50"/>
      <c r="F27" s="51"/>
      <c r="G27" s="48"/>
      <c r="H27" s="48">
        <f t="shared" si="0"/>
        <v>0</v>
      </c>
      <c r="I27" s="48">
        <f t="shared" si="1"/>
        <v>0</v>
      </c>
      <c r="J27" s="52">
        <f t="shared" si="2"/>
        <v>0</v>
      </c>
      <c r="K27" s="48" t="str">
        <f t="shared" si="3"/>
        <v xml:space="preserve"> </v>
      </c>
      <c r="L27" s="48">
        <f t="shared" si="4"/>
        <v>0</v>
      </c>
      <c r="M27" s="48">
        <f t="shared" si="5"/>
        <v>0</v>
      </c>
      <c r="N27" s="48" t="str">
        <f t="shared" si="6"/>
        <v/>
      </c>
      <c r="O27" s="50">
        <f>SUM('0000 ニッセープロダクツ:99999　ニッセープロダクツ'!L27)</f>
        <v>0</v>
      </c>
      <c r="P27">
        <f>COUNTA('0000 ニッセープロダクツ:99999　ニッセープロダクツ'!C27)</f>
        <v>0</v>
      </c>
      <c r="Q27"/>
      <c r="V27" s="25"/>
      <c r="X27"/>
    </row>
    <row r="28" spans="1:24" ht="22.5" customHeight="1" x14ac:dyDescent="0.15">
      <c r="A28" s="37">
        <f t="shared" si="7"/>
        <v>45493</v>
      </c>
      <c r="B28" s="32" t="str">
        <f t="shared" si="8"/>
        <v>土</v>
      </c>
      <c r="C28" s="49"/>
      <c r="D28" s="44"/>
      <c r="E28" s="50"/>
      <c r="F28" s="51"/>
      <c r="G28" s="48"/>
      <c r="H28" s="48">
        <f t="shared" si="0"/>
        <v>0</v>
      </c>
      <c r="I28" s="48">
        <f t="shared" si="1"/>
        <v>0</v>
      </c>
      <c r="J28" s="52">
        <f t="shared" si="2"/>
        <v>0</v>
      </c>
      <c r="K28" s="48" t="str">
        <f t="shared" si="3"/>
        <v xml:space="preserve"> </v>
      </c>
      <c r="L28" s="48">
        <f t="shared" si="4"/>
        <v>0</v>
      </c>
      <c r="M28" s="48">
        <f t="shared" si="5"/>
        <v>0</v>
      </c>
      <c r="N28" s="48" t="str">
        <f t="shared" si="6"/>
        <v/>
      </c>
      <c r="O28" s="50">
        <f>SUM('0000 ニッセープロダクツ:99999　ニッセープロダクツ'!L28)</f>
        <v>0</v>
      </c>
      <c r="P28">
        <f>COUNTA('0000 ニッセープロダクツ:99999　ニッセープロダクツ'!C28)</f>
        <v>0</v>
      </c>
      <c r="Q28"/>
      <c r="V28" s="25"/>
      <c r="X28"/>
    </row>
    <row r="29" spans="1:24" ht="22.5" customHeight="1" x14ac:dyDescent="0.15">
      <c r="A29" s="37">
        <f t="shared" si="7"/>
        <v>45494</v>
      </c>
      <c r="B29" s="32" t="str">
        <f t="shared" si="8"/>
        <v>日</v>
      </c>
      <c r="C29" s="49"/>
      <c r="D29" s="44"/>
      <c r="E29" s="50"/>
      <c r="F29" s="51"/>
      <c r="G29" s="48"/>
      <c r="H29" s="48">
        <f t="shared" si="0"/>
        <v>0</v>
      </c>
      <c r="I29" s="48">
        <f t="shared" si="1"/>
        <v>0</v>
      </c>
      <c r="J29" s="52">
        <f t="shared" si="2"/>
        <v>0</v>
      </c>
      <c r="K29" s="48" t="str">
        <f t="shared" si="3"/>
        <v xml:space="preserve"> </v>
      </c>
      <c r="L29" s="48">
        <f t="shared" si="4"/>
        <v>0</v>
      </c>
      <c r="M29" s="48">
        <f t="shared" si="5"/>
        <v>0</v>
      </c>
      <c r="N29" s="48" t="str">
        <f t="shared" si="6"/>
        <v/>
      </c>
      <c r="O29" s="50">
        <f>SUM('0000 ニッセープロダクツ:99999　ニッセープロダクツ'!L29)</f>
        <v>0</v>
      </c>
      <c r="P29">
        <f>COUNTA('0000 ニッセープロダクツ:99999　ニッセープロダクツ'!C29)</f>
        <v>0</v>
      </c>
      <c r="Q29"/>
      <c r="V29" s="25"/>
      <c r="X29"/>
    </row>
    <row r="30" spans="1:24" ht="22.5" customHeight="1" x14ac:dyDescent="0.15">
      <c r="A30" s="37">
        <f t="shared" si="7"/>
        <v>45495</v>
      </c>
      <c r="B30" s="32" t="str">
        <f t="shared" si="8"/>
        <v>月</v>
      </c>
      <c r="C30" s="49"/>
      <c r="D30" s="44"/>
      <c r="E30" s="50"/>
      <c r="F30" s="51"/>
      <c r="G30" s="48"/>
      <c r="H30" s="48">
        <f t="shared" si="0"/>
        <v>0</v>
      </c>
      <c r="I30" s="48">
        <f t="shared" si="1"/>
        <v>0</v>
      </c>
      <c r="J30" s="52">
        <f t="shared" si="2"/>
        <v>0</v>
      </c>
      <c r="K30" s="48" t="str">
        <f t="shared" si="3"/>
        <v xml:space="preserve"> </v>
      </c>
      <c r="L30" s="48">
        <f t="shared" si="4"/>
        <v>0</v>
      </c>
      <c r="M30" s="48">
        <f t="shared" si="5"/>
        <v>0</v>
      </c>
      <c r="N30" s="48" t="str">
        <f t="shared" si="6"/>
        <v/>
      </c>
      <c r="O30" s="50">
        <f>SUM('0000 ニッセープロダクツ:99999　ニッセープロダクツ'!L30)</f>
        <v>0</v>
      </c>
      <c r="P30">
        <f>COUNTA('0000 ニッセープロダクツ:99999　ニッセープロダクツ'!C30)</f>
        <v>0</v>
      </c>
      <c r="Q30"/>
      <c r="V30" s="25"/>
      <c r="X30"/>
    </row>
    <row r="31" spans="1:24" ht="22.5" customHeight="1" x14ac:dyDescent="0.15">
      <c r="A31" s="37">
        <f t="shared" si="7"/>
        <v>45496</v>
      </c>
      <c r="B31" s="32" t="str">
        <f t="shared" si="8"/>
        <v>火</v>
      </c>
      <c r="C31" s="49"/>
      <c r="D31" s="44"/>
      <c r="E31" s="50"/>
      <c r="F31" s="51"/>
      <c r="G31" s="48"/>
      <c r="H31" s="48">
        <f t="shared" si="0"/>
        <v>0</v>
      </c>
      <c r="I31" s="48">
        <f t="shared" si="1"/>
        <v>0</v>
      </c>
      <c r="J31" s="52">
        <f t="shared" si="2"/>
        <v>0</v>
      </c>
      <c r="K31" s="48" t="str">
        <f t="shared" si="3"/>
        <v xml:space="preserve"> </v>
      </c>
      <c r="L31" s="48">
        <f t="shared" si="4"/>
        <v>0</v>
      </c>
      <c r="M31" s="48">
        <f t="shared" si="5"/>
        <v>0</v>
      </c>
      <c r="N31" s="48" t="str">
        <f t="shared" si="6"/>
        <v/>
      </c>
      <c r="O31" s="50">
        <f>SUM('0000 ニッセープロダクツ:99999　ニッセープロダクツ'!L31)</f>
        <v>0</v>
      </c>
      <c r="P31">
        <f>COUNTA('0000 ニッセープロダクツ:99999　ニッセープロダクツ'!C31)</f>
        <v>0</v>
      </c>
      <c r="Q31"/>
      <c r="V31" s="25"/>
      <c r="X31"/>
    </row>
    <row r="32" spans="1:24" ht="22.5" customHeight="1" x14ac:dyDescent="0.15">
      <c r="A32" s="37">
        <f t="shared" si="7"/>
        <v>45497</v>
      </c>
      <c r="B32" s="32" t="str">
        <f t="shared" si="8"/>
        <v>水</v>
      </c>
      <c r="C32" s="49"/>
      <c r="D32" s="44"/>
      <c r="E32" s="50"/>
      <c r="F32" s="51"/>
      <c r="G32" s="48"/>
      <c r="H32" s="48">
        <f t="shared" si="0"/>
        <v>0</v>
      </c>
      <c r="I32" s="48">
        <f t="shared" si="1"/>
        <v>0</v>
      </c>
      <c r="J32" s="52">
        <f t="shared" si="2"/>
        <v>0</v>
      </c>
      <c r="K32" s="48" t="str">
        <f t="shared" si="3"/>
        <v xml:space="preserve"> </v>
      </c>
      <c r="L32" s="48">
        <f t="shared" si="4"/>
        <v>0</v>
      </c>
      <c r="M32" s="48">
        <f t="shared" si="5"/>
        <v>0</v>
      </c>
      <c r="N32" s="48" t="str">
        <f t="shared" si="6"/>
        <v/>
      </c>
      <c r="O32" s="50">
        <f>SUM('0000 ニッセープロダクツ:99999　ニッセープロダクツ'!L32)</f>
        <v>0</v>
      </c>
      <c r="P32">
        <f>COUNTA('0000 ニッセープロダクツ:99999　ニッセープロダクツ'!C32)</f>
        <v>0</v>
      </c>
      <c r="Q32"/>
      <c r="V32" s="25"/>
      <c r="X32"/>
    </row>
    <row r="33" spans="1:24" ht="22.5" customHeight="1" x14ac:dyDescent="0.15">
      <c r="A33" s="37">
        <f t="shared" si="7"/>
        <v>45498</v>
      </c>
      <c r="B33" s="32" t="str">
        <f t="shared" si="8"/>
        <v>木</v>
      </c>
      <c r="C33" s="49"/>
      <c r="D33" s="44"/>
      <c r="E33" s="50"/>
      <c r="F33" s="51"/>
      <c r="G33" s="48"/>
      <c r="H33" s="48">
        <f t="shared" si="0"/>
        <v>0</v>
      </c>
      <c r="I33" s="48">
        <f t="shared" si="1"/>
        <v>0</v>
      </c>
      <c r="J33" s="52">
        <f t="shared" si="2"/>
        <v>0</v>
      </c>
      <c r="K33" s="48" t="str">
        <f t="shared" si="3"/>
        <v xml:space="preserve"> </v>
      </c>
      <c r="L33" s="48">
        <f t="shared" si="4"/>
        <v>0</v>
      </c>
      <c r="M33" s="48">
        <f t="shared" si="5"/>
        <v>0</v>
      </c>
      <c r="N33" s="48" t="str">
        <f t="shared" si="6"/>
        <v/>
      </c>
      <c r="O33" s="50">
        <f>SUM('0000 ニッセープロダクツ:99999　ニッセープロダクツ'!L33)</f>
        <v>0</v>
      </c>
      <c r="P33">
        <f>COUNTA('0000 ニッセープロダクツ:99999　ニッセープロダクツ'!C33)</f>
        <v>0</v>
      </c>
      <c r="Q33"/>
      <c r="V33" s="25"/>
      <c r="X33"/>
    </row>
    <row r="34" spans="1:24" ht="22.5" customHeight="1" x14ac:dyDescent="0.15">
      <c r="A34" s="37">
        <f t="shared" si="7"/>
        <v>45499</v>
      </c>
      <c r="B34" s="32" t="str">
        <f t="shared" si="8"/>
        <v>金</v>
      </c>
      <c r="C34" s="49"/>
      <c r="D34" s="44"/>
      <c r="E34" s="50"/>
      <c r="F34" s="51"/>
      <c r="G34" s="48"/>
      <c r="H34" s="48">
        <f t="shared" si="0"/>
        <v>0</v>
      </c>
      <c r="I34" s="48">
        <f t="shared" si="1"/>
        <v>0</v>
      </c>
      <c r="J34" s="52">
        <f t="shared" si="2"/>
        <v>0</v>
      </c>
      <c r="K34" s="48" t="str">
        <f t="shared" si="3"/>
        <v xml:space="preserve"> </v>
      </c>
      <c r="L34" s="48">
        <f t="shared" si="4"/>
        <v>0</v>
      </c>
      <c r="M34" s="48">
        <f t="shared" si="5"/>
        <v>0</v>
      </c>
      <c r="N34" s="48" t="str">
        <f t="shared" si="6"/>
        <v/>
      </c>
      <c r="O34" s="50">
        <f>SUM('0000 ニッセープロダクツ:99999　ニッセープロダクツ'!L34)</f>
        <v>0</v>
      </c>
      <c r="P34">
        <f>COUNTA('0000 ニッセープロダクツ:99999　ニッセープロダクツ'!C34)</f>
        <v>0</v>
      </c>
      <c r="Q34"/>
      <c r="V34" s="25"/>
      <c r="X34"/>
    </row>
    <row r="35" spans="1:24" ht="22.5" customHeight="1" x14ac:dyDescent="0.15">
      <c r="A35" s="37">
        <f t="shared" si="7"/>
        <v>45500</v>
      </c>
      <c r="B35" s="32" t="str">
        <f t="shared" si="8"/>
        <v>土</v>
      </c>
      <c r="C35" s="49"/>
      <c r="D35" s="44"/>
      <c r="E35" s="50"/>
      <c r="F35" s="51"/>
      <c r="G35" s="48"/>
      <c r="H35" s="48">
        <f t="shared" si="0"/>
        <v>0</v>
      </c>
      <c r="I35" s="48">
        <f t="shared" si="1"/>
        <v>0</v>
      </c>
      <c r="J35" s="52">
        <f t="shared" si="2"/>
        <v>0</v>
      </c>
      <c r="K35" s="48" t="str">
        <f t="shared" si="3"/>
        <v xml:space="preserve"> </v>
      </c>
      <c r="L35" s="48">
        <f t="shared" si="4"/>
        <v>0</v>
      </c>
      <c r="M35" s="48">
        <f t="shared" si="5"/>
        <v>0</v>
      </c>
      <c r="N35" s="48" t="str">
        <f t="shared" si="6"/>
        <v/>
      </c>
      <c r="O35" s="50">
        <f>SUM('0000 ニッセープロダクツ:99999　ニッセープロダクツ'!L35)</f>
        <v>0</v>
      </c>
      <c r="P35">
        <f>COUNTA('0000 ニッセープロダクツ:99999　ニッセープロダクツ'!C35)</f>
        <v>0</v>
      </c>
      <c r="Q35"/>
      <c r="V35" s="25"/>
      <c r="X35"/>
    </row>
    <row r="36" spans="1:24" ht="22.5" customHeight="1" x14ac:dyDescent="0.15">
      <c r="A36" s="37">
        <f t="shared" si="7"/>
        <v>45501</v>
      </c>
      <c r="B36" s="32" t="str">
        <f t="shared" si="8"/>
        <v>日</v>
      </c>
      <c r="C36" s="49"/>
      <c r="D36" s="44"/>
      <c r="E36" s="50"/>
      <c r="F36" s="51"/>
      <c r="G36" s="48"/>
      <c r="H36" s="48">
        <f t="shared" si="0"/>
        <v>0</v>
      </c>
      <c r="I36" s="48">
        <f t="shared" si="1"/>
        <v>0</v>
      </c>
      <c r="J36" s="52">
        <f t="shared" si="2"/>
        <v>0</v>
      </c>
      <c r="K36" s="48" t="str">
        <f t="shared" si="3"/>
        <v xml:space="preserve"> </v>
      </c>
      <c r="L36" s="48">
        <f t="shared" si="4"/>
        <v>0</v>
      </c>
      <c r="M36" s="48">
        <f t="shared" si="5"/>
        <v>0</v>
      </c>
      <c r="N36" s="48" t="str">
        <f t="shared" si="6"/>
        <v/>
      </c>
      <c r="O36" s="50">
        <f>SUM('0000 ニッセープロダクツ:99999　ニッセープロダクツ'!L36)</f>
        <v>0</v>
      </c>
      <c r="P36">
        <f>COUNTA('0000 ニッセープロダクツ:99999　ニッセープロダクツ'!C36)</f>
        <v>0</v>
      </c>
      <c r="Q36"/>
      <c r="V36" s="25"/>
      <c r="X36"/>
    </row>
    <row r="37" spans="1:24" ht="22.5" customHeight="1" x14ac:dyDescent="0.15">
      <c r="A37" s="37">
        <f t="shared" si="7"/>
        <v>45502</v>
      </c>
      <c r="B37" s="32" t="str">
        <f t="shared" si="8"/>
        <v>月</v>
      </c>
      <c r="C37" s="49"/>
      <c r="D37" s="44"/>
      <c r="E37" s="50"/>
      <c r="F37" s="51"/>
      <c r="G37" s="48"/>
      <c r="H37" s="48">
        <f t="shared" si="0"/>
        <v>0</v>
      </c>
      <c r="I37" s="48">
        <f t="shared" si="1"/>
        <v>0</v>
      </c>
      <c r="J37" s="52">
        <f t="shared" si="2"/>
        <v>0</v>
      </c>
      <c r="K37" s="48" t="str">
        <f t="shared" si="3"/>
        <v xml:space="preserve"> </v>
      </c>
      <c r="L37" s="48">
        <f t="shared" si="4"/>
        <v>0</v>
      </c>
      <c r="M37" s="48">
        <f t="shared" si="5"/>
        <v>0</v>
      </c>
      <c r="N37" s="48" t="str">
        <f t="shared" si="6"/>
        <v/>
      </c>
      <c r="O37" s="50">
        <f>SUM('0000 ニッセープロダクツ:99999　ニッセープロダクツ'!L37)</f>
        <v>0</v>
      </c>
      <c r="P37">
        <f>COUNTA('0000 ニッセープロダクツ:99999　ニッセープロダクツ'!C37)</f>
        <v>0</v>
      </c>
      <c r="Q37"/>
      <c r="V37" s="25"/>
      <c r="X37"/>
    </row>
    <row r="38" spans="1:24" ht="22.5" customHeight="1" x14ac:dyDescent="0.15">
      <c r="A38" s="37">
        <f t="shared" si="7"/>
        <v>45503</v>
      </c>
      <c r="B38" s="32" t="str">
        <f t="shared" si="8"/>
        <v>火</v>
      </c>
      <c r="C38" s="49"/>
      <c r="D38" s="44"/>
      <c r="E38" s="50"/>
      <c r="F38" s="51"/>
      <c r="G38" s="48"/>
      <c r="H38" s="48">
        <f t="shared" si="0"/>
        <v>0</v>
      </c>
      <c r="I38" s="48">
        <f t="shared" si="1"/>
        <v>0</v>
      </c>
      <c r="J38" s="52">
        <f t="shared" si="2"/>
        <v>0</v>
      </c>
      <c r="K38" s="48" t="str">
        <f t="shared" si="3"/>
        <v xml:space="preserve"> </v>
      </c>
      <c r="L38" s="48"/>
      <c r="M38" s="48"/>
      <c r="N38" s="48"/>
      <c r="O38" s="50">
        <f>SUM('0000 ニッセープロダクツ:99999　ニッセープロダクツ'!L38)</f>
        <v>0</v>
      </c>
      <c r="P38">
        <f>COUNTA('0000 ニッセープロダクツ:99999　ニッセープロダクツ'!C38)</f>
        <v>0</v>
      </c>
      <c r="Q38"/>
      <c r="V38" s="25"/>
      <c r="X38"/>
    </row>
    <row r="39" spans="1:24" ht="22.5" customHeight="1" thickBot="1" x14ac:dyDescent="0.2">
      <c r="A39" s="42">
        <f t="shared" si="7"/>
        <v>45504</v>
      </c>
      <c r="B39" s="26" t="str">
        <f t="shared" si="8"/>
        <v>水</v>
      </c>
      <c r="C39" s="53"/>
      <c r="D39" s="54"/>
      <c r="E39" s="55"/>
      <c r="F39" s="56"/>
      <c r="G39" s="57"/>
      <c r="H39" s="57">
        <f t="shared" si="0"/>
        <v>0</v>
      </c>
      <c r="I39" s="57">
        <f t="shared" si="1"/>
        <v>0</v>
      </c>
      <c r="J39" s="58">
        <f t="shared" si="2"/>
        <v>0</v>
      </c>
      <c r="K39" s="57" t="str">
        <f t="shared" si="3"/>
        <v xml:space="preserve"> </v>
      </c>
      <c r="L39" s="57">
        <f>IF(AND($C39&lt;&gt;"",$C39&lt;$X$2,$E39&gt;$W$2),MIN($E39,$X$2)-MAX($C39,$W$2),0)</f>
        <v>0</v>
      </c>
      <c r="M39" s="57">
        <f>IF(AND($F39&lt;&gt;"",$F39&lt;$X$2,$G39&gt;$W$2),MIN($G39,$X$2)-MAX($F39,$W$2),0)</f>
        <v>0</v>
      </c>
      <c r="N39" s="57" t="str">
        <f>IF(E39="","",L39-M39)</f>
        <v/>
      </c>
      <c r="O39" s="50">
        <f>SUM('0000 ニッセープロダクツ:99999　ニッセープロダクツ'!L39)</f>
        <v>0</v>
      </c>
      <c r="P39">
        <f>COUNTA('0000 ニッセープロダクツ:99999　ニッセープロダクツ'!C39)</f>
        <v>0</v>
      </c>
      <c r="Q39"/>
      <c r="V39" s="25"/>
      <c r="X39"/>
    </row>
    <row r="40" spans="1:24" ht="22.5" customHeight="1" thickTop="1" x14ac:dyDescent="0.15">
      <c r="A40" s="33" t="s">
        <v>20</v>
      </c>
      <c r="B40" s="34"/>
      <c r="C40" s="38"/>
      <c r="D40" s="39"/>
      <c r="E40" s="40"/>
      <c r="F40" s="41"/>
      <c r="G40" s="39"/>
      <c r="H40" s="39">
        <f t="shared" ref="H40:N40" si="9">+SUM(H9:H38)</f>
        <v>0</v>
      </c>
      <c r="I40" s="39">
        <f t="shared" si="9"/>
        <v>0</v>
      </c>
      <c r="J40" s="39">
        <f t="shared" si="9"/>
        <v>0</v>
      </c>
      <c r="K40" s="39">
        <f t="shared" si="9"/>
        <v>0</v>
      </c>
      <c r="L40" s="39">
        <f t="shared" si="9"/>
        <v>0</v>
      </c>
      <c r="M40" s="39">
        <f t="shared" si="9"/>
        <v>0</v>
      </c>
      <c r="N40" s="39">
        <f t="shared" si="9"/>
        <v>0</v>
      </c>
      <c r="O40" s="40">
        <f>SUM('0000 ニッセープロダクツ:99999　ニッセープロダクツ'!L40)</f>
        <v>0</v>
      </c>
      <c r="P40">
        <f>COUNTA('0000 ニッセープロダクツ:99999　ニッセープロダクツ'!C40)</f>
        <v>0</v>
      </c>
      <c r="Q40"/>
      <c r="V40" s="25"/>
      <c r="X40"/>
    </row>
    <row r="41" spans="1:24" ht="22.5" customHeight="1" thickBot="1" x14ac:dyDescent="0.2">
      <c r="A41" s="4"/>
      <c r="B41" s="10"/>
      <c r="C41" s="4"/>
      <c r="D41" s="5"/>
      <c r="E41" s="24"/>
      <c r="F41" s="11"/>
      <c r="G41" s="5"/>
      <c r="H41" s="6" t="s">
        <v>13</v>
      </c>
      <c r="I41" s="14" t="s">
        <v>14</v>
      </c>
      <c r="J41" s="14" t="s">
        <v>6</v>
      </c>
      <c r="K41" s="17" t="s">
        <v>15</v>
      </c>
      <c r="L41" s="19" t="s">
        <v>16</v>
      </c>
      <c r="M41" s="19" t="s">
        <v>16</v>
      </c>
      <c r="N41" s="19" t="s">
        <v>16</v>
      </c>
      <c r="O41" s="24"/>
      <c r="P41">
        <f>COUNTA('0000 ニッセープロダクツ:99999　ニッセープロダクツ'!C41)</f>
        <v>0</v>
      </c>
      <c r="Q41"/>
      <c r="V41" s="25"/>
      <c r="X41"/>
    </row>
    <row r="42" spans="1:24" x14ac:dyDescent="0.15">
      <c r="X42" s="25"/>
    </row>
    <row r="43" spans="1:24" x14ac:dyDescent="0.15">
      <c r="X43" s="25"/>
    </row>
    <row r="44" spans="1:24" x14ac:dyDescent="0.15">
      <c r="X44" s="25"/>
    </row>
    <row r="45" spans="1:24" x14ac:dyDescent="0.15">
      <c r="X45" s="25"/>
    </row>
    <row r="46" spans="1:24" x14ac:dyDescent="0.15">
      <c r="X46" s="25"/>
    </row>
  </sheetData>
  <mergeCells count="2">
    <mergeCell ref="D2:G2"/>
    <mergeCell ref="D4:G4"/>
  </mergeCells>
  <phoneticPr fontId="1"/>
  <conditionalFormatting sqref="B9:B39">
    <cfRule type="containsText" dxfId="7" priority="1" operator="containsText" text="土">
      <formula>NOT(ISERROR(SEARCH("土",B9)))</formula>
    </cfRule>
    <cfRule type="containsText" dxfId="6" priority="2" operator="containsText" text="日">
      <formula>NOT(ISERROR(SEARCH("日",B9)))</formula>
    </cfRule>
  </conditionalFormatting>
  <conditionalFormatting sqref="V16:V41 X42:X46">
    <cfRule type="containsText" dxfId="5" priority="3" operator="containsText" text="土">
      <formula>NOT(ISERROR(SEARCH("土",V16)))</formula>
    </cfRule>
    <cfRule type="containsText" dxfId="4" priority="4" operator="containsText" text="日">
      <formula>NOT(ISERROR(SEARCH("日",V16)))</formula>
    </cfRule>
  </conditionalFormatting>
  <pageMargins left="0.7" right="0.7" top="0.75" bottom="0.75" header="0.3" footer="0.3"/>
  <pageSetup paperSize="9" scale="8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4C45-C817-402C-A421-020419F6E3FC}">
  <dimension ref="A1:B1"/>
  <sheetViews>
    <sheetView workbookViewId="0">
      <selection activeCell="B7" sqref="B7"/>
    </sheetView>
  </sheetViews>
  <sheetFormatPr defaultRowHeight="13.5" x14ac:dyDescent="0.15"/>
  <cols>
    <col min="1" max="1" width="16.125" style="147" customWidth="1"/>
    <col min="2" max="2" width="21.5" style="147" customWidth="1"/>
  </cols>
  <sheetData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theme="0" tint="-4.9989318521683403E-2"/>
    <pageSetUpPr fitToPage="1"/>
  </sheetPr>
  <dimension ref="A2:AA41"/>
  <sheetViews>
    <sheetView showZeros="0" view="pageBreakPreview" zoomScaleNormal="100" zoomScaleSheetLayoutView="100" workbookViewId="0">
      <pane xSplit="2" ySplit="8" topLeftCell="C9" activePane="bottomRight" state="frozen"/>
      <selection activeCell="O9" sqref="O9"/>
      <selection pane="topRight" activeCell="O9" sqref="O9"/>
      <selection pane="bottomLeft" activeCell="O9" sqref="O9"/>
      <selection pane="bottomRight" activeCell="I9" sqref="I9"/>
    </sheetView>
  </sheetViews>
  <sheetFormatPr defaultRowHeight="13.5" x14ac:dyDescent="0.15"/>
  <cols>
    <col min="1" max="1" width="7.25" style="35" bestFit="1" customWidth="1"/>
    <col min="2" max="2" width="5.75" style="35" bestFit="1" customWidth="1"/>
    <col min="4" max="4" width="2.875" style="35" hidden="1" customWidth="1"/>
    <col min="8" max="11" width="10.125" style="35" customWidth="1"/>
    <col min="12" max="13" width="10" style="35" customWidth="1"/>
    <col min="14" max="14" width="10.875" style="35" customWidth="1"/>
    <col min="15" max="15" width="9" style="35" hidden="1" customWidth="1"/>
    <col min="16" max="16" width="8.25" style="35" hidden="1" customWidth="1"/>
  </cols>
  <sheetData>
    <row r="2" spans="1:27" ht="22.5" customHeight="1" x14ac:dyDescent="0.15">
      <c r="A2" s="2">
        <v>2024</v>
      </c>
      <c r="B2" s="2" t="s">
        <v>0</v>
      </c>
      <c r="C2" s="1" t="s">
        <v>1</v>
      </c>
      <c r="D2" s="172" t="s">
        <v>2</v>
      </c>
      <c r="E2" s="173"/>
      <c r="F2" s="173"/>
      <c r="G2" s="173"/>
      <c r="L2"/>
      <c r="M2"/>
      <c r="Z2" s="22">
        <v>0.91666666666666663</v>
      </c>
      <c r="AA2" s="23">
        <v>1.208333333333333</v>
      </c>
    </row>
    <row r="3" spans="1:27" ht="22.5" customHeight="1" x14ac:dyDescent="0.15">
      <c r="A3" s="107">
        <f>'[1]0SHEET'!D1</f>
        <v>45474</v>
      </c>
      <c r="B3" s="2" t="s">
        <v>3</v>
      </c>
      <c r="L3"/>
      <c r="M3"/>
    </row>
    <row r="4" spans="1:27" ht="22.5" customHeight="1" x14ac:dyDescent="0.15">
      <c r="C4" s="1" t="s">
        <v>4</v>
      </c>
      <c r="D4" s="174" t="s">
        <v>25</v>
      </c>
      <c r="E4" s="173"/>
      <c r="F4" s="173"/>
      <c r="G4" s="173"/>
      <c r="H4" t="s">
        <v>5</v>
      </c>
      <c r="I4" s="106" t="s">
        <v>40</v>
      </c>
      <c r="J4"/>
      <c r="K4"/>
      <c r="M4"/>
    </row>
    <row r="6" spans="1:27" x14ac:dyDescent="0.15">
      <c r="L6" s="20" t="s">
        <v>50</v>
      </c>
      <c r="M6" s="20"/>
    </row>
    <row r="7" spans="1:27" ht="14.25" customHeight="1" thickBot="1" x14ac:dyDescent="0.2">
      <c r="L7" s="21">
        <v>0.33333333333333331</v>
      </c>
      <c r="M7" s="21"/>
      <c r="O7" s="3"/>
      <c r="P7" s="3"/>
      <c r="Q7" s="3"/>
    </row>
    <row r="8" spans="1:27" ht="22.5" customHeight="1" thickBot="1" x14ac:dyDescent="0.2">
      <c r="A8" s="109" t="s">
        <v>7</v>
      </c>
      <c r="B8" s="131" t="s">
        <v>8</v>
      </c>
      <c r="C8" s="7" t="s">
        <v>9</v>
      </c>
      <c r="D8" s="8"/>
      <c r="E8" s="8" t="s">
        <v>10</v>
      </c>
      <c r="F8" s="8" t="s">
        <v>11</v>
      </c>
      <c r="G8" s="9" t="s">
        <v>12</v>
      </c>
      <c r="H8" s="133" t="s">
        <v>13</v>
      </c>
      <c r="I8" s="109" t="s">
        <v>51</v>
      </c>
      <c r="J8" s="109" t="s">
        <v>52</v>
      </c>
      <c r="K8" s="109" t="s">
        <v>53</v>
      </c>
      <c r="L8" s="110" t="s">
        <v>46</v>
      </c>
      <c r="M8" s="110" t="s">
        <v>6</v>
      </c>
      <c r="N8" s="111" t="s">
        <v>47</v>
      </c>
      <c r="O8" s="112" t="s">
        <v>16</v>
      </c>
      <c r="P8" s="112" t="s">
        <v>17</v>
      </c>
      <c r="Q8" s="112" t="s">
        <v>48</v>
      </c>
      <c r="R8" s="113" t="s">
        <v>19</v>
      </c>
    </row>
    <row r="9" spans="1:27" ht="36.75" customHeight="1" thickTop="1" x14ac:dyDescent="0.15">
      <c r="A9" s="114">
        <f>A3</f>
        <v>45474</v>
      </c>
      <c r="B9" s="132" t="str">
        <f t="shared" ref="B9:B39" si="0">TEXT(A9,"aaa")</f>
        <v>月</v>
      </c>
      <c r="C9" s="43"/>
      <c r="D9" s="115" t="str">
        <f t="array" ref="D9">_xlfn.IFS(C9&lt;0.5,"朝",AND(C9&lt;22/24),"22前",AND(C9&gt;=22/24),"22後")</f>
        <v>朝</v>
      </c>
      <c r="E9" s="144"/>
      <c r="F9" s="47"/>
      <c r="G9" s="45"/>
      <c r="H9" s="46">
        <f t="shared" ref="H9:H38" si="1">G9-F9</f>
        <v>0</v>
      </c>
      <c r="I9" s="47">
        <f>IF(AND(C9&lt;0.333,C9&lt;&gt;""),8/24-C9,(IF(E9&gt;29/24,E9-29/24,)))</f>
        <v>0</v>
      </c>
      <c r="J9" s="47">
        <f t="shared" ref="J9:J39" si="2">IF(AND(C9&lt;0.5,C9&lt;&gt;""),E9-C9-H9,)</f>
        <v>0</v>
      </c>
      <c r="K9" s="47">
        <f t="shared" ref="K9:K39" si="3">IF(AND(C9&gt;0.5,C9&lt;22/24),22/24-C9,)</f>
        <v>0</v>
      </c>
      <c r="L9" s="48">
        <f t="shared" ref="L9:L39" si="4">IF(C9&gt;E9,E9+1-C9-H9,E9-C9-H9)</f>
        <v>0</v>
      </c>
      <c r="M9" s="47">
        <f t="shared" ref="M9:M38" si="5">+IF(L9&gt;$L$7,$L$7,L9)</f>
        <v>0</v>
      </c>
      <c r="N9" s="47" t="str">
        <f t="shared" ref="N9:N38" si="6">+IF(OR(L9&lt;=$L$7,L9=" ")," ",L9-$L$7)</f>
        <v xml:space="preserve"> </v>
      </c>
      <c r="O9" s="47">
        <f t="shared" ref="O9:O37" si="7">IF(AND($C9&lt;&gt;"",$C9&lt;$AA$2,$E9&gt;$Z$2),MIN($E9,$AA$2)-MAX($C9,$Z$2),0)</f>
        <v>0</v>
      </c>
      <c r="P9" s="47">
        <f t="shared" ref="P9:P37" si="8">IF(AND($F9&lt;&gt;"",$F9&lt;$AA$2,$G9&gt;$Z$2),MIN($G9,$AA$2)-MAX($F9,$Z$2),0)</f>
        <v>0</v>
      </c>
      <c r="Q9" s="48">
        <f t="array" ref="Q9">_xlfn.IFS(D9="朝",,AND(D9="22前",E9&gt;5/24),5/24+1-H9-22/24,AND(D9="22前",E9&lt;5/24),E9+1-H9-22/24,AND(D9="22後",E9&gt;5/24),5/24+1-H9-C9,AND(D9="22後",E9&lt;5/24),E9+1-H9-C9)</f>
        <v>0</v>
      </c>
      <c r="R9" s="116"/>
    </row>
    <row r="10" spans="1:27" ht="36.75" customHeight="1" x14ac:dyDescent="0.15">
      <c r="A10" s="117">
        <f t="shared" ref="A10:A39" si="9">A9+1</f>
        <v>45475</v>
      </c>
      <c r="B10" s="32" t="str">
        <f t="shared" si="0"/>
        <v>火</v>
      </c>
      <c r="C10" s="49"/>
      <c r="D10" s="115" t="str">
        <f t="array" ref="D10">_xlfn.IFS(C10&lt;0.5,"朝",AND(C10&lt;22/24),"22前",AND(C10&gt;=22/24),"22後")</f>
        <v>朝</v>
      </c>
      <c r="E10" s="145"/>
      <c r="F10" s="48"/>
      <c r="G10" s="50"/>
      <c r="H10" s="51">
        <f t="shared" si="1"/>
        <v>0</v>
      </c>
      <c r="I10" s="47">
        <f t="shared" ref="I10:I39" si="10">IF(AND(C10&lt;0.333,C10&lt;&gt;""),8/24-C10,(IF(AND(E10&gt;5/24,C10&gt;0.5),E10-5/24,)))</f>
        <v>0</v>
      </c>
      <c r="J10" s="47">
        <f t="shared" si="2"/>
        <v>0</v>
      </c>
      <c r="K10" s="47">
        <f t="shared" si="3"/>
        <v>0</v>
      </c>
      <c r="L10" s="48">
        <f t="shared" si="4"/>
        <v>0</v>
      </c>
      <c r="M10" s="52">
        <f t="shared" si="5"/>
        <v>0</v>
      </c>
      <c r="N10" s="48" t="str">
        <f t="shared" si="6"/>
        <v xml:space="preserve"> </v>
      </c>
      <c r="O10" s="48">
        <f t="shared" si="7"/>
        <v>0</v>
      </c>
      <c r="P10" s="48">
        <f t="shared" si="8"/>
        <v>0</v>
      </c>
      <c r="Q10" s="48">
        <f t="array" ref="Q10">_xlfn.IFS(D10="朝",,AND(D10="22前",E10&gt;5/24),5/24+1-H10-22/24,AND(D10="22前",E10&lt;5/24),E10+1-H10-22/24,AND(D10="22後",E10&gt;5/24),5/24+1-H10-C10,AND(D10="22後",E10&lt;5/24),E10+1-H10-C10)</f>
        <v>0</v>
      </c>
      <c r="R10" s="118"/>
    </row>
    <row r="11" spans="1:27" ht="36.75" customHeight="1" x14ac:dyDescent="0.15">
      <c r="A11" s="117">
        <f t="shared" si="9"/>
        <v>45476</v>
      </c>
      <c r="B11" s="32" t="str">
        <f t="shared" si="0"/>
        <v>水</v>
      </c>
      <c r="C11" s="49"/>
      <c r="D11" s="115" t="str">
        <f t="array" ref="D11">_xlfn.IFS(C11&lt;0.5,"朝",AND(C11&lt;22/24),"22前",AND(C11&gt;=22/24),"22後")</f>
        <v>朝</v>
      </c>
      <c r="E11" s="145"/>
      <c r="F11" s="48"/>
      <c r="G11" s="50"/>
      <c r="H11" s="51">
        <f t="shared" si="1"/>
        <v>0</v>
      </c>
      <c r="I11" s="47">
        <f t="shared" si="10"/>
        <v>0</v>
      </c>
      <c r="J11" s="47">
        <f t="shared" si="2"/>
        <v>0</v>
      </c>
      <c r="K11" s="47">
        <f t="shared" si="3"/>
        <v>0</v>
      </c>
      <c r="L11" s="48">
        <f t="shared" si="4"/>
        <v>0</v>
      </c>
      <c r="M11" s="52">
        <f t="shared" si="5"/>
        <v>0</v>
      </c>
      <c r="N11" s="48" t="str">
        <f t="shared" si="6"/>
        <v xml:space="preserve"> </v>
      </c>
      <c r="O11" s="48">
        <f t="shared" si="7"/>
        <v>0</v>
      </c>
      <c r="P11" s="48">
        <f t="shared" si="8"/>
        <v>0</v>
      </c>
      <c r="Q11" s="48">
        <f t="array" ref="Q11">_xlfn.IFS(D11="朝",,AND(D11="22前",E11&gt;5/24),5/24+1-H11-22/24,AND(D11="22前",E11&lt;5/24),E11+1-H11-22/24,AND(D11="22後",E11&gt;5/24),5/24+1-H11-C11,AND(D11="22後",E11&lt;5/24),E11+1-H11-C11)</f>
        <v>0</v>
      </c>
      <c r="R11" s="118"/>
    </row>
    <row r="12" spans="1:27" ht="36.75" customHeight="1" x14ac:dyDescent="0.15">
      <c r="A12" s="117">
        <f t="shared" si="9"/>
        <v>45477</v>
      </c>
      <c r="B12" s="32" t="str">
        <f t="shared" si="0"/>
        <v>木</v>
      </c>
      <c r="C12" s="49"/>
      <c r="D12" s="115" t="str">
        <f t="array" ref="D12">_xlfn.IFS(C12&lt;0.5,"朝",AND(C12&lt;22/24),"22前",AND(C12&gt;=22/24),"22後")</f>
        <v>朝</v>
      </c>
      <c r="E12" s="145"/>
      <c r="F12" s="48"/>
      <c r="G12" s="50"/>
      <c r="H12" s="51">
        <f t="shared" si="1"/>
        <v>0</v>
      </c>
      <c r="I12" s="47">
        <f t="shared" si="10"/>
        <v>0</v>
      </c>
      <c r="J12" s="47">
        <f t="shared" si="2"/>
        <v>0</v>
      </c>
      <c r="K12" s="47">
        <f t="shared" si="3"/>
        <v>0</v>
      </c>
      <c r="L12" s="48">
        <f t="shared" si="4"/>
        <v>0</v>
      </c>
      <c r="M12" s="52">
        <f t="shared" si="5"/>
        <v>0</v>
      </c>
      <c r="N12" s="48" t="str">
        <f t="shared" si="6"/>
        <v xml:space="preserve"> </v>
      </c>
      <c r="O12" s="48">
        <f t="shared" si="7"/>
        <v>0</v>
      </c>
      <c r="P12" s="48">
        <f t="shared" si="8"/>
        <v>0</v>
      </c>
      <c r="Q12" s="48">
        <f t="array" ref="Q12">_xlfn.IFS(D12="朝",,AND(D12="22前",E12&gt;5/24),5/24+1-H12-22/24,AND(D12="22前",E12&lt;5/24),E12+1-H12-22/24,AND(D12="22後",E12&gt;5/24),5/24+1-H12-C12,AND(D12="22後",E12&lt;5/24),E12+1-H12-C12)</f>
        <v>0</v>
      </c>
      <c r="R12" s="118"/>
    </row>
    <row r="13" spans="1:27" ht="36.75" customHeight="1" x14ac:dyDescent="0.15">
      <c r="A13" s="117">
        <f t="shared" si="9"/>
        <v>45478</v>
      </c>
      <c r="B13" s="32" t="str">
        <f t="shared" si="0"/>
        <v>金</v>
      </c>
      <c r="C13" s="49"/>
      <c r="D13" s="115" t="str">
        <f t="array" ref="D13">_xlfn.IFS(C13&lt;0.5,"朝",AND(C13&lt;22/24),"22前",AND(C13&gt;=22/24),"22後")</f>
        <v>朝</v>
      </c>
      <c r="E13" s="145"/>
      <c r="F13" s="48"/>
      <c r="G13" s="50"/>
      <c r="H13" s="51">
        <f t="shared" si="1"/>
        <v>0</v>
      </c>
      <c r="I13" s="47">
        <f t="shared" si="10"/>
        <v>0</v>
      </c>
      <c r="J13" s="47">
        <f t="shared" si="2"/>
        <v>0</v>
      </c>
      <c r="K13" s="47">
        <f t="shared" si="3"/>
        <v>0</v>
      </c>
      <c r="L13" s="48">
        <f t="shared" si="4"/>
        <v>0</v>
      </c>
      <c r="M13" s="52">
        <f t="shared" si="5"/>
        <v>0</v>
      </c>
      <c r="N13" s="48" t="str">
        <f t="shared" si="6"/>
        <v xml:space="preserve"> </v>
      </c>
      <c r="O13" s="48">
        <f t="shared" si="7"/>
        <v>0</v>
      </c>
      <c r="P13" s="48">
        <f t="shared" si="8"/>
        <v>0</v>
      </c>
      <c r="Q13" s="48">
        <f t="array" ref="Q13">_xlfn.IFS(D13="朝",,AND(D13="22前",E13&gt;5/24),5/24+1-H13-22/24,AND(D13="22前",E13&lt;5/24),E13+1-H13-22/24,AND(D13="22後",E13&gt;5/24),5/24+1-H13-C13,AND(D13="22後",E13&lt;5/24),E13+1-H13-C13)</f>
        <v>0</v>
      </c>
      <c r="R13" s="118"/>
    </row>
    <row r="14" spans="1:27" ht="36.75" customHeight="1" x14ac:dyDescent="0.15">
      <c r="A14" s="117">
        <f t="shared" si="9"/>
        <v>45479</v>
      </c>
      <c r="B14" s="32" t="str">
        <f t="shared" si="0"/>
        <v>土</v>
      </c>
      <c r="C14" s="49"/>
      <c r="D14" s="115" t="str">
        <f t="array" ref="D14">_xlfn.IFS(C14&lt;0.5,"朝",AND(C14&lt;22/24),"22前",AND(C14&gt;=22/24),"22後")</f>
        <v>朝</v>
      </c>
      <c r="E14" s="145"/>
      <c r="F14" s="48"/>
      <c r="G14" s="50"/>
      <c r="H14" s="51">
        <f t="shared" si="1"/>
        <v>0</v>
      </c>
      <c r="I14" s="47">
        <f t="shared" si="10"/>
        <v>0</v>
      </c>
      <c r="J14" s="47">
        <f t="shared" si="2"/>
        <v>0</v>
      </c>
      <c r="K14" s="47">
        <f t="shared" si="3"/>
        <v>0</v>
      </c>
      <c r="L14" s="48">
        <f t="shared" si="4"/>
        <v>0</v>
      </c>
      <c r="M14" s="52">
        <f t="shared" si="5"/>
        <v>0</v>
      </c>
      <c r="N14" s="48" t="str">
        <f t="shared" si="6"/>
        <v xml:space="preserve"> </v>
      </c>
      <c r="O14" s="48">
        <f t="shared" si="7"/>
        <v>0</v>
      </c>
      <c r="P14" s="48">
        <f t="shared" si="8"/>
        <v>0</v>
      </c>
      <c r="Q14" s="48">
        <f t="array" ref="Q14">_xlfn.IFS(D14="朝",,AND(D14="22前",E14&gt;5/24),5/24+1-H14-22/24,AND(D14="22前",E14&lt;5/24),E14+1-H14-22/24,AND(D14="22後",E14&gt;5/24),5/24+1-H14-C14,AND(D14="22後",E14&lt;5/24),E14+1-H14-C14)</f>
        <v>0</v>
      </c>
      <c r="R14" s="118"/>
    </row>
    <row r="15" spans="1:27" ht="36.75" customHeight="1" x14ac:dyDescent="0.15">
      <c r="A15" s="117">
        <f t="shared" si="9"/>
        <v>45480</v>
      </c>
      <c r="B15" s="32" t="str">
        <f t="shared" si="0"/>
        <v>日</v>
      </c>
      <c r="C15" s="49"/>
      <c r="D15" s="115" t="str">
        <f t="array" ref="D15">_xlfn.IFS(C15&lt;0.5,"朝",AND(C15&lt;22/24),"22前",AND(C15&gt;=22/24),"22後")</f>
        <v>朝</v>
      </c>
      <c r="E15" s="145"/>
      <c r="F15" s="48"/>
      <c r="G15" s="50"/>
      <c r="H15" s="51">
        <f t="shared" si="1"/>
        <v>0</v>
      </c>
      <c r="I15" s="47">
        <f t="shared" si="10"/>
        <v>0</v>
      </c>
      <c r="J15" s="47">
        <f t="shared" si="2"/>
        <v>0</v>
      </c>
      <c r="K15" s="47">
        <f t="shared" si="3"/>
        <v>0</v>
      </c>
      <c r="L15" s="48">
        <f t="shared" si="4"/>
        <v>0</v>
      </c>
      <c r="M15" s="52">
        <f t="shared" si="5"/>
        <v>0</v>
      </c>
      <c r="N15" s="48" t="str">
        <f t="shared" si="6"/>
        <v xml:space="preserve"> </v>
      </c>
      <c r="O15" s="48">
        <f t="shared" si="7"/>
        <v>0</v>
      </c>
      <c r="P15" s="48">
        <f t="shared" si="8"/>
        <v>0</v>
      </c>
      <c r="Q15" s="48">
        <f t="array" ref="Q15">_xlfn.IFS(D15="朝",,AND(D15="22前",E15&gt;5/24),5/24+1-H15-22/24,AND(D15="22前",E15&lt;5/24),E15+1-H15-22/24,AND(D15="22後",E15&gt;5/24),5/24+1-H15-C15,AND(D15="22後",E15&lt;5/24),E15+1-H15-C15)</f>
        <v>0</v>
      </c>
      <c r="R15" s="118"/>
    </row>
    <row r="16" spans="1:27" ht="36.75" customHeight="1" x14ac:dyDescent="0.15">
      <c r="A16" s="117">
        <f t="shared" si="9"/>
        <v>45481</v>
      </c>
      <c r="B16" s="32" t="str">
        <f t="shared" si="0"/>
        <v>月</v>
      </c>
      <c r="C16" s="49"/>
      <c r="D16" s="115" t="str">
        <f t="array" ref="D16">_xlfn.IFS(C16&lt;0.5,"朝",AND(C16&lt;22/24),"22前",AND(C16&gt;=22/24),"22後")</f>
        <v>朝</v>
      </c>
      <c r="E16" s="145"/>
      <c r="F16" s="48"/>
      <c r="G16" s="50"/>
      <c r="H16" s="51">
        <f t="shared" si="1"/>
        <v>0</v>
      </c>
      <c r="I16" s="47">
        <f t="shared" si="10"/>
        <v>0</v>
      </c>
      <c r="J16" s="47">
        <f t="shared" si="2"/>
        <v>0</v>
      </c>
      <c r="K16" s="47">
        <f t="shared" si="3"/>
        <v>0</v>
      </c>
      <c r="L16" s="48">
        <f t="shared" si="4"/>
        <v>0</v>
      </c>
      <c r="M16" s="52">
        <f t="shared" si="5"/>
        <v>0</v>
      </c>
      <c r="N16" s="48" t="str">
        <f t="shared" si="6"/>
        <v xml:space="preserve"> </v>
      </c>
      <c r="O16" s="48">
        <f t="shared" si="7"/>
        <v>0</v>
      </c>
      <c r="P16" s="48">
        <f t="shared" si="8"/>
        <v>0</v>
      </c>
      <c r="Q16" s="48">
        <f t="array" ref="Q16">_xlfn.IFS(D16="朝",,AND(D16="22前",E16&gt;5/24),5/24+1-H16-22/24,AND(D16="22前",E16&lt;5/24),E16+1-H16-22/24,AND(D16="22後",E16&gt;5/24),5/24+1-H16-C16,AND(D16="22後",E16&lt;5/24),E16+1-H16-C16)</f>
        <v>0</v>
      </c>
      <c r="R16" s="118"/>
    </row>
    <row r="17" spans="1:18" ht="36.75" customHeight="1" x14ac:dyDescent="0.15">
      <c r="A17" s="117">
        <f t="shared" si="9"/>
        <v>45482</v>
      </c>
      <c r="B17" s="32" t="str">
        <f t="shared" si="0"/>
        <v>火</v>
      </c>
      <c r="C17" s="49"/>
      <c r="D17" s="115" t="str">
        <f t="array" ref="D17">_xlfn.IFS(C17&lt;0.5,"朝",AND(C17&lt;22/24),"22前",AND(C17&gt;=22/24),"22後")</f>
        <v>朝</v>
      </c>
      <c r="E17" s="145"/>
      <c r="F17" s="48"/>
      <c r="G17" s="50"/>
      <c r="H17" s="51">
        <f t="shared" si="1"/>
        <v>0</v>
      </c>
      <c r="I17" s="47">
        <f t="shared" si="10"/>
        <v>0</v>
      </c>
      <c r="J17" s="47">
        <f t="shared" si="2"/>
        <v>0</v>
      </c>
      <c r="K17" s="47">
        <f t="shared" si="3"/>
        <v>0</v>
      </c>
      <c r="L17" s="48">
        <f t="shared" si="4"/>
        <v>0</v>
      </c>
      <c r="M17" s="52">
        <f t="shared" si="5"/>
        <v>0</v>
      </c>
      <c r="N17" s="48" t="str">
        <f t="shared" si="6"/>
        <v xml:space="preserve"> </v>
      </c>
      <c r="O17" s="48">
        <f t="shared" si="7"/>
        <v>0</v>
      </c>
      <c r="P17" s="48">
        <f t="shared" si="8"/>
        <v>0</v>
      </c>
      <c r="Q17" s="48">
        <f t="array" ref="Q17">_xlfn.IFS(D17="朝",,AND(D17="22前",E17&gt;5/24),5/24+1-H17-22/24,AND(D17="22前",E17&lt;5/24),E17+1-H17-22/24,AND(D17="22後",E17&gt;5/24),5/24+1-H17-C17,AND(D17="22後",E17&lt;5/24),E17+1-H17-C17)</f>
        <v>0</v>
      </c>
      <c r="R17" s="118"/>
    </row>
    <row r="18" spans="1:18" ht="36.75" customHeight="1" x14ac:dyDescent="0.15">
      <c r="A18" s="117">
        <f t="shared" si="9"/>
        <v>45483</v>
      </c>
      <c r="B18" s="32" t="str">
        <f t="shared" si="0"/>
        <v>水</v>
      </c>
      <c r="C18" s="49"/>
      <c r="D18" s="115" t="str">
        <f t="array" ref="D18">_xlfn.IFS(C18&lt;0.5,"朝",AND(C18&lt;22/24),"22前",AND(C18&gt;=22/24),"22後")</f>
        <v>朝</v>
      </c>
      <c r="E18" s="145"/>
      <c r="F18" s="48"/>
      <c r="G18" s="50"/>
      <c r="H18" s="51">
        <f t="shared" si="1"/>
        <v>0</v>
      </c>
      <c r="I18" s="47">
        <f t="shared" si="10"/>
        <v>0</v>
      </c>
      <c r="J18" s="47">
        <f t="shared" si="2"/>
        <v>0</v>
      </c>
      <c r="K18" s="47">
        <f t="shared" si="3"/>
        <v>0</v>
      </c>
      <c r="L18" s="48">
        <f t="shared" si="4"/>
        <v>0</v>
      </c>
      <c r="M18" s="52">
        <f t="shared" si="5"/>
        <v>0</v>
      </c>
      <c r="N18" s="48" t="str">
        <f t="shared" si="6"/>
        <v xml:space="preserve"> </v>
      </c>
      <c r="O18" s="48">
        <f t="shared" si="7"/>
        <v>0</v>
      </c>
      <c r="P18" s="48">
        <f t="shared" si="8"/>
        <v>0</v>
      </c>
      <c r="Q18" s="48">
        <f t="array" ref="Q18">_xlfn.IFS(D18="朝",,AND(D18="22前",E18&gt;5/24),5/24+1-H18-22/24,AND(D18="22前",E18&lt;5/24),E18+1-H18-22/24,AND(D18="22後",E18&gt;5/24),5/24+1-H18-C18,AND(D18="22後",E18&lt;5/24),E18+1-H18-C18)</f>
        <v>0</v>
      </c>
      <c r="R18" s="118"/>
    </row>
    <row r="19" spans="1:18" ht="36.75" customHeight="1" x14ac:dyDescent="0.15">
      <c r="A19" s="117">
        <f t="shared" si="9"/>
        <v>45484</v>
      </c>
      <c r="B19" s="32" t="str">
        <f t="shared" si="0"/>
        <v>木</v>
      </c>
      <c r="C19" s="49"/>
      <c r="D19" s="115" t="str">
        <f t="array" ref="D19">_xlfn.IFS(C19&lt;0.5,"朝",AND(C19&lt;22/24),"22前",AND(C19&gt;=22/24),"22後")</f>
        <v>朝</v>
      </c>
      <c r="E19" s="145"/>
      <c r="F19" s="48"/>
      <c r="G19" s="50"/>
      <c r="H19" s="51">
        <f t="shared" si="1"/>
        <v>0</v>
      </c>
      <c r="I19" s="47">
        <f t="shared" si="10"/>
        <v>0</v>
      </c>
      <c r="J19" s="47">
        <f t="shared" si="2"/>
        <v>0</v>
      </c>
      <c r="K19" s="47">
        <f t="shared" si="3"/>
        <v>0</v>
      </c>
      <c r="L19" s="48">
        <f t="shared" si="4"/>
        <v>0</v>
      </c>
      <c r="M19" s="52">
        <f t="shared" si="5"/>
        <v>0</v>
      </c>
      <c r="N19" s="48" t="str">
        <f t="shared" si="6"/>
        <v xml:space="preserve"> </v>
      </c>
      <c r="O19" s="48">
        <f t="shared" si="7"/>
        <v>0</v>
      </c>
      <c r="P19" s="48">
        <f t="shared" si="8"/>
        <v>0</v>
      </c>
      <c r="Q19" s="48">
        <f t="array" ref="Q19">_xlfn.IFS(D19="朝",,AND(D19="22前",E19&gt;5/24),5/24+1-H19-22/24,AND(D19="22前",E19&lt;5/24),E19+1-H19-22/24,AND(D19="22後",E19&gt;5/24),5/24+1-H19-C19,AND(D19="22後",E19&lt;5/24),E19+1-H19-C19)</f>
        <v>0</v>
      </c>
      <c r="R19" s="118"/>
    </row>
    <row r="20" spans="1:18" ht="36.75" customHeight="1" x14ac:dyDescent="0.15">
      <c r="A20" s="117">
        <f t="shared" si="9"/>
        <v>45485</v>
      </c>
      <c r="B20" s="32" t="str">
        <f t="shared" si="0"/>
        <v>金</v>
      </c>
      <c r="C20" s="49"/>
      <c r="D20" s="115" t="str">
        <f t="array" ref="D20">_xlfn.IFS(C20&lt;0.5,"朝",AND(C20&lt;22/24),"22前",AND(C20&gt;=22/24),"22後")</f>
        <v>朝</v>
      </c>
      <c r="E20" s="145"/>
      <c r="F20" s="48"/>
      <c r="G20" s="50"/>
      <c r="H20" s="51">
        <f t="shared" si="1"/>
        <v>0</v>
      </c>
      <c r="I20" s="47">
        <f t="shared" si="10"/>
        <v>0</v>
      </c>
      <c r="J20" s="47">
        <f t="shared" si="2"/>
        <v>0</v>
      </c>
      <c r="K20" s="47">
        <f t="shared" si="3"/>
        <v>0</v>
      </c>
      <c r="L20" s="48">
        <f t="shared" si="4"/>
        <v>0</v>
      </c>
      <c r="M20" s="52">
        <f t="shared" si="5"/>
        <v>0</v>
      </c>
      <c r="N20" s="48" t="str">
        <f t="shared" si="6"/>
        <v xml:space="preserve"> </v>
      </c>
      <c r="O20" s="48">
        <f t="shared" si="7"/>
        <v>0</v>
      </c>
      <c r="P20" s="48">
        <f t="shared" si="8"/>
        <v>0</v>
      </c>
      <c r="Q20" s="48">
        <f t="array" ref="Q20">_xlfn.IFS(D20="朝",,AND(D20="22前",E20&gt;5/24),5/24+1-H20-22/24,AND(D20="22前",E20&lt;5/24),E20+1-H20-22/24,AND(D20="22後",E20&gt;5/24),5/24+1-H20-C20,AND(D20="22後",E20&lt;5/24),E20+1-H20-C20)</f>
        <v>0</v>
      </c>
      <c r="R20" s="118"/>
    </row>
    <row r="21" spans="1:18" ht="36.75" customHeight="1" x14ac:dyDescent="0.15">
      <c r="A21" s="117">
        <f t="shared" si="9"/>
        <v>45486</v>
      </c>
      <c r="B21" s="32" t="str">
        <f t="shared" si="0"/>
        <v>土</v>
      </c>
      <c r="C21" s="49"/>
      <c r="D21" s="115" t="str">
        <f t="array" ref="D21">_xlfn.IFS(C21&lt;0.5,"朝",AND(C21&lt;22/24),"22前",AND(C21&gt;=22/24),"22後")</f>
        <v>朝</v>
      </c>
      <c r="E21" s="145"/>
      <c r="F21" s="48"/>
      <c r="G21" s="50"/>
      <c r="H21" s="51">
        <f t="shared" si="1"/>
        <v>0</v>
      </c>
      <c r="I21" s="47">
        <f t="shared" si="10"/>
        <v>0</v>
      </c>
      <c r="J21" s="47">
        <f t="shared" si="2"/>
        <v>0</v>
      </c>
      <c r="K21" s="47">
        <f t="shared" si="3"/>
        <v>0</v>
      </c>
      <c r="L21" s="48">
        <f t="shared" si="4"/>
        <v>0</v>
      </c>
      <c r="M21" s="52">
        <f t="shared" si="5"/>
        <v>0</v>
      </c>
      <c r="N21" s="48" t="str">
        <f t="shared" si="6"/>
        <v xml:space="preserve"> </v>
      </c>
      <c r="O21" s="48">
        <f t="shared" si="7"/>
        <v>0</v>
      </c>
      <c r="P21" s="48">
        <f t="shared" si="8"/>
        <v>0</v>
      </c>
      <c r="Q21" s="48">
        <f t="array" ref="Q21">_xlfn.IFS(D21="朝",,AND(D21="22前",E21&gt;5/24),5/24+1-H21-22/24,AND(D21="22前",E21&lt;5/24),E21+1-H21-22/24,AND(D21="22後",E21&gt;5/24),5/24+1-H21-C21,AND(D21="22後",E21&lt;5/24),E21+1-H21-C21)</f>
        <v>0</v>
      </c>
      <c r="R21" s="118"/>
    </row>
    <row r="22" spans="1:18" ht="36.75" customHeight="1" x14ac:dyDescent="0.15">
      <c r="A22" s="117">
        <f t="shared" si="9"/>
        <v>45487</v>
      </c>
      <c r="B22" s="32" t="str">
        <f t="shared" si="0"/>
        <v>日</v>
      </c>
      <c r="C22" s="49"/>
      <c r="D22" s="115" t="str">
        <f t="array" ref="D22">_xlfn.IFS(C22&lt;0.5,"朝",AND(C22&lt;22/24),"22前",AND(C22&gt;=22/24),"22後")</f>
        <v>朝</v>
      </c>
      <c r="E22" s="145"/>
      <c r="F22" s="48"/>
      <c r="G22" s="50"/>
      <c r="H22" s="51">
        <f t="shared" si="1"/>
        <v>0</v>
      </c>
      <c r="I22" s="47">
        <f t="shared" si="10"/>
        <v>0</v>
      </c>
      <c r="J22" s="47">
        <f t="shared" si="2"/>
        <v>0</v>
      </c>
      <c r="K22" s="47">
        <f t="shared" si="3"/>
        <v>0</v>
      </c>
      <c r="L22" s="48">
        <f t="shared" si="4"/>
        <v>0</v>
      </c>
      <c r="M22" s="52">
        <f t="shared" si="5"/>
        <v>0</v>
      </c>
      <c r="N22" s="48" t="str">
        <f t="shared" si="6"/>
        <v xml:space="preserve"> </v>
      </c>
      <c r="O22" s="48">
        <f t="shared" si="7"/>
        <v>0</v>
      </c>
      <c r="P22" s="48">
        <f t="shared" si="8"/>
        <v>0</v>
      </c>
      <c r="Q22" s="48">
        <f t="array" ref="Q22">_xlfn.IFS(D22="朝",,AND(D22="22前",E22&gt;5/24),5/24+1-H22-22/24,AND(D22="22前",E22&lt;5/24),E22+1-H22-22/24,AND(D22="22後",E22&gt;5/24),5/24+1-H22-C22,AND(D22="22後",E22&lt;5/24),E22+1-H22-C22)</f>
        <v>0</v>
      </c>
      <c r="R22" s="118"/>
    </row>
    <row r="23" spans="1:18" ht="36.75" customHeight="1" x14ac:dyDescent="0.15">
      <c r="A23" s="117">
        <f t="shared" si="9"/>
        <v>45488</v>
      </c>
      <c r="B23" s="32" t="str">
        <f t="shared" si="0"/>
        <v>月</v>
      </c>
      <c r="C23" s="49"/>
      <c r="D23" s="115" t="str">
        <f t="array" ref="D23">_xlfn.IFS(C23&lt;0.5,"朝",AND(C23&lt;22/24),"22前",AND(C23&gt;=22/24),"22後")</f>
        <v>朝</v>
      </c>
      <c r="E23" s="145"/>
      <c r="F23" s="48"/>
      <c r="G23" s="50"/>
      <c r="H23" s="51">
        <f t="shared" si="1"/>
        <v>0</v>
      </c>
      <c r="I23" s="47">
        <f t="shared" si="10"/>
        <v>0</v>
      </c>
      <c r="J23" s="47">
        <f t="shared" si="2"/>
        <v>0</v>
      </c>
      <c r="K23" s="47">
        <f t="shared" si="3"/>
        <v>0</v>
      </c>
      <c r="L23" s="48">
        <f t="shared" si="4"/>
        <v>0</v>
      </c>
      <c r="M23" s="52">
        <f t="shared" si="5"/>
        <v>0</v>
      </c>
      <c r="N23" s="48" t="str">
        <f t="shared" si="6"/>
        <v xml:space="preserve"> </v>
      </c>
      <c r="O23" s="48">
        <f t="shared" si="7"/>
        <v>0</v>
      </c>
      <c r="P23" s="48">
        <f t="shared" si="8"/>
        <v>0</v>
      </c>
      <c r="Q23" s="48">
        <f t="array" ref="Q23">_xlfn.IFS(D23="朝",,AND(D23="22前",E23&gt;5/24),5/24+1-H23-22/24,AND(D23="22前",E23&lt;5/24),E23+1-H23-22/24,AND(D23="22後",E23&gt;5/24),5/24+1-H23-C23,AND(D23="22後",E23&lt;5/24),E23+1-H23-C23)</f>
        <v>0</v>
      </c>
      <c r="R23" s="118"/>
    </row>
    <row r="24" spans="1:18" ht="36.75" customHeight="1" x14ac:dyDescent="0.15">
      <c r="A24" s="117">
        <f t="shared" si="9"/>
        <v>45489</v>
      </c>
      <c r="B24" s="32" t="str">
        <f t="shared" si="0"/>
        <v>火</v>
      </c>
      <c r="C24" s="49"/>
      <c r="D24" s="115" t="str">
        <f t="array" ref="D24">_xlfn.IFS(C24&lt;0.5,"朝",AND(C24&lt;22/24),"22前",AND(C24&gt;=22/24),"22後")</f>
        <v>朝</v>
      </c>
      <c r="E24" s="145"/>
      <c r="F24" s="48"/>
      <c r="G24" s="50"/>
      <c r="H24" s="51">
        <f t="shared" si="1"/>
        <v>0</v>
      </c>
      <c r="I24" s="47">
        <f t="shared" si="10"/>
        <v>0</v>
      </c>
      <c r="J24" s="47">
        <f t="shared" si="2"/>
        <v>0</v>
      </c>
      <c r="K24" s="47">
        <f t="shared" si="3"/>
        <v>0</v>
      </c>
      <c r="L24" s="48">
        <f t="shared" si="4"/>
        <v>0</v>
      </c>
      <c r="M24" s="52">
        <f t="shared" si="5"/>
        <v>0</v>
      </c>
      <c r="N24" s="48" t="str">
        <f t="shared" si="6"/>
        <v xml:space="preserve"> </v>
      </c>
      <c r="O24" s="48">
        <f t="shared" si="7"/>
        <v>0</v>
      </c>
      <c r="P24" s="48">
        <f t="shared" si="8"/>
        <v>0</v>
      </c>
      <c r="Q24" s="48">
        <f t="array" ref="Q24">_xlfn.IFS(D24="朝",,AND(D24="22前",E24&gt;5/24),5/24+1-H24-22/24,AND(D24="22前",E24&lt;5/24),E24+1-H24-22/24,AND(D24="22後",E24&gt;5/24),5/24+1-H24-C24,AND(D24="22後",E24&lt;5/24),E24+1-H24-C24)</f>
        <v>0</v>
      </c>
      <c r="R24" s="118"/>
    </row>
    <row r="25" spans="1:18" ht="36.75" customHeight="1" x14ac:dyDescent="0.15">
      <c r="A25" s="117">
        <f t="shared" si="9"/>
        <v>45490</v>
      </c>
      <c r="B25" s="32" t="str">
        <f t="shared" si="0"/>
        <v>水</v>
      </c>
      <c r="C25" s="49"/>
      <c r="D25" s="115" t="str">
        <f t="array" ref="D25">_xlfn.IFS(C25&lt;0.5,"朝",AND(C25&lt;22/24),"22前",AND(C25&gt;=22/24),"22後")</f>
        <v>朝</v>
      </c>
      <c r="E25" s="145"/>
      <c r="F25" s="48"/>
      <c r="G25" s="50"/>
      <c r="H25" s="51">
        <f t="shared" si="1"/>
        <v>0</v>
      </c>
      <c r="I25" s="47">
        <f t="shared" si="10"/>
        <v>0</v>
      </c>
      <c r="J25" s="47">
        <f t="shared" si="2"/>
        <v>0</v>
      </c>
      <c r="K25" s="47">
        <f t="shared" si="3"/>
        <v>0</v>
      </c>
      <c r="L25" s="48">
        <f t="shared" si="4"/>
        <v>0</v>
      </c>
      <c r="M25" s="52">
        <f t="shared" si="5"/>
        <v>0</v>
      </c>
      <c r="N25" s="48" t="str">
        <f t="shared" si="6"/>
        <v xml:space="preserve"> </v>
      </c>
      <c r="O25" s="48">
        <f t="shared" si="7"/>
        <v>0</v>
      </c>
      <c r="P25" s="48">
        <f t="shared" si="8"/>
        <v>0</v>
      </c>
      <c r="Q25" s="48">
        <f t="array" ref="Q25">_xlfn.IFS(D25="朝",,AND(D25="22前",E25&gt;5/24),5/24+1-H25-22/24,AND(D25="22前",E25&lt;5/24),E25+1-H25-22/24,AND(D25="22後",E25&gt;5/24),5/24+1-H25-C25,AND(D25="22後",E25&lt;5/24),E25+1-H25-C25)</f>
        <v>0</v>
      </c>
      <c r="R25" s="118"/>
    </row>
    <row r="26" spans="1:18" ht="36.75" customHeight="1" x14ac:dyDescent="0.15">
      <c r="A26" s="117">
        <f t="shared" si="9"/>
        <v>45491</v>
      </c>
      <c r="B26" s="32" t="str">
        <f t="shared" si="0"/>
        <v>木</v>
      </c>
      <c r="C26" s="49"/>
      <c r="D26" s="115" t="str">
        <f t="array" ref="D26">_xlfn.IFS(C26&lt;0.5,"朝",AND(C26&lt;22/24),"22前",AND(C26&gt;=22/24),"22後")</f>
        <v>朝</v>
      </c>
      <c r="E26" s="145"/>
      <c r="F26" s="48"/>
      <c r="G26" s="50"/>
      <c r="H26" s="51">
        <f t="shared" si="1"/>
        <v>0</v>
      </c>
      <c r="I26" s="47">
        <f t="shared" si="10"/>
        <v>0</v>
      </c>
      <c r="J26" s="47">
        <f t="shared" si="2"/>
        <v>0</v>
      </c>
      <c r="K26" s="47">
        <f t="shared" si="3"/>
        <v>0</v>
      </c>
      <c r="L26" s="48">
        <f t="shared" si="4"/>
        <v>0</v>
      </c>
      <c r="M26" s="52">
        <f t="shared" si="5"/>
        <v>0</v>
      </c>
      <c r="N26" s="48" t="str">
        <f t="shared" si="6"/>
        <v xml:space="preserve"> </v>
      </c>
      <c r="O26" s="48">
        <f t="shared" si="7"/>
        <v>0</v>
      </c>
      <c r="P26" s="48">
        <f t="shared" si="8"/>
        <v>0</v>
      </c>
      <c r="Q26" s="48">
        <f t="array" ref="Q26">_xlfn.IFS(D26="朝",,AND(D26="22前",E26&gt;5/24),5/24+1-H26-22/24,AND(D26="22前",E26&lt;5/24),E26+1-H26-22/24,AND(D26="22後",E26&gt;5/24),5/24+1-H26-C26,AND(D26="22後",E26&lt;5/24),E26+1-H26-C26)</f>
        <v>0</v>
      </c>
      <c r="R26" s="118"/>
    </row>
    <row r="27" spans="1:18" ht="36.75" customHeight="1" x14ac:dyDescent="0.15">
      <c r="A27" s="117">
        <f t="shared" si="9"/>
        <v>45492</v>
      </c>
      <c r="B27" s="32" t="str">
        <f t="shared" si="0"/>
        <v>金</v>
      </c>
      <c r="C27" s="49"/>
      <c r="D27" s="115" t="str">
        <f t="array" ref="D27">_xlfn.IFS(C27&lt;0.5,"朝",AND(C27&lt;22/24),"22前",AND(C27&gt;=22/24),"22後")</f>
        <v>朝</v>
      </c>
      <c r="E27" s="145"/>
      <c r="F27" s="48"/>
      <c r="G27" s="50"/>
      <c r="H27" s="51">
        <f t="shared" si="1"/>
        <v>0</v>
      </c>
      <c r="I27" s="47">
        <f t="shared" si="10"/>
        <v>0</v>
      </c>
      <c r="J27" s="47">
        <f t="shared" si="2"/>
        <v>0</v>
      </c>
      <c r="K27" s="47">
        <f t="shared" si="3"/>
        <v>0</v>
      </c>
      <c r="L27" s="48">
        <f t="shared" si="4"/>
        <v>0</v>
      </c>
      <c r="M27" s="52">
        <f t="shared" si="5"/>
        <v>0</v>
      </c>
      <c r="N27" s="48" t="str">
        <f t="shared" si="6"/>
        <v xml:space="preserve"> </v>
      </c>
      <c r="O27" s="48">
        <f t="shared" si="7"/>
        <v>0</v>
      </c>
      <c r="P27" s="48">
        <f t="shared" si="8"/>
        <v>0</v>
      </c>
      <c r="Q27" s="48">
        <f t="array" ref="Q27">_xlfn.IFS(D27="朝",,AND(D27="22前",E27&gt;5/24),5/24+1-H27-22/24,AND(D27="22前",E27&lt;5/24),E27+1-H27-22/24,AND(D27="22後",E27&gt;5/24),5/24+1-H27-C27,AND(D27="22後",E27&lt;5/24),E27+1-H27-C27)</f>
        <v>0</v>
      </c>
      <c r="R27" s="118"/>
    </row>
    <row r="28" spans="1:18" ht="36.75" customHeight="1" x14ac:dyDescent="0.15">
      <c r="A28" s="117">
        <f t="shared" si="9"/>
        <v>45493</v>
      </c>
      <c r="B28" s="32" t="str">
        <f t="shared" si="0"/>
        <v>土</v>
      </c>
      <c r="C28" s="49"/>
      <c r="D28" s="115" t="str">
        <f t="array" ref="D28">_xlfn.IFS(C28&lt;0.5,"朝",AND(C28&lt;22/24),"22前",AND(C28&gt;=22/24),"22後")</f>
        <v>朝</v>
      </c>
      <c r="E28" s="145"/>
      <c r="F28" s="48"/>
      <c r="G28" s="50"/>
      <c r="H28" s="51">
        <f t="shared" si="1"/>
        <v>0</v>
      </c>
      <c r="I28" s="47">
        <f t="shared" si="10"/>
        <v>0</v>
      </c>
      <c r="J28" s="47">
        <f t="shared" si="2"/>
        <v>0</v>
      </c>
      <c r="K28" s="47">
        <f t="shared" si="3"/>
        <v>0</v>
      </c>
      <c r="L28" s="48">
        <f t="shared" si="4"/>
        <v>0</v>
      </c>
      <c r="M28" s="52">
        <f t="shared" si="5"/>
        <v>0</v>
      </c>
      <c r="N28" s="48" t="str">
        <f t="shared" si="6"/>
        <v xml:space="preserve"> </v>
      </c>
      <c r="O28" s="48">
        <f t="shared" si="7"/>
        <v>0</v>
      </c>
      <c r="P28" s="48">
        <f t="shared" si="8"/>
        <v>0</v>
      </c>
      <c r="Q28" s="48">
        <f t="array" ref="Q28">_xlfn.IFS(D28="朝",,AND(D28="22前",E28&gt;5/24),5/24+1-H28-22/24,AND(D28="22前",E28&lt;5/24),E28+1-H28-22/24,AND(D28="22後",E28&gt;5/24),5/24+1-H28-C28,AND(D28="22後",E28&lt;5/24),E28+1-H28-C28)</f>
        <v>0</v>
      </c>
      <c r="R28" s="118"/>
    </row>
    <row r="29" spans="1:18" ht="36.75" customHeight="1" x14ac:dyDescent="0.15">
      <c r="A29" s="117">
        <f t="shared" si="9"/>
        <v>45494</v>
      </c>
      <c r="B29" s="32" t="str">
        <f t="shared" si="0"/>
        <v>日</v>
      </c>
      <c r="C29" s="49"/>
      <c r="D29" s="115" t="str">
        <f t="array" ref="D29">_xlfn.IFS(C29&lt;0.5,"朝",AND(C29&lt;22/24),"22前",AND(C29&gt;=22/24),"22後")</f>
        <v>朝</v>
      </c>
      <c r="E29" s="145"/>
      <c r="F29" s="48"/>
      <c r="G29" s="50"/>
      <c r="H29" s="51">
        <f t="shared" si="1"/>
        <v>0</v>
      </c>
      <c r="I29" s="47">
        <f t="shared" si="10"/>
        <v>0</v>
      </c>
      <c r="J29" s="47">
        <f t="shared" si="2"/>
        <v>0</v>
      </c>
      <c r="K29" s="47">
        <f t="shared" si="3"/>
        <v>0</v>
      </c>
      <c r="L29" s="48">
        <f t="shared" si="4"/>
        <v>0</v>
      </c>
      <c r="M29" s="52">
        <f t="shared" si="5"/>
        <v>0</v>
      </c>
      <c r="N29" s="48" t="str">
        <f t="shared" si="6"/>
        <v xml:space="preserve"> </v>
      </c>
      <c r="O29" s="48">
        <f t="shared" si="7"/>
        <v>0</v>
      </c>
      <c r="P29" s="48">
        <f t="shared" si="8"/>
        <v>0</v>
      </c>
      <c r="Q29" s="48">
        <f t="array" ref="Q29">_xlfn.IFS(D29="朝",,AND(D29="22前",E29&gt;5/24),5/24+1-H29-22/24,AND(D29="22前",E29&lt;5/24),E29+1-H29-22/24,AND(D29="22後",E29&gt;5/24),5/24+1-H29-C29,AND(D29="22後",E29&lt;5/24),E29+1-H29-C29)</f>
        <v>0</v>
      </c>
      <c r="R29" s="118"/>
    </row>
    <row r="30" spans="1:18" ht="36.75" customHeight="1" x14ac:dyDescent="0.15">
      <c r="A30" s="117">
        <f t="shared" si="9"/>
        <v>45495</v>
      </c>
      <c r="B30" s="32" t="str">
        <f t="shared" si="0"/>
        <v>月</v>
      </c>
      <c r="C30" s="49"/>
      <c r="D30" s="115" t="str">
        <f t="array" ref="D30">_xlfn.IFS(C30&lt;0.5,"朝",AND(C30&lt;22/24),"22前",AND(C30&gt;=22/24),"22後")</f>
        <v>朝</v>
      </c>
      <c r="E30" s="145"/>
      <c r="F30" s="48"/>
      <c r="G30" s="50"/>
      <c r="H30" s="51">
        <f t="shared" si="1"/>
        <v>0</v>
      </c>
      <c r="I30" s="47">
        <f t="shared" si="10"/>
        <v>0</v>
      </c>
      <c r="J30" s="47">
        <f t="shared" si="2"/>
        <v>0</v>
      </c>
      <c r="K30" s="47">
        <f t="shared" si="3"/>
        <v>0</v>
      </c>
      <c r="L30" s="48">
        <f t="shared" si="4"/>
        <v>0</v>
      </c>
      <c r="M30" s="52">
        <f t="shared" si="5"/>
        <v>0</v>
      </c>
      <c r="N30" s="48" t="str">
        <f t="shared" si="6"/>
        <v xml:space="preserve"> </v>
      </c>
      <c r="O30" s="48">
        <f t="shared" si="7"/>
        <v>0</v>
      </c>
      <c r="P30" s="48">
        <f t="shared" si="8"/>
        <v>0</v>
      </c>
      <c r="Q30" s="48">
        <f t="array" ref="Q30">_xlfn.IFS(D30="朝",,AND(D30="22前",E30&gt;5/24),5/24+1-H30-22/24,AND(D30="22前",E30&lt;5/24),E30+1-H30-22/24,AND(D30="22後",E30&gt;5/24),5/24+1-H30-C30,AND(D30="22後",E30&lt;5/24),E30+1-H30-C30)</f>
        <v>0</v>
      </c>
      <c r="R30" s="118"/>
    </row>
    <row r="31" spans="1:18" ht="36.75" customHeight="1" x14ac:dyDescent="0.15">
      <c r="A31" s="117">
        <f t="shared" si="9"/>
        <v>45496</v>
      </c>
      <c r="B31" s="32" t="str">
        <f t="shared" si="0"/>
        <v>火</v>
      </c>
      <c r="C31" s="49"/>
      <c r="D31" s="115" t="str">
        <f t="array" ref="D31">_xlfn.IFS(C31&lt;0.5,"朝",AND(C31&lt;22/24),"22前",AND(C31&gt;=22/24),"22後")</f>
        <v>朝</v>
      </c>
      <c r="E31" s="145"/>
      <c r="F31" s="48"/>
      <c r="G31" s="50"/>
      <c r="H31" s="51">
        <f t="shared" si="1"/>
        <v>0</v>
      </c>
      <c r="I31" s="47">
        <f t="shared" si="10"/>
        <v>0</v>
      </c>
      <c r="J31" s="47">
        <f t="shared" si="2"/>
        <v>0</v>
      </c>
      <c r="K31" s="47">
        <f t="shared" si="3"/>
        <v>0</v>
      </c>
      <c r="L31" s="48">
        <f t="shared" si="4"/>
        <v>0</v>
      </c>
      <c r="M31" s="52">
        <f t="shared" si="5"/>
        <v>0</v>
      </c>
      <c r="N31" s="48" t="str">
        <f t="shared" si="6"/>
        <v xml:space="preserve"> </v>
      </c>
      <c r="O31" s="48">
        <f t="shared" si="7"/>
        <v>0</v>
      </c>
      <c r="P31" s="48">
        <f t="shared" si="8"/>
        <v>0</v>
      </c>
      <c r="Q31" s="48">
        <f t="array" ref="Q31">_xlfn.IFS(D31="朝",,AND(D31="22前",E31&gt;5/24),5/24+1-H31-22/24,AND(D31="22前",E31&lt;5/24),E31+1-H31-22/24,AND(D31="22後",E31&gt;5/24),5/24+1-H31-C31,AND(D31="22後",E31&lt;5/24),E31+1-H31-C31)</f>
        <v>0</v>
      </c>
      <c r="R31" s="118"/>
    </row>
    <row r="32" spans="1:18" ht="36.75" customHeight="1" x14ac:dyDescent="0.15">
      <c r="A32" s="117">
        <f t="shared" si="9"/>
        <v>45497</v>
      </c>
      <c r="B32" s="32" t="str">
        <f t="shared" si="0"/>
        <v>水</v>
      </c>
      <c r="C32" s="49"/>
      <c r="D32" s="115" t="str">
        <f t="array" ref="D32">_xlfn.IFS(C32&lt;0.5,"朝",AND(C32&lt;22/24),"22前",AND(C32&gt;=22/24),"22後")</f>
        <v>朝</v>
      </c>
      <c r="E32" s="145"/>
      <c r="F32" s="48"/>
      <c r="G32" s="50"/>
      <c r="H32" s="51">
        <f t="shared" si="1"/>
        <v>0</v>
      </c>
      <c r="I32" s="47">
        <f t="shared" si="10"/>
        <v>0</v>
      </c>
      <c r="J32" s="47">
        <f t="shared" si="2"/>
        <v>0</v>
      </c>
      <c r="K32" s="47">
        <f t="shared" si="3"/>
        <v>0</v>
      </c>
      <c r="L32" s="48">
        <f t="shared" si="4"/>
        <v>0</v>
      </c>
      <c r="M32" s="52">
        <f t="shared" si="5"/>
        <v>0</v>
      </c>
      <c r="N32" s="48" t="str">
        <f t="shared" si="6"/>
        <v xml:space="preserve"> </v>
      </c>
      <c r="O32" s="48">
        <f t="shared" si="7"/>
        <v>0</v>
      </c>
      <c r="P32" s="48">
        <f t="shared" si="8"/>
        <v>0</v>
      </c>
      <c r="Q32" s="48">
        <f t="array" ref="Q32">_xlfn.IFS(D32="朝",,AND(D32="22前",E32&gt;5/24),5/24+1-H32-22/24,AND(D32="22前",E32&lt;5/24),E32+1-H32-22/24,AND(D32="22後",E32&gt;5/24),5/24+1-H32-C32,AND(D32="22後",E32&lt;5/24),E32+1-H32-C32)</f>
        <v>0</v>
      </c>
      <c r="R32" s="118"/>
    </row>
    <row r="33" spans="1:18" ht="36.75" customHeight="1" x14ac:dyDescent="0.15">
      <c r="A33" s="117">
        <f t="shared" si="9"/>
        <v>45498</v>
      </c>
      <c r="B33" s="32" t="str">
        <f t="shared" si="0"/>
        <v>木</v>
      </c>
      <c r="C33" s="49"/>
      <c r="D33" s="115" t="str">
        <f t="array" ref="D33">_xlfn.IFS(C33&lt;0.5,"朝",AND(C33&lt;22/24),"22前",AND(C33&gt;=22/24),"22後")</f>
        <v>朝</v>
      </c>
      <c r="E33" s="145"/>
      <c r="F33" s="48"/>
      <c r="G33" s="50"/>
      <c r="H33" s="51">
        <f t="shared" si="1"/>
        <v>0</v>
      </c>
      <c r="I33" s="47">
        <f t="shared" si="10"/>
        <v>0</v>
      </c>
      <c r="J33" s="47">
        <f t="shared" si="2"/>
        <v>0</v>
      </c>
      <c r="K33" s="47">
        <f t="shared" si="3"/>
        <v>0</v>
      </c>
      <c r="L33" s="48">
        <f t="shared" si="4"/>
        <v>0</v>
      </c>
      <c r="M33" s="52">
        <f t="shared" si="5"/>
        <v>0</v>
      </c>
      <c r="N33" s="48" t="str">
        <f t="shared" si="6"/>
        <v xml:space="preserve"> </v>
      </c>
      <c r="O33" s="48">
        <f t="shared" si="7"/>
        <v>0</v>
      </c>
      <c r="P33" s="48">
        <f t="shared" si="8"/>
        <v>0</v>
      </c>
      <c r="Q33" s="48">
        <f t="array" ref="Q33">_xlfn.IFS(D33="朝",,AND(D33="22前",E33&gt;5/24),5/24+1-H33-22/24,AND(D33="22前",E33&lt;5/24),E33+1-H33-22/24,AND(D33="22後",E33&gt;5/24),5/24+1-H33-C33,AND(D33="22後",E33&lt;5/24),E33+1-H33-C33)</f>
        <v>0</v>
      </c>
      <c r="R33" s="118"/>
    </row>
    <row r="34" spans="1:18" ht="36.75" customHeight="1" x14ac:dyDescent="0.15">
      <c r="A34" s="117">
        <f t="shared" si="9"/>
        <v>45499</v>
      </c>
      <c r="B34" s="32" t="str">
        <f t="shared" si="0"/>
        <v>金</v>
      </c>
      <c r="C34" s="49"/>
      <c r="D34" s="115" t="str">
        <f t="array" ref="D34">_xlfn.IFS(C34&lt;0.5,"朝",AND(C34&lt;22/24),"22前",AND(C34&gt;=22/24),"22後")</f>
        <v>朝</v>
      </c>
      <c r="E34" s="145"/>
      <c r="F34" s="48"/>
      <c r="G34" s="50"/>
      <c r="H34" s="51">
        <f t="shared" si="1"/>
        <v>0</v>
      </c>
      <c r="I34" s="47">
        <f t="shared" si="10"/>
        <v>0</v>
      </c>
      <c r="J34" s="47">
        <f t="shared" si="2"/>
        <v>0</v>
      </c>
      <c r="K34" s="47">
        <f t="shared" si="3"/>
        <v>0</v>
      </c>
      <c r="L34" s="48">
        <f t="shared" si="4"/>
        <v>0</v>
      </c>
      <c r="M34" s="52">
        <f t="shared" si="5"/>
        <v>0</v>
      </c>
      <c r="N34" s="48" t="str">
        <f t="shared" si="6"/>
        <v xml:space="preserve"> </v>
      </c>
      <c r="O34" s="48">
        <f t="shared" si="7"/>
        <v>0</v>
      </c>
      <c r="P34" s="48">
        <f t="shared" si="8"/>
        <v>0</v>
      </c>
      <c r="Q34" s="48">
        <f t="array" ref="Q34">_xlfn.IFS(D34="朝",,AND(D34="22前",E34&gt;5/24),5/24+1-H34-22/24,AND(D34="22前",E34&lt;5/24),E34+1-H34-22/24,AND(D34="22後",E34&gt;5/24),5/24+1-H34-C34,AND(D34="22後",E34&lt;5/24),E34+1-H34-C34)</f>
        <v>0</v>
      </c>
      <c r="R34" s="118"/>
    </row>
    <row r="35" spans="1:18" ht="36.75" customHeight="1" x14ac:dyDescent="0.15">
      <c r="A35" s="117">
        <f t="shared" si="9"/>
        <v>45500</v>
      </c>
      <c r="B35" s="32" t="str">
        <f t="shared" si="0"/>
        <v>土</v>
      </c>
      <c r="C35" s="49"/>
      <c r="D35" s="115" t="str">
        <f t="array" ref="D35">_xlfn.IFS(C35&lt;0.5,"朝",AND(C35&lt;22/24),"22前",AND(C35&gt;=22/24),"22後")</f>
        <v>朝</v>
      </c>
      <c r="E35" s="145"/>
      <c r="F35" s="48"/>
      <c r="G35" s="50"/>
      <c r="H35" s="51">
        <f t="shared" si="1"/>
        <v>0</v>
      </c>
      <c r="I35" s="47">
        <f t="shared" si="10"/>
        <v>0</v>
      </c>
      <c r="J35" s="47">
        <f t="shared" si="2"/>
        <v>0</v>
      </c>
      <c r="K35" s="47">
        <f t="shared" si="3"/>
        <v>0</v>
      </c>
      <c r="L35" s="48">
        <f t="shared" si="4"/>
        <v>0</v>
      </c>
      <c r="M35" s="52">
        <f t="shared" si="5"/>
        <v>0</v>
      </c>
      <c r="N35" s="48" t="str">
        <f t="shared" si="6"/>
        <v xml:space="preserve"> </v>
      </c>
      <c r="O35" s="48">
        <f t="shared" si="7"/>
        <v>0</v>
      </c>
      <c r="P35" s="48">
        <f t="shared" si="8"/>
        <v>0</v>
      </c>
      <c r="Q35" s="48">
        <f t="array" ref="Q35">_xlfn.IFS(D35="朝",,AND(D35="22前",E35&gt;5/24),5/24+1-H35-22/24,AND(D35="22前",E35&lt;5/24),E35+1-H35-22/24,AND(D35="22後",E35&gt;5/24),5/24+1-H35-C35,AND(D35="22後",E35&lt;5/24),E35+1-H35-C35)</f>
        <v>0</v>
      </c>
      <c r="R35" s="118"/>
    </row>
    <row r="36" spans="1:18" ht="36.75" customHeight="1" x14ac:dyDescent="0.15">
      <c r="A36" s="117">
        <f t="shared" si="9"/>
        <v>45501</v>
      </c>
      <c r="B36" s="32" t="str">
        <f t="shared" si="0"/>
        <v>日</v>
      </c>
      <c r="C36" s="49"/>
      <c r="D36" s="115" t="str">
        <f t="array" ref="D36">_xlfn.IFS(C36&lt;0.5,"朝",AND(C36&lt;22/24),"22前",AND(C36&gt;=22/24),"22後")</f>
        <v>朝</v>
      </c>
      <c r="E36" s="145"/>
      <c r="F36" s="48"/>
      <c r="G36" s="50"/>
      <c r="H36" s="51">
        <f t="shared" si="1"/>
        <v>0</v>
      </c>
      <c r="I36" s="47">
        <f t="shared" si="10"/>
        <v>0</v>
      </c>
      <c r="J36" s="47">
        <f t="shared" si="2"/>
        <v>0</v>
      </c>
      <c r="K36" s="47">
        <f t="shared" si="3"/>
        <v>0</v>
      </c>
      <c r="L36" s="48">
        <f t="shared" si="4"/>
        <v>0</v>
      </c>
      <c r="M36" s="52">
        <f t="shared" si="5"/>
        <v>0</v>
      </c>
      <c r="N36" s="48" t="str">
        <f t="shared" si="6"/>
        <v xml:space="preserve"> </v>
      </c>
      <c r="O36" s="48">
        <f t="shared" si="7"/>
        <v>0</v>
      </c>
      <c r="P36" s="48">
        <f t="shared" si="8"/>
        <v>0</v>
      </c>
      <c r="Q36" s="48">
        <f t="array" ref="Q36">_xlfn.IFS(D36="朝",,AND(D36="22前",E36&gt;5/24),5/24+1-H36-22/24,AND(D36="22前",E36&lt;5/24),E36+1-H36-22/24,AND(D36="22後",E36&gt;5/24),5/24+1-H36-C36,AND(D36="22後",E36&lt;5/24),E36+1-H36-C36)</f>
        <v>0</v>
      </c>
      <c r="R36" s="118"/>
    </row>
    <row r="37" spans="1:18" ht="36.75" customHeight="1" x14ac:dyDescent="0.15">
      <c r="A37" s="117">
        <f t="shared" si="9"/>
        <v>45502</v>
      </c>
      <c r="B37" s="32" t="str">
        <f t="shared" si="0"/>
        <v>月</v>
      </c>
      <c r="C37" s="49"/>
      <c r="D37" s="115" t="str">
        <f t="array" ref="D37">_xlfn.IFS(C37&lt;0.5,"朝",AND(C37&lt;22/24),"22前",AND(C37&gt;=22/24),"22後")</f>
        <v>朝</v>
      </c>
      <c r="E37" s="145"/>
      <c r="F37" s="48"/>
      <c r="G37" s="50"/>
      <c r="H37" s="51">
        <f t="shared" si="1"/>
        <v>0</v>
      </c>
      <c r="I37" s="47">
        <f t="shared" si="10"/>
        <v>0</v>
      </c>
      <c r="J37" s="47">
        <f t="shared" si="2"/>
        <v>0</v>
      </c>
      <c r="K37" s="47">
        <f t="shared" si="3"/>
        <v>0</v>
      </c>
      <c r="L37" s="48">
        <f t="shared" si="4"/>
        <v>0</v>
      </c>
      <c r="M37" s="52">
        <f t="shared" si="5"/>
        <v>0</v>
      </c>
      <c r="N37" s="48" t="str">
        <f t="shared" si="6"/>
        <v xml:space="preserve"> </v>
      </c>
      <c r="O37" s="48">
        <f t="shared" si="7"/>
        <v>0</v>
      </c>
      <c r="P37" s="48">
        <f t="shared" si="8"/>
        <v>0</v>
      </c>
      <c r="Q37" s="48">
        <f t="array" ref="Q37">_xlfn.IFS(D37="朝",,AND(D37="22前",E37&gt;5/24),5/24+1-H37-22/24,AND(D37="22前",E37&lt;5/24),E37+1-H37-22/24,AND(D37="22後",E37&gt;5/24),5/24+1-H37-C37,AND(D37="22後",E37&lt;5/24),E37+1-H37-C37)</f>
        <v>0</v>
      </c>
      <c r="R37" s="118"/>
    </row>
    <row r="38" spans="1:18" ht="36.75" customHeight="1" x14ac:dyDescent="0.15">
      <c r="A38" s="117">
        <f t="shared" si="9"/>
        <v>45503</v>
      </c>
      <c r="B38" s="32" t="str">
        <f t="shared" si="0"/>
        <v>火</v>
      </c>
      <c r="C38" s="49"/>
      <c r="D38" s="129" t="str">
        <f t="array" ref="D38">_xlfn.IFS(C38&lt;0.5,"朝",AND(C38&lt;22/24),"22前",AND(C38&gt;=22/24),"22後")</f>
        <v>朝</v>
      </c>
      <c r="E38" s="145"/>
      <c r="F38" s="48"/>
      <c r="G38" s="50"/>
      <c r="H38" s="51">
        <f t="shared" si="1"/>
        <v>0</v>
      </c>
      <c r="I38" s="47">
        <f t="shared" si="10"/>
        <v>0</v>
      </c>
      <c r="J38" s="48">
        <f t="shared" si="2"/>
        <v>0</v>
      </c>
      <c r="K38" s="48">
        <f t="shared" si="3"/>
        <v>0</v>
      </c>
      <c r="L38" s="48">
        <f t="shared" si="4"/>
        <v>0</v>
      </c>
      <c r="M38" s="52">
        <f t="shared" si="5"/>
        <v>0</v>
      </c>
      <c r="N38" s="48" t="str">
        <f t="shared" si="6"/>
        <v xml:space="preserve"> </v>
      </c>
      <c r="O38" s="48"/>
      <c r="P38" s="48"/>
      <c r="Q38" s="48">
        <f t="array" ref="Q38">_xlfn.IFS(D38="朝",,AND(D38="22前",E38&gt;5/24),5/24+1-H38-22/24,AND(D38="22前",E38&lt;5/24),E38+1-H38-22/24,AND(D38="22後",E38&gt;5/24),5/24+1-H38-C38,AND(D38="22後",E38&lt;5/24),E38+1-H38-C38)</f>
        <v>0</v>
      </c>
      <c r="R38" s="118"/>
    </row>
    <row r="39" spans="1:18" ht="36.75" customHeight="1" thickBot="1" x14ac:dyDescent="0.2">
      <c r="A39" s="119">
        <f t="shared" si="9"/>
        <v>45504</v>
      </c>
      <c r="B39" s="26" t="str">
        <f t="shared" si="0"/>
        <v>水</v>
      </c>
      <c r="C39" s="134"/>
      <c r="D39" s="135" t="str">
        <f t="array" ref="D39">_xlfn.IFS(C39&lt;0.5,"朝",AND(C39&lt;22/24),"22前",AND(C39&gt;=22/24),"22後")</f>
        <v>朝</v>
      </c>
      <c r="E39" s="146"/>
      <c r="F39" s="136"/>
      <c r="G39" s="137"/>
      <c r="H39" s="56">
        <v>0</v>
      </c>
      <c r="I39" s="57">
        <f t="shared" si="10"/>
        <v>0</v>
      </c>
      <c r="J39" s="57">
        <f t="shared" si="2"/>
        <v>0</v>
      </c>
      <c r="K39" s="130">
        <f t="shared" si="3"/>
        <v>0</v>
      </c>
      <c r="L39" s="57">
        <f t="shared" si="4"/>
        <v>0</v>
      </c>
      <c r="M39" s="58">
        <v>0</v>
      </c>
      <c r="N39" s="57"/>
      <c r="O39" s="57"/>
      <c r="P39" s="57"/>
      <c r="Q39" s="57">
        <f t="array" ref="Q39">_xlfn.IFS(D39="朝",,AND(D39="22前",E39&gt;5/24),5/24+1-H39-22/24,AND(D39="22前",E39&lt;5/24),E39+1-H39-22/24,AND(D39="22後",E39&gt;5/24),5/24+1-H39-C39,AND(D39="22後",E39&lt;5/24),E39+1-H39-C39)</f>
        <v>0</v>
      </c>
      <c r="R39" s="120"/>
    </row>
    <row r="40" spans="1:18" ht="36.75" customHeight="1" thickTop="1" x14ac:dyDescent="0.15">
      <c r="A40" s="116" t="s">
        <v>20</v>
      </c>
      <c r="B40" s="116"/>
      <c r="C40" s="47"/>
      <c r="D40" s="115" t="str">
        <f t="array" ref="D40">_xlfn.IFS(C40&lt;0.5,"朝",AND(C40&lt;22/24),"22前",AND(C40&gt;=22/24),"22後")</f>
        <v>朝</v>
      </c>
      <c r="E40" s="138"/>
      <c r="F40" s="141"/>
      <c r="G40" s="142"/>
      <c r="H40" s="46" t="s">
        <v>56</v>
      </c>
      <c r="I40" s="47" t="s">
        <v>57</v>
      </c>
      <c r="J40" s="47" t="s">
        <v>58</v>
      </c>
      <c r="K40" s="47" t="s">
        <v>54</v>
      </c>
      <c r="L40" s="47" t="s">
        <v>55</v>
      </c>
      <c r="M40" s="121" t="s">
        <v>6</v>
      </c>
      <c r="N40" s="122" t="s">
        <v>15</v>
      </c>
      <c r="O40" s="123" t="s">
        <v>16</v>
      </c>
      <c r="P40" s="123" t="s">
        <v>16</v>
      </c>
      <c r="Q40" s="123" t="s">
        <v>16</v>
      </c>
      <c r="R40" s="124" t="s">
        <v>21</v>
      </c>
    </row>
    <row r="41" spans="1:18" ht="36.75" customHeight="1" thickBot="1" x14ac:dyDescent="0.2">
      <c r="A41" s="118"/>
      <c r="B41" s="118"/>
      <c r="C41" s="118"/>
      <c r="D41" s="118"/>
      <c r="E41" s="139"/>
      <c r="F41" s="4" t="s">
        <v>28</v>
      </c>
      <c r="G41" s="143">
        <f>COUNTA(C9:C39)</f>
        <v>0</v>
      </c>
      <c r="H41" s="140">
        <f>+SUM(H9:H39)</f>
        <v>0</v>
      </c>
      <c r="I41" s="127">
        <f>SUM(I9:I39)</f>
        <v>0</v>
      </c>
      <c r="J41" s="128">
        <f>SUM(J9:J39)</f>
        <v>0</v>
      </c>
      <c r="K41" s="128">
        <f>SUM(K9:K39)</f>
        <v>0</v>
      </c>
      <c r="L41" s="48">
        <f>+SUM(L9:L39)</f>
        <v>0</v>
      </c>
      <c r="M41" s="48">
        <f>+SUM(M9:M39)</f>
        <v>0</v>
      </c>
      <c r="N41" s="48">
        <f>+SUM(N9:N39)</f>
        <v>0</v>
      </c>
      <c r="O41" s="48">
        <f>+SUM(O9:O38)</f>
        <v>0</v>
      </c>
      <c r="P41" s="48">
        <f>+SUM(P9:P38)</f>
        <v>0</v>
      </c>
      <c r="Q41" s="48">
        <f>+SUM(Q9:Q39)</f>
        <v>0</v>
      </c>
      <c r="R41" s="118"/>
    </row>
  </sheetData>
  <mergeCells count="2">
    <mergeCell ref="D2:G2"/>
    <mergeCell ref="D4:G4"/>
  </mergeCells>
  <phoneticPr fontId="1"/>
  <conditionalFormatting sqref="B9:B39">
    <cfRule type="containsText" dxfId="3" priority="1" operator="containsText" text="土">
      <formula>NOT(ISERROR(SEARCH("土",B9)))</formula>
    </cfRule>
    <cfRule type="containsText" dxfId="2" priority="2" operator="containsText" text="日">
      <formula>NOT(ISERROR(SEARCH("日",B9)))</formula>
    </cfRule>
  </conditionalFormatting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6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6CE4-F7F5-4D10-86A0-B03950C2F626}">
  <sheetPr>
    <tabColor theme="0" tint="-4.9989318521683403E-2"/>
  </sheetPr>
  <dimension ref="A2:AA41"/>
  <sheetViews>
    <sheetView zoomScale="70" zoomScaleNormal="70" workbookViewId="0">
      <pane xSplit="2" ySplit="8" topLeftCell="C9" activePane="bottomRight" state="frozen"/>
      <selection activeCell="I9" sqref="I9"/>
      <selection pane="topRight" activeCell="I9" sqref="I9"/>
      <selection pane="bottomLeft" activeCell="I9" sqref="I9"/>
      <selection pane="bottomRight" activeCell="I9" sqref="I9"/>
    </sheetView>
  </sheetViews>
  <sheetFormatPr defaultRowHeight="13.5" x14ac:dyDescent="0.15"/>
  <cols>
    <col min="1" max="1" width="7.25" style="35" bestFit="1" customWidth="1"/>
    <col min="2" max="2" width="5.75" style="35" bestFit="1" customWidth="1"/>
    <col min="4" max="4" width="2.875" style="35" hidden="1" customWidth="1"/>
    <col min="8" max="11" width="10.125" style="35" customWidth="1"/>
    <col min="12" max="13" width="10" style="35" customWidth="1"/>
    <col min="14" max="14" width="10.875" style="35" customWidth="1"/>
    <col min="15" max="15" width="9" style="35" hidden="1" customWidth="1"/>
    <col min="16" max="16" width="8.25" style="35" hidden="1" customWidth="1"/>
  </cols>
  <sheetData>
    <row r="2" spans="1:27" ht="22.5" customHeight="1" x14ac:dyDescent="0.15">
      <c r="A2" s="2">
        <v>2024</v>
      </c>
      <c r="B2" s="2" t="s">
        <v>0</v>
      </c>
      <c r="C2" s="1" t="s">
        <v>1</v>
      </c>
      <c r="D2" s="172" t="s">
        <v>2</v>
      </c>
      <c r="E2" s="173"/>
      <c r="F2" s="173"/>
      <c r="G2" s="173"/>
      <c r="L2"/>
      <c r="M2"/>
      <c r="Z2" s="22">
        <v>0.91666666666666663</v>
      </c>
      <c r="AA2" s="23">
        <v>1.208333333333333</v>
      </c>
    </row>
    <row r="3" spans="1:27" ht="22.5" customHeight="1" x14ac:dyDescent="0.15">
      <c r="A3" s="107">
        <f>'[2]0SHEET'!D1</f>
        <v>45474</v>
      </c>
      <c r="B3" s="2" t="s">
        <v>3</v>
      </c>
      <c r="L3"/>
      <c r="M3"/>
    </row>
    <row r="4" spans="1:27" ht="22.5" customHeight="1" x14ac:dyDescent="0.15">
      <c r="C4" s="1" t="s">
        <v>4</v>
      </c>
      <c r="D4" s="174" t="s">
        <v>25</v>
      </c>
      <c r="E4" s="173"/>
      <c r="F4" s="173"/>
      <c r="G4" s="173"/>
      <c r="H4" t="s">
        <v>5</v>
      </c>
      <c r="I4" s="106" t="s">
        <v>40</v>
      </c>
      <c r="J4"/>
      <c r="K4"/>
      <c r="M4"/>
    </row>
    <row r="6" spans="1:27" x14ac:dyDescent="0.15">
      <c r="L6" s="20" t="s">
        <v>41</v>
      </c>
      <c r="M6" s="20"/>
    </row>
    <row r="7" spans="1:27" ht="14.25" customHeight="1" thickBot="1" x14ac:dyDescent="0.2">
      <c r="L7" s="21">
        <v>0.33333333333333331</v>
      </c>
      <c r="M7" s="21"/>
      <c r="O7" s="3"/>
      <c r="P7" s="3"/>
      <c r="Q7" s="3"/>
    </row>
    <row r="8" spans="1:27" ht="22.5" customHeight="1" thickBot="1" x14ac:dyDescent="0.2">
      <c r="A8" s="109" t="s">
        <v>7</v>
      </c>
      <c r="B8" s="131" t="s">
        <v>8</v>
      </c>
      <c r="C8" s="7" t="s">
        <v>9</v>
      </c>
      <c r="D8" s="8"/>
      <c r="E8" s="8" t="s">
        <v>10</v>
      </c>
      <c r="F8" s="8" t="s">
        <v>11</v>
      </c>
      <c r="G8" s="9" t="s">
        <v>12</v>
      </c>
      <c r="H8" s="133" t="s">
        <v>13</v>
      </c>
      <c r="I8" s="109" t="s">
        <v>43</v>
      </c>
      <c r="J8" s="109" t="s">
        <v>44</v>
      </c>
      <c r="K8" s="109" t="s">
        <v>45</v>
      </c>
      <c r="L8" s="110" t="s">
        <v>46</v>
      </c>
      <c r="M8" s="110" t="s">
        <v>6</v>
      </c>
      <c r="N8" s="111" t="s">
        <v>47</v>
      </c>
      <c r="O8" s="112" t="s">
        <v>16</v>
      </c>
      <c r="P8" s="112" t="s">
        <v>17</v>
      </c>
      <c r="Q8" s="112" t="s">
        <v>48</v>
      </c>
      <c r="R8" s="113" t="s">
        <v>19</v>
      </c>
    </row>
    <row r="9" spans="1:27" ht="22.5" customHeight="1" thickTop="1" x14ac:dyDescent="0.15">
      <c r="A9" s="114">
        <f>A3</f>
        <v>45474</v>
      </c>
      <c r="B9" s="132" t="str">
        <f t="shared" ref="B9:B39" si="0">TEXT(A9,"aaa")</f>
        <v>月</v>
      </c>
      <c r="C9" s="43"/>
      <c r="D9" s="115" t="str" cm="1">
        <f t="array" ref="D9">_xlfn.IFS(C9&lt;0.5,"朝",AND(C9&lt;22/24),"22前",AND(C9&gt;=22/24),"22後")</f>
        <v>朝</v>
      </c>
      <c r="E9" s="144"/>
      <c r="F9" s="47"/>
      <c r="G9" s="45"/>
      <c r="H9" s="46">
        <f t="shared" ref="H9:H38" si="1">G9-F9</f>
        <v>0</v>
      </c>
      <c r="I9" s="47">
        <f>IF(AND(C9&lt;0.333,C9&lt;&gt;""),8/24-C9,(IF(E9&gt;5/24,E9-5/24,)))</f>
        <v>0</v>
      </c>
      <c r="J9" s="47">
        <f t="shared" ref="J9:J40" si="2">IF(AND(C9&lt;0.5,C9&lt;&gt;""),E9-C9-H9,)</f>
        <v>0</v>
      </c>
      <c r="K9" s="47">
        <f t="shared" ref="K9:K39" si="3">IF(AND(C9&gt;0.5,C9&lt;22/24),22/24-C9,)</f>
        <v>0</v>
      </c>
      <c r="L9" s="48">
        <f t="shared" ref="L9:L39" si="4">IF(C9&gt;E9,E9+1-C9-H9,E9-C9-H9)</f>
        <v>0</v>
      </c>
      <c r="M9" s="47">
        <f t="shared" ref="M9:M38" si="5">+IF(L9&gt;$L$7,$L$7,L9)</f>
        <v>0</v>
      </c>
      <c r="N9" s="47" t="str">
        <f t="shared" ref="N9:N11" si="6">+IF(OR(L9&lt;=$L$7,L9=" ")," ",L9-$L$7)</f>
        <v xml:space="preserve"> </v>
      </c>
      <c r="O9" s="47">
        <f t="shared" ref="O9:O37" si="7">IF(AND($C9&lt;&gt;"",$C9&lt;$AA$2,$E9&gt;$Z$2),MIN($E9,$AA$2)-MAX($C9,$Z$2),0)</f>
        <v>0</v>
      </c>
      <c r="P9" s="47">
        <f t="shared" ref="P9:P37" si="8">IF(AND($F9&lt;&gt;"",$F9&lt;$AA$2,$G9&gt;$Z$2),MIN($G9,$AA$2)-MAX($F9,$Z$2),0)</f>
        <v>0</v>
      </c>
      <c r="Q9" s="48" cm="1">
        <f t="array" ref="Q9">_xlfn.IFS(D9="朝",,AND(D9="22前",E9&gt;5/24),5/24+1-H9-22/24,AND(D9="22前",E9&lt;5/24),E9+1-H9-22/24,AND(D9="22後",E9&gt;5/24),5/24+1-H9-C9,AND(D9="22後",E9&lt;5/24),E9+1-H9-C9)</f>
        <v>0</v>
      </c>
      <c r="R9" s="116"/>
    </row>
    <row r="10" spans="1:27" ht="22.5" customHeight="1" x14ac:dyDescent="0.15">
      <c r="A10" s="117">
        <f t="shared" ref="A10:A39" si="9">A9+1</f>
        <v>45475</v>
      </c>
      <c r="B10" s="32" t="str">
        <f t="shared" si="0"/>
        <v>火</v>
      </c>
      <c r="C10" s="49"/>
      <c r="D10" s="115" t="str" cm="1">
        <f t="array" ref="D10">_xlfn.IFS(C10&lt;0.5,"朝",AND(C10&lt;22/24),"22前",AND(C10&gt;=22/24),"22後")</f>
        <v>朝</v>
      </c>
      <c r="E10" s="145"/>
      <c r="F10" s="48"/>
      <c r="G10" s="50"/>
      <c r="H10" s="51">
        <f t="shared" si="1"/>
        <v>0</v>
      </c>
      <c r="I10" s="47">
        <f t="shared" ref="I10:I40" si="10">IF(AND(C10&lt;0.333,C10&lt;&gt;""),8/24-C10,(IF(AND(E10&gt;5/24,C10&gt;0.5),E10-5/24,)))</f>
        <v>0</v>
      </c>
      <c r="J10" s="47">
        <f t="shared" si="2"/>
        <v>0</v>
      </c>
      <c r="K10" s="47">
        <f t="shared" si="3"/>
        <v>0</v>
      </c>
      <c r="L10" s="48">
        <f t="shared" si="4"/>
        <v>0</v>
      </c>
      <c r="M10" s="52">
        <f t="shared" si="5"/>
        <v>0</v>
      </c>
      <c r="N10" s="48" t="str">
        <f t="shared" si="6"/>
        <v xml:space="preserve"> </v>
      </c>
      <c r="O10" s="48">
        <f t="shared" si="7"/>
        <v>0</v>
      </c>
      <c r="P10" s="48">
        <f t="shared" si="8"/>
        <v>0</v>
      </c>
      <c r="Q10" s="48" cm="1">
        <f t="array" ref="Q10">_xlfn.IFS(D10="朝",,AND(D10="22前",E10&gt;5/24),5/24+1-H10-22/24,AND(D10="22前",E10&lt;5/24),E10+1-H10-22/24,AND(D10="22後",E10&gt;5/24),5/24+1-H10-C10,AND(D10="22後",E10&lt;5/24),E10+1-H10-C10)</f>
        <v>0</v>
      </c>
      <c r="R10" s="118"/>
    </row>
    <row r="11" spans="1:27" ht="22.5" customHeight="1" x14ac:dyDescent="0.15">
      <c r="A11" s="117">
        <f t="shared" si="9"/>
        <v>45476</v>
      </c>
      <c r="B11" s="32" t="str">
        <f t="shared" si="0"/>
        <v>水</v>
      </c>
      <c r="C11" s="49"/>
      <c r="D11" s="115" t="str" cm="1">
        <f t="array" ref="D11">_xlfn.IFS(C11&lt;0.5,"朝",AND(C11&lt;22/24),"22前",AND(C11&gt;=22/24),"22後")</f>
        <v>朝</v>
      </c>
      <c r="E11" s="145"/>
      <c r="F11" s="48"/>
      <c r="G11" s="50"/>
      <c r="H11" s="51">
        <f t="shared" si="1"/>
        <v>0</v>
      </c>
      <c r="I11" s="47">
        <f t="shared" si="10"/>
        <v>0</v>
      </c>
      <c r="J11" s="47">
        <f t="shared" si="2"/>
        <v>0</v>
      </c>
      <c r="K11" s="47">
        <f t="shared" si="3"/>
        <v>0</v>
      </c>
      <c r="L11" s="48">
        <f t="shared" si="4"/>
        <v>0</v>
      </c>
      <c r="M11" s="52">
        <f t="shared" si="5"/>
        <v>0</v>
      </c>
      <c r="N11" s="48" t="str">
        <f t="shared" si="6"/>
        <v xml:space="preserve"> </v>
      </c>
      <c r="O11" s="48">
        <f t="shared" si="7"/>
        <v>0</v>
      </c>
      <c r="P11" s="48">
        <f t="shared" si="8"/>
        <v>0</v>
      </c>
      <c r="Q11" s="48" cm="1">
        <f t="array" ref="Q11">_xlfn.IFS(D11="朝",,AND(D11="22前",E11&gt;5/24),5/24+1-H11-22/24,AND(D11="22前",E11&lt;5/24),E11+1-H11-22/24,AND(D11="22後",E11&gt;5/24),5/24+1-H11-C11,AND(D11="22後",E11&lt;5/24),E11+1-H11-C11)</f>
        <v>0</v>
      </c>
      <c r="R11" s="118"/>
    </row>
    <row r="12" spans="1:27" ht="22.5" customHeight="1" x14ac:dyDescent="0.15">
      <c r="A12" s="117">
        <f t="shared" si="9"/>
        <v>45477</v>
      </c>
      <c r="B12" s="32" t="str">
        <f t="shared" si="0"/>
        <v>木</v>
      </c>
      <c r="C12" s="49"/>
      <c r="D12" s="115" t="str" cm="1">
        <f t="array" ref="D12">_xlfn.IFS(C12&lt;0.5,"朝",AND(C12&lt;22/24),"22前",AND(C12&gt;=22/24),"22後")</f>
        <v>朝</v>
      </c>
      <c r="E12" s="145"/>
      <c r="F12" s="48"/>
      <c r="G12" s="50"/>
      <c r="H12" s="51">
        <f t="shared" si="1"/>
        <v>0</v>
      </c>
      <c r="I12" s="47">
        <f t="shared" si="10"/>
        <v>0</v>
      </c>
      <c r="J12" s="47">
        <f t="shared" si="2"/>
        <v>0</v>
      </c>
      <c r="K12" s="47">
        <f t="shared" si="3"/>
        <v>0</v>
      </c>
      <c r="L12" s="48">
        <f t="shared" si="4"/>
        <v>0</v>
      </c>
      <c r="M12" s="52">
        <f t="shared" si="5"/>
        <v>0</v>
      </c>
      <c r="N12" s="48" t="str">
        <f>+IF(OR(L12&lt;=$L$7,L12=" ")," ",L12-$L$7)</f>
        <v xml:space="preserve"> </v>
      </c>
      <c r="O12" s="48">
        <f t="shared" si="7"/>
        <v>0</v>
      </c>
      <c r="P12" s="48">
        <f t="shared" si="8"/>
        <v>0</v>
      </c>
      <c r="Q12" s="48" cm="1">
        <f t="array" ref="Q12">_xlfn.IFS(D12="朝",,AND(D12="22前",E12&gt;5/24),5/24+1-H12-22/24,AND(D12="22前",E12&lt;5/24),E12+1-H12-22/24,AND(D12="22後",E12&gt;5/24),5/24+1-H12-C12,AND(D12="22後",E12&lt;5/24),E12+1-H12-C12)</f>
        <v>0</v>
      </c>
      <c r="R12" s="118"/>
    </row>
    <row r="13" spans="1:27" ht="22.5" customHeight="1" x14ac:dyDescent="0.15">
      <c r="A13" s="117">
        <f t="shared" si="9"/>
        <v>45478</v>
      </c>
      <c r="B13" s="32" t="str">
        <f t="shared" si="0"/>
        <v>金</v>
      </c>
      <c r="C13" s="49"/>
      <c r="D13" s="115" t="str" cm="1">
        <f t="array" ref="D13">_xlfn.IFS(C13&lt;0.5,"朝",AND(C13&lt;22/24),"22前",AND(C13&gt;=22/24),"22後")</f>
        <v>朝</v>
      </c>
      <c r="E13" s="145"/>
      <c r="F13" s="48"/>
      <c r="G13" s="50"/>
      <c r="H13" s="51">
        <f t="shared" si="1"/>
        <v>0</v>
      </c>
      <c r="I13" s="47">
        <f t="shared" si="10"/>
        <v>0</v>
      </c>
      <c r="J13" s="47">
        <f t="shared" si="2"/>
        <v>0</v>
      </c>
      <c r="K13" s="47">
        <f t="shared" si="3"/>
        <v>0</v>
      </c>
      <c r="L13" s="48">
        <f t="shared" si="4"/>
        <v>0</v>
      </c>
      <c r="M13" s="52">
        <f t="shared" si="5"/>
        <v>0</v>
      </c>
      <c r="N13" s="48" t="str">
        <f t="shared" ref="N13:N38" si="11">+IF(OR(L13&lt;=$L$7,L13=" ")," ",L13-$L$7)</f>
        <v xml:space="preserve"> </v>
      </c>
      <c r="O13" s="48">
        <f t="shared" si="7"/>
        <v>0</v>
      </c>
      <c r="P13" s="48">
        <f t="shared" si="8"/>
        <v>0</v>
      </c>
      <c r="Q13" s="48" cm="1">
        <f t="array" ref="Q13">_xlfn.IFS(D13="朝",,AND(D13="22前",E13&gt;5/24),5/24+1-H13-22/24,AND(D13="22前",E13&lt;5/24),E13+1-H13-22/24,AND(D13="22後",E13&gt;5/24),5/24+1-H13-C13,AND(D13="22後",E13&lt;5/24),E13+1-H13-C13)</f>
        <v>0</v>
      </c>
      <c r="R13" s="118"/>
    </row>
    <row r="14" spans="1:27" ht="22.5" customHeight="1" x14ac:dyDescent="0.15">
      <c r="A14" s="117">
        <f t="shared" si="9"/>
        <v>45479</v>
      </c>
      <c r="B14" s="32" t="str">
        <f t="shared" si="0"/>
        <v>土</v>
      </c>
      <c r="C14" s="49"/>
      <c r="D14" s="115" t="str" cm="1">
        <f t="array" ref="D14">_xlfn.IFS(C14&lt;0.5,"朝",AND(C14&lt;22/24),"22前",AND(C14&gt;=22/24),"22後")</f>
        <v>朝</v>
      </c>
      <c r="E14" s="145"/>
      <c r="F14" s="48"/>
      <c r="G14" s="50"/>
      <c r="H14" s="51">
        <f t="shared" si="1"/>
        <v>0</v>
      </c>
      <c r="I14" s="47">
        <f t="shared" si="10"/>
        <v>0</v>
      </c>
      <c r="J14" s="47">
        <f t="shared" si="2"/>
        <v>0</v>
      </c>
      <c r="K14" s="47">
        <f t="shared" si="3"/>
        <v>0</v>
      </c>
      <c r="L14" s="48">
        <f t="shared" si="4"/>
        <v>0</v>
      </c>
      <c r="M14" s="52">
        <f t="shared" si="5"/>
        <v>0</v>
      </c>
      <c r="N14" s="48" t="str">
        <f t="shared" si="11"/>
        <v xml:space="preserve"> </v>
      </c>
      <c r="O14" s="48">
        <f t="shared" si="7"/>
        <v>0</v>
      </c>
      <c r="P14" s="48">
        <f t="shared" si="8"/>
        <v>0</v>
      </c>
      <c r="Q14" s="48" cm="1">
        <f t="array" ref="Q14">_xlfn.IFS(D14="朝",,AND(D14="22前",E14&gt;5/24),5/24+1-H14-22/24,AND(D14="22前",E14&lt;5/24),E14+1-H14-22/24,AND(D14="22後",E14&gt;5/24),5/24+1-H14-C14,AND(D14="22後",E14&lt;5/24),E14+1-H14-C14)</f>
        <v>0</v>
      </c>
      <c r="R14" s="118"/>
    </row>
    <row r="15" spans="1:27" ht="22.5" customHeight="1" x14ac:dyDescent="0.15">
      <c r="A15" s="117">
        <f t="shared" si="9"/>
        <v>45480</v>
      </c>
      <c r="B15" s="32" t="str">
        <f t="shared" si="0"/>
        <v>日</v>
      </c>
      <c r="C15" s="49"/>
      <c r="D15" s="115" t="str" cm="1">
        <f t="array" ref="D15">_xlfn.IFS(C15&lt;0.5,"朝",AND(C15&lt;22/24),"22前",AND(C15&gt;=22/24),"22後")</f>
        <v>朝</v>
      </c>
      <c r="E15" s="145"/>
      <c r="F15" s="48"/>
      <c r="G15" s="50"/>
      <c r="H15" s="51">
        <f t="shared" si="1"/>
        <v>0</v>
      </c>
      <c r="I15" s="47">
        <f t="shared" si="10"/>
        <v>0</v>
      </c>
      <c r="J15" s="47">
        <f t="shared" si="2"/>
        <v>0</v>
      </c>
      <c r="K15" s="47">
        <f t="shared" si="3"/>
        <v>0</v>
      </c>
      <c r="L15" s="48">
        <f t="shared" si="4"/>
        <v>0</v>
      </c>
      <c r="M15" s="52">
        <f t="shared" si="5"/>
        <v>0</v>
      </c>
      <c r="N15" s="48" t="str">
        <f t="shared" si="11"/>
        <v xml:space="preserve"> </v>
      </c>
      <c r="O15" s="48">
        <f t="shared" si="7"/>
        <v>0</v>
      </c>
      <c r="P15" s="48">
        <f t="shared" si="8"/>
        <v>0</v>
      </c>
      <c r="Q15" s="48" cm="1">
        <f t="array" ref="Q15">_xlfn.IFS(D15="朝",,AND(D15="22前",E15&gt;5/24),5/24+1-H15-22/24,AND(D15="22前",E15&lt;5/24),E15+1-H15-22/24,AND(D15="22後",E15&gt;5/24),5/24+1-H15-C15,AND(D15="22後",E15&lt;5/24),E15+1-H15-C15)</f>
        <v>0</v>
      </c>
      <c r="R15" s="118"/>
    </row>
    <row r="16" spans="1:27" ht="22.5" customHeight="1" x14ac:dyDescent="0.15">
      <c r="A16" s="117">
        <f t="shared" si="9"/>
        <v>45481</v>
      </c>
      <c r="B16" s="32" t="str">
        <f t="shared" si="0"/>
        <v>月</v>
      </c>
      <c r="C16" s="49"/>
      <c r="D16" s="115" t="str" cm="1">
        <f t="array" ref="D16">_xlfn.IFS(C16&lt;0.5,"朝",AND(C16&lt;22/24),"22前",AND(C16&gt;=22/24),"22後")</f>
        <v>朝</v>
      </c>
      <c r="E16" s="145"/>
      <c r="F16" s="48"/>
      <c r="G16" s="50"/>
      <c r="H16" s="51">
        <f t="shared" si="1"/>
        <v>0</v>
      </c>
      <c r="I16" s="47">
        <f t="shared" si="10"/>
        <v>0</v>
      </c>
      <c r="J16" s="47">
        <f t="shared" si="2"/>
        <v>0</v>
      </c>
      <c r="K16" s="47">
        <f t="shared" si="3"/>
        <v>0</v>
      </c>
      <c r="L16" s="48">
        <f t="shared" si="4"/>
        <v>0</v>
      </c>
      <c r="M16" s="52">
        <f t="shared" si="5"/>
        <v>0</v>
      </c>
      <c r="N16" s="48" t="str">
        <f t="shared" si="11"/>
        <v xml:space="preserve"> </v>
      </c>
      <c r="O16" s="48">
        <f t="shared" si="7"/>
        <v>0</v>
      </c>
      <c r="P16" s="48">
        <f t="shared" si="8"/>
        <v>0</v>
      </c>
      <c r="Q16" s="48" cm="1">
        <f t="array" ref="Q16">_xlfn.IFS(D16="朝",,AND(D16="22前",E16&gt;5/24),5/24+1-H16-22/24,AND(D16="22前",E16&lt;5/24),E16+1-H16-22/24,AND(D16="22後",E16&gt;5/24),5/24+1-H16-C16,AND(D16="22後",E16&lt;5/24),E16+1-H16-C16)</f>
        <v>0</v>
      </c>
      <c r="R16" s="118"/>
    </row>
    <row r="17" spans="1:18" ht="22.5" customHeight="1" x14ac:dyDescent="0.15">
      <c r="A17" s="117">
        <f t="shared" si="9"/>
        <v>45482</v>
      </c>
      <c r="B17" s="32" t="str">
        <f t="shared" si="0"/>
        <v>火</v>
      </c>
      <c r="C17" s="49"/>
      <c r="D17" s="115" t="str" cm="1">
        <f t="array" ref="D17">_xlfn.IFS(C17&lt;0.5,"朝",AND(C17&lt;22/24),"22前",AND(C17&gt;=22/24),"22後")</f>
        <v>朝</v>
      </c>
      <c r="E17" s="145"/>
      <c r="F17" s="48"/>
      <c r="G17" s="50"/>
      <c r="H17" s="51">
        <f t="shared" si="1"/>
        <v>0</v>
      </c>
      <c r="I17" s="47">
        <f t="shared" si="10"/>
        <v>0</v>
      </c>
      <c r="J17" s="47">
        <f t="shared" si="2"/>
        <v>0</v>
      </c>
      <c r="K17" s="47">
        <f t="shared" si="3"/>
        <v>0</v>
      </c>
      <c r="L17" s="48">
        <f t="shared" si="4"/>
        <v>0</v>
      </c>
      <c r="M17" s="52">
        <f t="shared" si="5"/>
        <v>0</v>
      </c>
      <c r="N17" s="48" t="str">
        <f t="shared" si="11"/>
        <v xml:space="preserve"> </v>
      </c>
      <c r="O17" s="48">
        <f t="shared" si="7"/>
        <v>0</v>
      </c>
      <c r="P17" s="48">
        <f t="shared" si="8"/>
        <v>0</v>
      </c>
      <c r="Q17" s="48" cm="1">
        <f t="array" ref="Q17">_xlfn.IFS(D17="朝",,AND(D17="22前",E17&gt;5/24),5/24+1-H17-22/24,AND(D17="22前",E17&lt;5/24),E17+1-H17-22/24,AND(D17="22後",E17&gt;5/24),5/24+1-H17-C17,AND(D17="22後",E17&lt;5/24),E17+1-H17-C17)</f>
        <v>0</v>
      </c>
      <c r="R17" s="118"/>
    </row>
    <row r="18" spans="1:18" ht="22.5" customHeight="1" x14ac:dyDescent="0.15">
      <c r="A18" s="117">
        <f t="shared" si="9"/>
        <v>45483</v>
      </c>
      <c r="B18" s="32" t="str">
        <f t="shared" si="0"/>
        <v>水</v>
      </c>
      <c r="C18" s="49"/>
      <c r="D18" s="115" t="str" cm="1">
        <f t="array" ref="D18">_xlfn.IFS(C18&lt;0.5,"朝",AND(C18&lt;22/24),"22前",AND(C18&gt;=22/24),"22後")</f>
        <v>朝</v>
      </c>
      <c r="E18" s="145"/>
      <c r="F18" s="48"/>
      <c r="G18" s="50"/>
      <c r="H18" s="51">
        <f t="shared" si="1"/>
        <v>0</v>
      </c>
      <c r="I18" s="47">
        <f t="shared" si="10"/>
        <v>0</v>
      </c>
      <c r="J18" s="47">
        <f t="shared" si="2"/>
        <v>0</v>
      </c>
      <c r="K18" s="47">
        <f t="shared" si="3"/>
        <v>0</v>
      </c>
      <c r="L18" s="48">
        <f t="shared" si="4"/>
        <v>0</v>
      </c>
      <c r="M18" s="52">
        <f t="shared" si="5"/>
        <v>0</v>
      </c>
      <c r="N18" s="48" t="str">
        <f t="shared" si="11"/>
        <v xml:space="preserve"> </v>
      </c>
      <c r="O18" s="48">
        <f t="shared" si="7"/>
        <v>0</v>
      </c>
      <c r="P18" s="48">
        <f t="shared" si="8"/>
        <v>0</v>
      </c>
      <c r="Q18" s="48" cm="1">
        <f t="array" ref="Q18">_xlfn.IFS(D18="朝",,AND(D18="22前",E18&gt;5/24),5/24+1-H18-22/24,AND(D18="22前",E18&lt;5/24),E18+1-H18-22/24,AND(D18="22後",E18&gt;5/24),5/24+1-H18-C18,AND(D18="22後",E18&lt;5/24),E18+1-H18-C18)</f>
        <v>0</v>
      </c>
      <c r="R18" s="118"/>
    </row>
    <row r="19" spans="1:18" ht="22.5" customHeight="1" x14ac:dyDescent="0.15">
      <c r="A19" s="117">
        <f t="shared" si="9"/>
        <v>45484</v>
      </c>
      <c r="B19" s="32" t="str">
        <f t="shared" si="0"/>
        <v>木</v>
      </c>
      <c r="C19" s="49"/>
      <c r="D19" s="115" t="str" cm="1">
        <f t="array" ref="D19">_xlfn.IFS(C19&lt;0.5,"朝",AND(C19&lt;22/24),"22前",AND(C19&gt;=22/24),"22後")</f>
        <v>朝</v>
      </c>
      <c r="E19" s="145"/>
      <c r="F19" s="48"/>
      <c r="G19" s="50"/>
      <c r="H19" s="51">
        <f t="shared" si="1"/>
        <v>0</v>
      </c>
      <c r="I19" s="47">
        <f t="shared" si="10"/>
        <v>0</v>
      </c>
      <c r="J19" s="47">
        <f t="shared" si="2"/>
        <v>0</v>
      </c>
      <c r="K19" s="47">
        <f t="shared" si="3"/>
        <v>0</v>
      </c>
      <c r="L19" s="48">
        <f t="shared" si="4"/>
        <v>0</v>
      </c>
      <c r="M19" s="52">
        <f t="shared" si="5"/>
        <v>0</v>
      </c>
      <c r="N19" s="48" t="str">
        <f t="shared" si="11"/>
        <v xml:space="preserve"> </v>
      </c>
      <c r="O19" s="48">
        <f t="shared" si="7"/>
        <v>0</v>
      </c>
      <c r="P19" s="48">
        <f t="shared" si="8"/>
        <v>0</v>
      </c>
      <c r="Q19" s="48" cm="1">
        <f t="array" ref="Q19">_xlfn.IFS(D19="朝",,AND(D19="22前",E19&gt;5/24),5/24+1-H19-22/24,AND(D19="22前",E19&lt;5/24),E19+1-H19-22/24,AND(D19="22後",E19&gt;5/24),5/24+1-H19-C19,AND(D19="22後",E19&lt;5/24),E19+1-H19-C19)</f>
        <v>0</v>
      </c>
      <c r="R19" s="118"/>
    </row>
    <row r="20" spans="1:18" ht="22.5" customHeight="1" x14ac:dyDescent="0.15">
      <c r="A20" s="117">
        <f t="shared" si="9"/>
        <v>45485</v>
      </c>
      <c r="B20" s="32" t="str">
        <f t="shared" si="0"/>
        <v>金</v>
      </c>
      <c r="C20" s="49"/>
      <c r="D20" s="115" t="str" cm="1">
        <f t="array" ref="D20">_xlfn.IFS(C20&lt;0.5,"朝",AND(C20&lt;22/24),"22前",AND(C20&gt;=22/24),"22後")</f>
        <v>朝</v>
      </c>
      <c r="E20" s="145"/>
      <c r="F20" s="48"/>
      <c r="G20" s="50"/>
      <c r="H20" s="51">
        <f t="shared" si="1"/>
        <v>0</v>
      </c>
      <c r="I20" s="47">
        <f t="shared" si="10"/>
        <v>0</v>
      </c>
      <c r="J20" s="47">
        <f t="shared" si="2"/>
        <v>0</v>
      </c>
      <c r="K20" s="47">
        <f t="shared" si="3"/>
        <v>0</v>
      </c>
      <c r="L20" s="48">
        <f t="shared" si="4"/>
        <v>0</v>
      </c>
      <c r="M20" s="52">
        <f t="shared" si="5"/>
        <v>0</v>
      </c>
      <c r="N20" s="48" t="str">
        <f t="shared" si="11"/>
        <v xml:space="preserve"> </v>
      </c>
      <c r="O20" s="48">
        <f t="shared" si="7"/>
        <v>0</v>
      </c>
      <c r="P20" s="48">
        <f t="shared" si="8"/>
        <v>0</v>
      </c>
      <c r="Q20" s="48" cm="1">
        <f t="array" ref="Q20">_xlfn.IFS(D20="朝",,AND(D20="22前",E20&gt;5/24),5/24+1-H20-22/24,AND(D20="22前",E20&lt;5/24),E20+1-H20-22/24,AND(D20="22後",E20&gt;5/24),5/24+1-H20-C20,AND(D20="22後",E20&lt;5/24),E20+1-H20-C20)</f>
        <v>0</v>
      </c>
      <c r="R20" s="118"/>
    </row>
    <row r="21" spans="1:18" ht="22.5" customHeight="1" x14ac:dyDescent="0.15">
      <c r="A21" s="117">
        <f t="shared" si="9"/>
        <v>45486</v>
      </c>
      <c r="B21" s="32" t="str">
        <f t="shared" si="0"/>
        <v>土</v>
      </c>
      <c r="C21" s="49"/>
      <c r="D21" s="115" t="str" cm="1">
        <f t="array" ref="D21">_xlfn.IFS(C21&lt;0.5,"朝",AND(C21&lt;22/24),"22前",AND(C21&gt;=22/24),"22後")</f>
        <v>朝</v>
      </c>
      <c r="E21" s="145"/>
      <c r="F21" s="48"/>
      <c r="G21" s="50"/>
      <c r="H21" s="51">
        <f t="shared" si="1"/>
        <v>0</v>
      </c>
      <c r="I21" s="47">
        <f t="shared" si="10"/>
        <v>0</v>
      </c>
      <c r="J21" s="47">
        <f t="shared" si="2"/>
        <v>0</v>
      </c>
      <c r="K21" s="47">
        <f t="shared" si="3"/>
        <v>0</v>
      </c>
      <c r="L21" s="48">
        <f t="shared" si="4"/>
        <v>0</v>
      </c>
      <c r="M21" s="52">
        <f t="shared" si="5"/>
        <v>0</v>
      </c>
      <c r="N21" s="48" t="str">
        <f t="shared" si="11"/>
        <v xml:space="preserve"> </v>
      </c>
      <c r="O21" s="48">
        <f t="shared" si="7"/>
        <v>0</v>
      </c>
      <c r="P21" s="48">
        <f t="shared" si="8"/>
        <v>0</v>
      </c>
      <c r="Q21" s="48" cm="1">
        <f t="array" ref="Q21">_xlfn.IFS(D21="朝",,AND(D21="22前",E21&gt;5/24),5/24+1-H21-22/24,AND(D21="22前",E21&lt;5/24),E21+1-H21-22/24,AND(D21="22後",E21&gt;5/24),5/24+1-H21-C21,AND(D21="22後",E21&lt;5/24),E21+1-H21-C21)</f>
        <v>0</v>
      </c>
      <c r="R21" s="118"/>
    </row>
    <row r="22" spans="1:18" ht="22.5" customHeight="1" x14ac:dyDescent="0.15">
      <c r="A22" s="117">
        <f t="shared" si="9"/>
        <v>45487</v>
      </c>
      <c r="B22" s="32" t="str">
        <f t="shared" si="0"/>
        <v>日</v>
      </c>
      <c r="C22" s="49"/>
      <c r="D22" s="115" t="str" cm="1">
        <f t="array" ref="D22">_xlfn.IFS(C22&lt;0.5,"朝",AND(C22&lt;22/24),"22前",AND(C22&gt;=22/24),"22後")</f>
        <v>朝</v>
      </c>
      <c r="E22" s="145"/>
      <c r="F22" s="48"/>
      <c r="G22" s="50"/>
      <c r="H22" s="51">
        <f t="shared" si="1"/>
        <v>0</v>
      </c>
      <c r="I22" s="47">
        <f t="shared" si="10"/>
        <v>0</v>
      </c>
      <c r="J22" s="47">
        <f t="shared" si="2"/>
        <v>0</v>
      </c>
      <c r="K22" s="47">
        <f t="shared" si="3"/>
        <v>0</v>
      </c>
      <c r="L22" s="48">
        <f t="shared" si="4"/>
        <v>0</v>
      </c>
      <c r="M22" s="52">
        <f t="shared" si="5"/>
        <v>0</v>
      </c>
      <c r="N22" s="48" t="str">
        <f t="shared" si="11"/>
        <v xml:space="preserve"> </v>
      </c>
      <c r="O22" s="48">
        <f t="shared" si="7"/>
        <v>0</v>
      </c>
      <c r="P22" s="48">
        <f t="shared" si="8"/>
        <v>0</v>
      </c>
      <c r="Q22" s="48" cm="1">
        <f t="array" ref="Q22">_xlfn.IFS(D22="朝",,AND(D22="22前",E22&gt;5/24),5/24+1-H22-22/24,AND(D22="22前",E22&lt;5/24),E22+1-H22-22/24,AND(D22="22後",E22&gt;5/24),5/24+1-H22-C22,AND(D22="22後",E22&lt;5/24),E22+1-H22-C22)</f>
        <v>0</v>
      </c>
      <c r="R22" s="118"/>
    </row>
    <row r="23" spans="1:18" ht="22.5" customHeight="1" x14ac:dyDescent="0.15">
      <c r="A23" s="117">
        <f t="shared" si="9"/>
        <v>45488</v>
      </c>
      <c r="B23" s="32" t="str">
        <f t="shared" si="0"/>
        <v>月</v>
      </c>
      <c r="C23" s="49"/>
      <c r="D23" s="115" t="str" cm="1">
        <f t="array" ref="D23">_xlfn.IFS(C23&lt;0.5,"朝",AND(C23&lt;22/24),"22前",AND(C23&gt;=22/24),"22後")</f>
        <v>朝</v>
      </c>
      <c r="E23" s="145"/>
      <c r="F23" s="48"/>
      <c r="G23" s="50"/>
      <c r="H23" s="51">
        <f t="shared" si="1"/>
        <v>0</v>
      </c>
      <c r="I23" s="47">
        <f t="shared" si="10"/>
        <v>0</v>
      </c>
      <c r="J23" s="47">
        <f t="shared" si="2"/>
        <v>0</v>
      </c>
      <c r="K23" s="47">
        <f t="shared" si="3"/>
        <v>0</v>
      </c>
      <c r="L23" s="48">
        <f t="shared" si="4"/>
        <v>0</v>
      </c>
      <c r="M23" s="52">
        <f t="shared" si="5"/>
        <v>0</v>
      </c>
      <c r="N23" s="48" t="str">
        <f t="shared" si="11"/>
        <v xml:space="preserve"> </v>
      </c>
      <c r="O23" s="48">
        <f t="shared" si="7"/>
        <v>0</v>
      </c>
      <c r="P23" s="48">
        <f t="shared" si="8"/>
        <v>0</v>
      </c>
      <c r="Q23" s="48" cm="1">
        <f t="array" ref="Q23">_xlfn.IFS(D23="朝",,AND(D23="22前",E23&gt;5/24),5/24+1-H23-22/24,AND(D23="22前",E23&lt;5/24),E23+1-H23-22/24,AND(D23="22後",E23&gt;5/24),5/24+1-H23-C23,AND(D23="22後",E23&lt;5/24),E23+1-H23-C23)</f>
        <v>0</v>
      </c>
      <c r="R23" s="118"/>
    </row>
    <row r="24" spans="1:18" ht="22.5" customHeight="1" x14ac:dyDescent="0.15">
      <c r="A24" s="117">
        <f t="shared" si="9"/>
        <v>45489</v>
      </c>
      <c r="B24" s="32" t="str">
        <f t="shared" si="0"/>
        <v>火</v>
      </c>
      <c r="C24" s="49"/>
      <c r="D24" s="115" t="str" cm="1">
        <f t="array" ref="D24">_xlfn.IFS(C24&lt;0.5,"朝",AND(C24&lt;22/24),"22前",AND(C24&gt;=22/24),"22後")</f>
        <v>朝</v>
      </c>
      <c r="E24" s="145"/>
      <c r="F24" s="48"/>
      <c r="G24" s="50"/>
      <c r="H24" s="51">
        <f t="shared" si="1"/>
        <v>0</v>
      </c>
      <c r="I24" s="47">
        <f t="shared" si="10"/>
        <v>0</v>
      </c>
      <c r="J24" s="47">
        <f t="shared" si="2"/>
        <v>0</v>
      </c>
      <c r="K24" s="47">
        <f t="shared" si="3"/>
        <v>0</v>
      </c>
      <c r="L24" s="48">
        <f t="shared" si="4"/>
        <v>0</v>
      </c>
      <c r="M24" s="52">
        <f t="shared" si="5"/>
        <v>0</v>
      </c>
      <c r="N24" s="48" t="str">
        <f t="shared" si="11"/>
        <v xml:space="preserve"> </v>
      </c>
      <c r="O24" s="48">
        <f t="shared" si="7"/>
        <v>0</v>
      </c>
      <c r="P24" s="48">
        <f t="shared" si="8"/>
        <v>0</v>
      </c>
      <c r="Q24" s="48" cm="1">
        <f t="array" ref="Q24">_xlfn.IFS(D24="朝",,AND(D24="22前",E24&gt;5/24),5/24+1-H24-22/24,AND(D24="22前",E24&lt;5/24),E24+1-H24-22/24,AND(D24="22後",E24&gt;5/24),5/24+1-H24-C24,AND(D24="22後",E24&lt;5/24),E24+1-H24-C24)</f>
        <v>0</v>
      </c>
      <c r="R24" s="118"/>
    </row>
    <row r="25" spans="1:18" ht="22.5" customHeight="1" x14ac:dyDescent="0.15">
      <c r="A25" s="117">
        <f t="shared" si="9"/>
        <v>45490</v>
      </c>
      <c r="B25" s="32" t="str">
        <f t="shared" si="0"/>
        <v>水</v>
      </c>
      <c r="C25" s="49"/>
      <c r="D25" s="115" t="str" cm="1">
        <f t="array" ref="D25">_xlfn.IFS(C25&lt;0.5,"朝",AND(C25&lt;22/24),"22前",AND(C25&gt;=22/24),"22後")</f>
        <v>朝</v>
      </c>
      <c r="E25" s="145"/>
      <c r="F25" s="48"/>
      <c r="G25" s="50"/>
      <c r="H25" s="51">
        <f t="shared" si="1"/>
        <v>0</v>
      </c>
      <c r="I25" s="47">
        <f t="shared" si="10"/>
        <v>0</v>
      </c>
      <c r="J25" s="47">
        <f t="shared" si="2"/>
        <v>0</v>
      </c>
      <c r="K25" s="47">
        <f t="shared" si="3"/>
        <v>0</v>
      </c>
      <c r="L25" s="48">
        <f t="shared" si="4"/>
        <v>0</v>
      </c>
      <c r="M25" s="52">
        <f t="shared" si="5"/>
        <v>0</v>
      </c>
      <c r="N25" s="48" t="str">
        <f t="shared" si="11"/>
        <v xml:space="preserve"> </v>
      </c>
      <c r="O25" s="48">
        <f t="shared" si="7"/>
        <v>0</v>
      </c>
      <c r="P25" s="48">
        <f t="shared" si="8"/>
        <v>0</v>
      </c>
      <c r="Q25" s="48" cm="1">
        <f t="array" ref="Q25">_xlfn.IFS(D25="朝",,AND(D25="22前",E25&gt;5/24),5/24+1-H25-22/24,AND(D25="22前",E25&lt;5/24),E25+1-H25-22/24,AND(D25="22後",E25&gt;5/24),5/24+1-H25-C25,AND(D25="22後",E25&lt;5/24),E25+1-H25-C25)</f>
        <v>0</v>
      </c>
      <c r="R25" s="118"/>
    </row>
    <row r="26" spans="1:18" ht="22.5" customHeight="1" x14ac:dyDescent="0.15">
      <c r="A26" s="117">
        <f t="shared" si="9"/>
        <v>45491</v>
      </c>
      <c r="B26" s="32" t="str">
        <f t="shared" si="0"/>
        <v>木</v>
      </c>
      <c r="C26" s="49"/>
      <c r="D26" s="115" t="str" cm="1">
        <f t="array" ref="D26">_xlfn.IFS(C26&lt;0.5,"朝",AND(C26&lt;22/24),"22前",AND(C26&gt;=22/24),"22後")</f>
        <v>朝</v>
      </c>
      <c r="E26" s="145"/>
      <c r="F26" s="48"/>
      <c r="G26" s="50"/>
      <c r="H26" s="51">
        <f t="shared" si="1"/>
        <v>0</v>
      </c>
      <c r="I26" s="47">
        <f t="shared" si="10"/>
        <v>0</v>
      </c>
      <c r="J26" s="47">
        <f t="shared" si="2"/>
        <v>0</v>
      </c>
      <c r="K26" s="47">
        <f t="shared" si="3"/>
        <v>0</v>
      </c>
      <c r="L26" s="48">
        <f t="shared" si="4"/>
        <v>0</v>
      </c>
      <c r="M26" s="52">
        <f t="shared" si="5"/>
        <v>0</v>
      </c>
      <c r="N26" s="48" t="str">
        <f t="shared" si="11"/>
        <v xml:space="preserve"> </v>
      </c>
      <c r="O26" s="48">
        <f t="shared" si="7"/>
        <v>0</v>
      </c>
      <c r="P26" s="48">
        <f t="shared" si="8"/>
        <v>0</v>
      </c>
      <c r="Q26" s="48" cm="1">
        <f t="array" ref="Q26">_xlfn.IFS(D26="朝",,AND(D26="22前",E26&gt;5/24),5/24+1-H26-22/24,AND(D26="22前",E26&lt;5/24),E26+1-H26-22/24,AND(D26="22後",E26&gt;5/24),5/24+1-H26-C26,AND(D26="22後",E26&lt;5/24),E26+1-H26-C26)</f>
        <v>0</v>
      </c>
      <c r="R26" s="118"/>
    </row>
    <row r="27" spans="1:18" ht="22.5" customHeight="1" x14ac:dyDescent="0.15">
      <c r="A27" s="117">
        <f t="shared" si="9"/>
        <v>45492</v>
      </c>
      <c r="B27" s="32" t="str">
        <f t="shared" si="0"/>
        <v>金</v>
      </c>
      <c r="C27" s="49"/>
      <c r="D27" s="115" t="str" cm="1">
        <f t="array" ref="D27">_xlfn.IFS(C27&lt;0.5,"朝",AND(C27&lt;22/24),"22前",AND(C27&gt;=22/24),"22後")</f>
        <v>朝</v>
      </c>
      <c r="E27" s="145"/>
      <c r="F27" s="48"/>
      <c r="G27" s="50"/>
      <c r="H27" s="51">
        <f t="shared" si="1"/>
        <v>0</v>
      </c>
      <c r="I27" s="47">
        <f t="shared" si="10"/>
        <v>0</v>
      </c>
      <c r="J27" s="47">
        <f t="shared" si="2"/>
        <v>0</v>
      </c>
      <c r="K27" s="47">
        <f t="shared" si="3"/>
        <v>0</v>
      </c>
      <c r="L27" s="48">
        <f t="shared" si="4"/>
        <v>0</v>
      </c>
      <c r="M27" s="52">
        <f t="shared" si="5"/>
        <v>0</v>
      </c>
      <c r="N27" s="48" t="str">
        <f t="shared" si="11"/>
        <v xml:space="preserve"> </v>
      </c>
      <c r="O27" s="48">
        <f t="shared" si="7"/>
        <v>0</v>
      </c>
      <c r="P27" s="48">
        <f t="shared" si="8"/>
        <v>0</v>
      </c>
      <c r="Q27" s="48" cm="1">
        <f t="array" ref="Q27">_xlfn.IFS(D27="朝",,AND(D27="22前",E27&gt;5/24),5/24+1-H27-22/24,AND(D27="22前",E27&lt;5/24),E27+1-H27-22/24,AND(D27="22後",E27&gt;5/24),5/24+1-H27-C27,AND(D27="22後",E27&lt;5/24),E27+1-H27-C27)</f>
        <v>0</v>
      </c>
      <c r="R27" s="118"/>
    </row>
    <row r="28" spans="1:18" ht="22.5" customHeight="1" x14ac:dyDescent="0.15">
      <c r="A28" s="117">
        <f t="shared" si="9"/>
        <v>45493</v>
      </c>
      <c r="B28" s="32" t="str">
        <f t="shared" si="0"/>
        <v>土</v>
      </c>
      <c r="C28" s="49"/>
      <c r="D28" s="115" t="str" cm="1">
        <f t="array" ref="D28">_xlfn.IFS(C28&lt;0.5,"朝",AND(C28&lt;22/24),"22前",AND(C28&gt;=22/24),"22後")</f>
        <v>朝</v>
      </c>
      <c r="E28" s="145"/>
      <c r="F28" s="48"/>
      <c r="G28" s="50"/>
      <c r="H28" s="51">
        <f t="shared" si="1"/>
        <v>0</v>
      </c>
      <c r="I28" s="47">
        <f t="shared" si="10"/>
        <v>0</v>
      </c>
      <c r="J28" s="47">
        <f t="shared" si="2"/>
        <v>0</v>
      </c>
      <c r="K28" s="47">
        <f t="shared" si="3"/>
        <v>0</v>
      </c>
      <c r="L28" s="48">
        <f t="shared" si="4"/>
        <v>0</v>
      </c>
      <c r="M28" s="52">
        <f t="shared" si="5"/>
        <v>0</v>
      </c>
      <c r="N28" s="48" t="str">
        <f t="shared" si="11"/>
        <v xml:space="preserve"> </v>
      </c>
      <c r="O28" s="48">
        <f t="shared" si="7"/>
        <v>0</v>
      </c>
      <c r="P28" s="48">
        <f t="shared" si="8"/>
        <v>0</v>
      </c>
      <c r="Q28" s="48" cm="1">
        <f t="array" ref="Q28">_xlfn.IFS(D28="朝",,AND(D28="22前",E28&gt;5/24),5/24+1-H28-22/24,AND(D28="22前",E28&lt;5/24),E28+1-H28-22/24,AND(D28="22後",E28&gt;5/24),5/24+1-H28-C28,AND(D28="22後",E28&lt;5/24),E28+1-H28-C28)</f>
        <v>0</v>
      </c>
      <c r="R28" s="118"/>
    </row>
    <row r="29" spans="1:18" ht="22.5" customHeight="1" x14ac:dyDescent="0.15">
      <c r="A29" s="117">
        <f t="shared" si="9"/>
        <v>45494</v>
      </c>
      <c r="B29" s="32" t="str">
        <f t="shared" si="0"/>
        <v>日</v>
      </c>
      <c r="C29" s="49"/>
      <c r="D29" s="115" t="str" cm="1">
        <f t="array" ref="D29">_xlfn.IFS(C29&lt;0.5,"朝",AND(C29&lt;22/24),"22前",AND(C29&gt;=22/24),"22後")</f>
        <v>朝</v>
      </c>
      <c r="E29" s="145"/>
      <c r="F29" s="48"/>
      <c r="G29" s="50"/>
      <c r="H29" s="51">
        <f t="shared" si="1"/>
        <v>0</v>
      </c>
      <c r="I29" s="47">
        <f t="shared" si="10"/>
        <v>0</v>
      </c>
      <c r="J29" s="47">
        <f t="shared" si="2"/>
        <v>0</v>
      </c>
      <c r="K29" s="47">
        <f t="shared" si="3"/>
        <v>0</v>
      </c>
      <c r="L29" s="48">
        <f t="shared" si="4"/>
        <v>0</v>
      </c>
      <c r="M29" s="52">
        <f t="shared" si="5"/>
        <v>0</v>
      </c>
      <c r="N29" s="48" t="str">
        <f t="shared" si="11"/>
        <v xml:space="preserve"> </v>
      </c>
      <c r="O29" s="48">
        <f t="shared" si="7"/>
        <v>0</v>
      </c>
      <c r="P29" s="48">
        <f t="shared" si="8"/>
        <v>0</v>
      </c>
      <c r="Q29" s="48" cm="1">
        <f t="array" ref="Q29">_xlfn.IFS(D29="朝",,AND(D29="22前",E29&gt;5/24),5/24+1-H29-22/24,AND(D29="22前",E29&lt;5/24),E29+1-H29-22/24,AND(D29="22後",E29&gt;5/24),5/24+1-H29-C29,AND(D29="22後",E29&lt;5/24),E29+1-H29-C29)</f>
        <v>0</v>
      </c>
      <c r="R29" s="118"/>
    </row>
    <row r="30" spans="1:18" ht="22.5" customHeight="1" x14ac:dyDescent="0.15">
      <c r="A30" s="117">
        <f t="shared" si="9"/>
        <v>45495</v>
      </c>
      <c r="B30" s="32" t="str">
        <f t="shared" si="0"/>
        <v>月</v>
      </c>
      <c r="C30" s="49"/>
      <c r="D30" s="115" t="str" cm="1">
        <f t="array" ref="D30">_xlfn.IFS(C30&lt;0.5,"朝",AND(C30&lt;22/24),"22前",AND(C30&gt;=22/24),"22後")</f>
        <v>朝</v>
      </c>
      <c r="E30" s="145"/>
      <c r="F30" s="48"/>
      <c r="G30" s="50"/>
      <c r="H30" s="51">
        <f t="shared" si="1"/>
        <v>0</v>
      </c>
      <c r="I30" s="47">
        <f t="shared" si="10"/>
        <v>0</v>
      </c>
      <c r="J30" s="47">
        <f t="shared" si="2"/>
        <v>0</v>
      </c>
      <c r="K30" s="47">
        <f t="shared" si="3"/>
        <v>0</v>
      </c>
      <c r="L30" s="48">
        <f t="shared" si="4"/>
        <v>0</v>
      </c>
      <c r="M30" s="52">
        <f t="shared" si="5"/>
        <v>0</v>
      </c>
      <c r="N30" s="48" t="str">
        <f t="shared" si="11"/>
        <v xml:space="preserve"> </v>
      </c>
      <c r="O30" s="48">
        <f t="shared" si="7"/>
        <v>0</v>
      </c>
      <c r="P30" s="48">
        <f t="shared" si="8"/>
        <v>0</v>
      </c>
      <c r="Q30" s="48" cm="1">
        <f t="array" ref="Q30">_xlfn.IFS(D30="朝",,AND(D30="22前",E30&gt;5/24),5/24+1-H30-22/24,AND(D30="22前",E30&lt;5/24),E30+1-H30-22/24,AND(D30="22後",E30&gt;5/24),5/24+1-H30-C30,AND(D30="22後",E30&lt;5/24),E30+1-H30-C30)</f>
        <v>0</v>
      </c>
      <c r="R30" s="118"/>
    </row>
    <row r="31" spans="1:18" ht="22.5" customHeight="1" x14ac:dyDescent="0.15">
      <c r="A31" s="117">
        <f t="shared" si="9"/>
        <v>45496</v>
      </c>
      <c r="B31" s="32" t="str">
        <f t="shared" si="0"/>
        <v>火</v>
      </c>
      <c r="C31" s="49"/>
      <c r="D31" s="115" t="str" cm="1">
        <f t="array" ref="D31">_xlfn.IFS(C31&lt;0.5,"朝",AND(C31&lt;22/24),"22前",AND(C31&gt;=22/24),"22後")</f>
        <v>朝</v>
      </c>
      <c r="E31" s="145"/>
      <c r="F31" s="48"/>
      <c r="G31" s="50"/>
      <c r="H31" s="51">
        <f t="shared" si="1"/>
        <v>0</v>
      </c>
      <c r="I31" s="47">
        <f t="shared" si="10"/>
        <v>0</v>
      </c>
      <c r="J31" s="47">
        <f t="shared" si="2"/>
        <v>0</v>
      </c>
      <c r="K31" s="47">
        <f t="shared" si="3"/>
        <v>0</v>
      </c>
      <c r="L31" s="48">
        <f t="shared" si="4"/>
        <v>0</v>
      </c>
      <c r="M31" s="52">
        <f t="shared" si="5"/>
        <v>0</v>
      </c>
      <c r="N31" s="48" t="str">
        <f t="shared" si="11"/>
        <v xml:space="preserve"> </v>
      </c>
      <c r="O31" s="48">
        <f t="shared" si="7"/>
        <v>0</v>
      </c>
      <c r="P31" s="48">
        <f t="shared" si="8"/>
        <v>0</v>
      </c>
      <c r="Q31" s="48" cm="1">
        <f t="array" ref="Q31">_xlfn.IFS(D31="朝",,AND(D31="22前",E31&gt;5/24),5/24+1-H31-22/24,AND(D31="22前",E31&lt;5/24),E31+1-H31-22/24,AND(D31="22後",E31&gt;5/24),5/24+1-H31-C31,AND(D31="22後",E31&lt;5/24),E31+1-H31-C31)</f>
        <v>0</v>
      </c>
      <c r="R31" s="118"/>
    </row>
    <row r="32" spans="1:18" ht="22.5" customHeight="1" x14ac:dyDescent="0.15">
      <c r="A32" s="117">
        <f t="shared" si="9"/>
        <v>45497</v>
      </c>
      <c r="B32" s="32" t="str">
        <f t="shared" si="0"/>
        <v>水</v>
      </c>
      <c r="C32" s="49"/>
      <c r="D32" s="115" t="str" cm="1">
        <f t="array" ref="D32">_xlfn.IFS(C32&lt;0.5,"朝",AND(C32&lt;22/24),"22前",AND(C32&gt;=22/24),"22後")</f>
        <v>朝</v>
      </c>
      <c r="E32" s="145"/>
      <c r="F32" s="48"/>
      <c r="G32" s="50"/>
      <c r="H32" s="51">
        <f t="shared" si="1"/>
        <v>0</v>
      </c>
      <c r="I32" s="47">
        <f t="shared" si="10"/>
        <v>0</v>
      </c>
      <c r="J32" s="47">
        <f t="shared" si="2"/>
        <v>0</v>
      </c>
      <c r="K32" s="47">
        <f t="shared" si="3"/>
        <v>0</v>
      </c>
      <c r="L32" s="48">
        <f t="shared" si="4"/>
        <v>0</v>
      </c>
      <c r="M32" s="52">
        <f t="shared" si="5"/>
        <v>0</v>
      </c>
      <c r="N32" s="48" t="str">
        <f t="shared" si="11"/>
        <v xml:space="preserve"> </v>
      </c>
      <c r="O32" s="48">
        <f t="shared" si="7"/>
        <v>0</v>
      </c>
      <c r="P32" s="48">
        <f t="shared" si="8"/>
        <v>0</v>
      </c>
      <c r="Q32" s="48" cm="1">
        <f t="array" ref="Q32">_xlfn.IFS(D32="朝",,AND(D32="22前",E32&gt;5/24),5/24+1-H32-22/24,AND(D32="22前",E32&lt;5/24),E32+1-H32-22/24,AND(D32="22後",E32&gt;5/24),5/24+1-H32-C32,AND(D32="22後",E32&lt;5/24),E32+1-H32-C32)</f>
        <v>0</v>
      </c>
      <c r="R32" s="118"/>
    </row>
    <row r="33" spans="1:18" ht="22.5" customHeight="1" x14ac:dyDescent="0.15">
      <c r="A33" s="117">
        <f t="shared" si="9"/>
        <v>45498</v>
      </c>
      <c r="B33" s="32" t="str">
        <f t="shared" si="0"/>
        <v>木</v>
      </c>
      <c r="C33" s="49"/>
      <c r="D33" s="115" t="str" cm="1">
        <f t="array" ref="D33">_xlfn.IFS(C33&lt;0.5,"朝",AND(C33&lt;22/24),"22前",AND(C33&gt;=22/24),"22後")</f>
        <v>朝</v>
      </c>
      <c r="E33" s="145"/>
      <c r="F33" s="48"/>
      <c r="G33" s="50"/>
      <c r="H33" s="51">
        <f t="shared" si="1"/>
        <v>0</v>
      </c>
      <c r="I33" s="47">
        <f t="shared" si="10"/>
        <v>0</v>
      </c>
      <c r="J33" s="47">
        <f t="shared" si="2"/>
        <v>0</v>
      </c>
      <c r="K33" s="47">
        <f t="shared" si="3"/>
        <v>0</v>
      </c>
      <c r="L33" s="48">
        <f t="shared" si="4"/>
        <v>0</v>
      </c>
      <c r="M33" s="52">
        <f t="shared" si="5"/>
        <v>0</v>
      </c>
      <c r="N33" s="48" t="str">
        <f t="shared" si="11"/>
        <v xml:space="preserve"> </v>
      </c>
      <c r="O33" s="48">
        <f t="shared" si="7"/>
        <v>0</v>
      </c>
      <c r="P33" s="48">
        <f t="shared" si="8"/>
        <v>0</v>
      </c>
      <c r="Q33" s="48" cm="1">
        <f t="array" ref="Q33">_xlfn.IFS(D33="朝",,AND(D33="22前",E33&gt;5/24),5/24+1-H33-22/24,AND(D33="22前",E33&lt;5/24),E33+1-H33-22/24,AND(D33="22後",E33&gt;5/24),5/24+1-H33-C33,AND(D33="22後",E33&lt;5/24),E33+1-H33-C33)</f>
        <v>0</v>
      </c>
      <c r="R33" s="118"/>
    </row>
    <row r="34" spans="1:18" ht="22.5" customHeight="1" x14ac:dyDescent="0.15">
      <c r="A34" s="117">
        <f t="shared" si="9"/>
        <v>45499</v>
      </c>
      <c r="B34" s="32" t="str">
        <f t="shared" si="0"/>
        <v>金</v>
      </c>
      <c r="C34" s="49"/>
      <c r="D34" s="115" t="str" cm="1">
        <f t="array" ref="D34">_xlfn.IFS(C34&lt;0.5,"朝",AND(C34&lt;22/24),"22前",AND(C34&gt;=22/24),"22後")</f>
        <v>朝</v>
      </c>
      <c r="E34" s="145"/>
      <c r="F34" s="48"/>
      <c r="G34" s="50"/>
      <c r="H34" s="51">
        <f t="shared" si="1"/>
        <v>0</v>
      </c>
      <c r="I34" s="47">
        <f t="shared" si="10"/>
        <v>0</v>
      </c>
      <c r="J34" s="47">
        <f t="shared" si="2"/>
        <v>0</v>
      </c>
      <c r="K34" s="47">
        <f t="shared" si="3"/>
        <v>0</v>
      </c>
      <c r="L34" s="48">
        <f t="shared" si="4"/>
        <v>0</v>
      </c>
      <c r="M34" s="52">
        <f t="shared" si="5"/>
        <v>0</v>
      </c>
      <c r="N34" s="48" t="str">
        <f t="shared" si="11"/>
        <v xml:space="preserve"> </v>
      </c>
      <c r="O34" s="48">
        <f t="shared" si="7"/>
        <v>0</v>
      </c>
      <c r="P34" s="48">
        <f t="shared" si="8"/>
        <v>0</v>
      </c>
      <c r="Q34" s="48" cm="1">
        <f t="array" ref="Q34">_xlfn.IFS(D34="朝",,AND(D34="22前",E34&gt;5/24),5/24+1-H34-22/24,AND(D34="22前",E34&lt;5/24),E34+1-H34-22/24,AND(D34="22後",E34&gt;5/24),5/24+1-H34-C34,AND(D34="22後",E34&lt;5/24),E34+1-H34-C34)</f>
        <v>0</v>
      </c>
      <c r="R34" s="118"/>
    </row>
    <row r="35" spans="1:18" ht="22.5" customHeight="1" x14ac:dyDescent="0.15">
      <c r="A35" s="117">
        <f t="shared" si="9"/>
        <v>45500</v>
      </c>
      <c r="B35" s="32" t="str">
        <f t="shared" si="0"/>
        <v>土</v>
      </c>
      <c r="C35" s="49"/>
      <c r="D35" s="115" t="str" cm="1">
        <f t="array" ref="D35">_xlfn.IFS(C35&lt;0.5,"朝",AND(C35&lt;22/24),"22前",AND(C35&gt;=22/24),"22後")</f>
        <v>朝</v>
      </c>
      <c r="E35" s="145"/>
      <c r="F35" s="48"/>
      <c r="G35" s="50"/>
      <c r="H35" s="51">
        <f t="shared" si="1"/>
        <v>0</v>
      </c>
      <c r="I35" s="47">
        <f t="shared" si="10"/>
        <v>0</v>
      </c>
      <c r="J35" s="47">
        <f t="shared" si="2"/>
        <v>0</v>
      </c>
      <c r="K35" s="47">
        <f t="shared" si="3"/>
        <v>0</v>
      </c>
      <c r="L35" s="48">
        <f t="shared" si="4"/>
        <v>0</v>
      </c>
      <c r="M35" s="52">
        <f t="shared" si="5"/>
        <v>0</v>
      </c>
      <c r="N35" s="48" t="str">
        <f t="shared" si="11"/>
        <v xml:space="preserve"> </v>
      </c>
      <c r="O35" s="48">
        <f t="shared" si="7"/>
        <v>0</v>
      </c>
      <c r="P35" s="48">
        <f t="shared" si="8"/>
        <v>0</v>
      </c>
      <c r="Q35" s="48" cm="1">
        <f t="array" ref="Q35">_xlfn.IFS(D35="朝",,AND(D35="22前",E35&gt;5/24),5/24+1-H35-22/24,AND(D35="22前",E35&lt;5/24),E35+1-H35-22/24,AND(D35="22後",E35&gt;5/24),5/24+1-H35-C35,AND(D35="22後",E35&lt;5/24),E35+1-H35-C35)</f>
        <v>0</v>
      </c>
      <c r="R35" s="118"/>
    </row>
    <row r="36" spans="1:18" ht="22.5" customHeight="1" x14ac:dyDescent="0.15">
      <c r="A36" s="117">
        <f t="shared" si="9"/>
        <v>45501</v>
      </c>
      <c r="B36" s="32" t="str">
        <f t="shared" si="0"/>
        <v>日</v>
      </c>
      <c r="C36" s="49"/>
      <c r="D36" s="115" t="str" cm="1">
        <f t="array" ref="D36">_xlfn.IFS(C36&lt;0.5,"朝",AND(C36&lt;22/24),"22前",AND(C36&gt;=22/24),"22後")</f>
        <v>朝</v>
      </c>
      <c r="E36" s="145"/>
      <c r="F36" s="48"/>
      <c r="G36" s="50"/>
      <c r="H36" s="51">
        <f t="shared" si="1"/>
        <v>0</v>
      </c>
      <c r="I36" s="47">
        <f t="shared" si="10"/>
        <v>0</v>
      </c>
      <c r="J36" s="47">
        <f t="shared" si="2"/>
        <v>0</v>
      </c>
      <c r="K36" s="47">
        <f t="shared" si="3"/>
        <v>0</v>
      </c>
      <c r="L36" s="48">
        <f t="shared" si="4"/>
        <v>0</v>
      </c>
      <c r="M36" s="52">
        <f t="shared" si="5"/>
        <v>0</v>
      </c>
      <c r="N36" s="48" t="str">
        <f t="shared" si="11"/>
        <v xml:space="preserve"> </v>
      </c>
      <c r="O36" s="48">
        <f t="shared" si="7"/>
        <v>0</v>
      </c>
      <c r="P36" s="48">
        <f t="shared" si="8"/>
        <v>0</v>
      </c>
      <c r="Q36" s="48" cm="1">
        <f t="array" ref="Q36">_xlfn.IFS(D36="朝",,AND(D36="22前",E36&gt;5/24),5/24+1-H36-22/24,AND(D36="22前",E36&lt;5/24),E36+1-H36-22/24,AND(D36="22後",E36&gt;5/24),5/24+1-H36-C36,AND(D36="22後",E36&lt;5/24),E36+1-H36-C36)</f>
        <v>0</v>
      </c>
      <c r="R36" s="118"/>
    </row>
    <row r="37" spans="1:18" ht="22.5" customHeight="1" x14ac:dyDescent="0.15">
      <c r="A37" s="117">
        <f t="shared" si="9"/>
        <v>45502</v>
      </c>
      <c r="B37" s="32" t="str">
        <f t="shared" si="0"/>
        <v>月</v>
      </c>
      <c r="C37" s="49"/>
      <c r="D37" s="115" t="str" cm="1">
        <f t="array" ref="D37">_xlfn.IFS(C37&lt;0.5,"朝",AND(C37&lt;22/24),"22前",AND(C37&gt;=22/24),"22後")</f>
        <v>朝</v>
      </c>
      <c r="E37" s="145"/>
      <c r="F37" s="48"/>
      <c r="G37" s="50"/>
      <c r="H37" s="51">
        <f t="shared" si="1"/>
        <v>0</v>
      </c>
      <c r="I37" s="47">
        <f t="shared" si="10"/>
        <v>0</v>
      </c>
      <c r="J37" s="47">
        <f t="shared" si="2"/>
        <v>0</v>
      </c>
      <c r="K37" s="47">
        <f t="shared" si="3"/>
        <v>0</v>
      </c>
      <c r="L37" s="48">
        <f t="shared" si="4"/>
        <v>0</v>
      </c>
      <c r="M37" s="52">
        <f t="shared" si="5"/>
        <v>0</v>
      </c>
      <c r="N37" s="48" t="str">
        <f t="shared" si="11"/>
        <v xml:space="preserve"> </v>
      </c>
      <c r="O37" s="48">
        <f t="shared" si="7"/>
        <v>0</v>
      </c>
      <c r="P37" s="48">
        <f t="shared" si="8"/>
        <v>0</v>
      </c>
      <c r="Q37" s="48" cm="1">
        <f t="array" ref="Q37">_xlfn.IFS(D37="朝",,AND(D37="22前",E37&gt;5/24),5/24+1-H37-22/24,AND(D37="22前",E37&lt;5/24),E37+1-H37-22/24,AND(D37="22後",E37&gt;5/24),5/24+1-H37-C37,AND(D37="22後",E37&lt;5/24),E37+1-H37-C37)</f>
        <v>0</v>
      </c>
      <c r="R37" s="118"/>
    </row>
    <row r="38" spans="1:18" ht="22.5" customHeight="1" x14ac:dyDescent="0.15">
      <c r="A38" s="117">
        <f t="shared" si="9"/>
        <v>45503</v>
      </c>
      <c r="B38" s="32" t="str">
        <f t="shared" si="0"/>
        <v>火</v>
      </c>
      <c r="C38" s="49"/>
      <c r="D38" s="129" t="str" cm="1">
        <f t="array" ref="D38">_xlfn.IFS(C38&lt;0.5,"朝",AND(C38&lt;22/24),"22前",AND(C38&gt;=22/24),"22後")</f>
        <v>朝</v>
      </c>
      <c r="E38" s="145"/>
      <c r="F38" s="48"/>
      <c r="G38" s="50"/>
      <c r="H38" s="51">
        <f t="shared" si="1"/>
        <v>0</v>
      </c>
      <c r="I38" s="47">
        <f t="shared" si="10"/>
        <v>0</v>
      </c>
      <c r="J38" s="48">
        <f t="shared" si="2"/>
        <v>0</v>
      </c>
      <c r="K38" s="48">
        <f t="shared" si="3"/>
        <v>0</v>
      </c>
      <c r="L38" s="48">
        <f t="shared" si="4"/>
        <v>0</v>
      </c>
      <c r="M38" s="52">
        <f t="shared" si="5"/>
        <v>0</v>
      </c>
      <c r="N38" s="48" t="str">
        <f t="shared" si="11"/>
        <v xml:space="preserve"> </v>
      </c>
      <c r="O38" s="48"/>
      <c r="P38" s="48"/>
      <c r="Q38" s="48" cm="1">
        <f t="array" ref="Q38">_xlfn.IFS(D38="朝",,AND(D38="22前",E38&gt;5/24),5/24+1-H38-22/24,AND(D38="22前",E38&lt;5/24),E38+1-H38-22/24,AND(D38="22後",E38&gt;5/24),5/24+1-H38-C38,AND(D38="22後",E38&lt;5/24),E38+1-H38-C38)</f>
        <v>0</v>
      </c>
      <c r="R38" s="118"/>
    </row>
    <row r="39" spans="1:18" ht="22.5" customHeight="1" thickBot="1" x14ac:dyDescent="0.2">
      <c r="A39" s="119">
        <f t="shared" si="9"/>
        <v>45504</v>
      </c>
      <c r="B39" s="26" t="str">
        <f t="shared" si="0"/>
        <v>水</v>
      </c>
      <c r="C39" s="134"/>
      <c r="D39" s="135" t="str" cm="1">
        <f t="array" ref="D39">_xlfn.IFS(C39&lt;0.5,"朝",AND(C39&lt;22/24),"22前",AND(C39&gt;=22/24),"22後")</f>
        <v>朝</v>
      </c>
      <c r="E39" s="146"/>
      <c r="F39" s="136"/>
      <c r="G39" s="137"/>
      <c r="H39" s="56">
        <v>0</v>
      </c>
      <c r="I39" s="57">
        <f t="shared" si="10"/>
        <v>0</v>
      </c>
      <c r="J39" s="57">
        <f t="shared" si="2"/>
        <v>0</v>
      </c>
      <c r="K39" s="130">
        <f t="shared" si="3"/>
        <v>0</v>
      </c>
      <c r="L39" s="57">
        <f t="shared" si="4"/>
        <v>0</v>
      </c>
      <c r="M39" s="58">
        <v>0</v>
      </c>
      <c r="N39" s="57"/>
      <c r="O39" s="57"/>
      <c r="P39" s="57"/>
      <c r="Q39" s="57" cm="1">
        <f t="array" ref="Q39">_xlfn.IFS(D39="朝",,AND(D39="22前",E39&gt;5/24),5/24+1-H39-22/24,AND(D39="22前",E39&lt;5/24),E39+1-H39-22/24,AND(D39="22後",E39&gt;5/24),5/24+1-H39-C39,AND(D39="22後",E39&lt;5/24),E39+1-H39-C39)</f>
        <v>0</v>
      </c>
      <c r="R39" s="120"/>
    </row>
    <row r="40" spans="1:18" ht="22.5" customHeight="1" thickTop="1" x14ac:dyDescent="0.15">
      <c r="A40" s="116" t="s">
        <v>20</v>
      </c>
      <c r="B40" s="116"/>
      <c r="C40" s="47"/>
      <c r="D40" s="115" t="str" cm="1">
        <f t="array" ref="D40">_xlfn.IFS(C40&lt;0.5,"朝",AND(C40&lt;22/24),"22前",AND(C40&gt;=22/24),"22後")</f>
        <v>朝</v>
      </c>
      <c r="E40" s="47"/>
      <c r="F40" s="47"/>
      <c r="G40" s="47"/>
      <c r="H40" s="47">
        <f>+SUM(H9:H39)</f>
        <v>0</v>
      </c>
      <c r="I40" s="47">
        <f t="shared" si="10"/>
        <v>0</v>
      </c>
      <c r="J40" s="47">
        <f t="shared" si="2"/>
        <v>0</v>
      </c>
      <c r="K40" s="47" t="s">
        <v>42</v>
      </c>
      <c r="L40" s="47" t="s">
        <v>49</v>
      </c>
      <c r="M40" s="121" t="s">
        <v>6</v>
      </c>
      <c r="N40" s="122" t="s">
        <v>15</v>
      </c>
      <c r="O40" s="123" t="s">
        <v>16</v>
      </c>
      <c r="P40" s="123" t="s">
        <v>16</v>
      </c>
      <c r="Q40" s="123" t="s">
        <v>16</v>
      </c>
      <c r="R40" s="124" t="s">
        <v>21</v>
      </c>
    </row>
    <row r="41" spans="1:18" ht="22.5" customHeight="1" x14ac:dyDescent="0.15">
      <c r="A41" s="118"/>
      <c r="B41" s="118"/>
      <c r="C41" s="118"/>
      <c r="D41" s="118"/>
      <c r="E41" s="118"/>
      <c r="F41" s="118" t="s">
        <v>28</v>
      </c>
      <c r="G41" s="125">
        <f>COUNTA(C9:C39)</f>
        <v>0</v>
      </c>
      <c r="H41" s="126" t="s">
        <v>13</v>
      </c>
      <c r="I41" s="127">
        <f>SUM(I9:I39)</f>
        <v>0</v>
      </c>
      <c r="J41" s="128">
        <f>SUM(J9:J39)</f>
        <v>0</v>
      </c>
      <c r="K41" s="128">
        <f>SUM(K9:K39)</f>
        <v>0</v>
      </c>
      <c r="L41" s="48">
        <f>+SUM(L9:L39)</f>
        <v>0</v>
      </c>
      <c r="M41" s="48">
        <f>+SUM(M9:M39)</f>
        <v>0</v>
      </c>
      <c r="N41" s="48">
        <f>+SUM(N9:N39)</f>
        <v>0</v>
      </c>
      <c r="O41" s="48">
        <f>+SUM(O9:O38)</f>
        <v>0</v>
      </c>
      <c r="P41" s="48">
        <f>+SUM(P9:P38)</f>
        <v>0</v>
      </c>
      <c r="Q41" s="48">
        <f>+SUM(Q9:Q39)</f>
        <v>0</v>
      </c>
      <c r="R41" s="118"/>
    </row>
  </sheetData>
  <mergeCells count="2">
    <mergeCell ref="D2:G2"/>
    <mergeCell ref="D4:G4"/>
  </mergeCells>
  <phoneticPr fontId="1"/>
  <conditionalFormatting sqref="B9:B39">
    <cfRule type="containsText" dxfId="1" priority="1" operator="containsText" text="土">
      <formula>NOT(ISERROR(SEARCH("土",B9)))</formula>
    </cfRule>
    <cfRule type="containsText" dxfId="0" priority="2" operator="containsText" text="日">
      <formula>NOT(ISERROR(SEARCH("日",B9)))</formula>
    </cfRule>
  </conditionalFormatting>
  <pageMargins left="0.7" right="0.7" top="0.75" bottom="0.75" header="0.3" footer="0.3"/>
  <pageSetup paperSize="9" scale="8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0SHEET</vt:lpstr>
      <vt:lpstr>1日々計算</vt:lpstr>
      <vt:lpstr>2在籍者名簿Master</vt:lpstr>
      <vt:lpstr>0000 ニッセープロダクツ</vt:lpstr>
      <vt:lpstr>99999　ニッセープロダクツ</vt:lpstr>
      <vt:lpstr>'0000 ニッセープロダクツ'!Print_Area</vt:lpstr>
      <vt:lpstr>'1日々計算'!Print_Area</vt:lpstr>
      <vt:lpstr>'99999　ニッセープロダクツ'!Print_Area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roumu</dc:creator>
  <cp:lastModifiedBy>奥山 龍一</cp:lastModifiedBy>
  <cp:lastPrinted>2024-07-15T06:48:21Z</cp:lastPrinted>
  <dcterms:created xsi:type="dcterms:W3CDTF">2018-08-21T08:03:27Z</dcterms:created>
  <dcterms:modified xsi:type="dcterms:W3CDTF">2024-11-04T03:28:15Z</dcterms:modified>
</cp:coreProperties>
</file>