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_loacl\Desktop\SD\4. 임상_cardivu\"/>
    </mc:Choice>
  </mc:AlternateContent>
  <xr:revisionPtr revIDLastSave="0" documentId="13_ncr:1_{D7BF5FF7-7A0C-4ACE-844C-4323FFAC9358}" xr6:coauthVersionLast="47" xr6:coauthVersionMax="47" xr10:uidLastSave="{00000000-0000-0000-0000-000000000000}"/>
  <bookViews>
    <workbookView xWindow="1800" yWindow="2895" windowWidth="15270" windowHeight="10575" tabRatio="938" activeTab="4" xr2:uid="{51E0BDDD-C37C-4572-9929-0B5238E89379}"/>
  </bookViews>
  <sheets>
    <sheet name="예시" sheetId="2" r:id="rId1"/>
    <sheet name="임상_High(90이상)" sheetId="17" r:id="rId2"/>
    <sheet name="임상_Mid(65이상 90미만)" sheetId="22" r:id="rId3"/>
    <sheet name="임상_Low(65미만)" sheetId="23" r:id="rId4"/>
    <sheet name="임상_전체" sheetId="2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2" l="1"/>
  <c r="I12" i="17"/>
  <c r="I11" i="17"/>
  <c r="I10" i="17"/>
  <c r="I9" i="17"/>
  <c r="I8" i="17"/>
  <c r="D8" i="17"/>
  <c r="E8" i="17"/>
  <c r="F8" i="17"/>
  <c r="G8" i="17"/>
  <c r="D9" i="17"/>
  <c r="D10" i="17" s="1"/>
  <c r="E9" i="17"/>
  <c r="E10" i="17" s="1"/>
  <c r="F9" i="17"/>
  <c r="F10" i="17" s="1"/>
  <c r="G9" i="17"/>
  <c r="G10" i="17" s="1"/>
  <c r="D11" i="17"/>
  <c r="E11" i="17"/>
  <c r="F11" i="17"/>
  <c r="G11" i="17"/>
  <c r="D12" i="17"/>
  <c r="E12" i="17"/>
  <c r="F12" i="17"/>
  <c r="G12" i="17"/>
  <c r="H8" i="17"/>
  <c r="J8" i="17"/>
  <c r="N8" i="23"/>
  <c r="M8" i="23"/>
  <c r="L8" i="23"/>
  <c r="K8" i="23"/>
  <c r="J8" i="23"/>
  <c r="I12" i="23"/>
  <c r="I11" i="23"/>
  <c r="I10" i="23"/>
  <c r="I9" i="23"/>
  <c r="I8" i="23"/>
  <c r="D8" i="23"/>
  <c r="E8" i="23"/>
  <c r="F8" i="23"/>
  <c r="G8" i="23"/>
  <c r="D9" i="23"/>
  <c r="E9" i="23"/>
  <c r="F9" i="23"/>
  <c r="F10" i="23" s="1"/>
  <c r="G9" i="23"/>
  <c r="D10" i="23"/>
  <c r="E10" i="23"/>
  <c r="G10" i="23"/>
  <c r="D11" i="23"/>
  <c r="E11" i="23"/>
  <c r="F11" i="23"/>
  <c r="G11" i="23"/>
  <c r="D12" i="23"/>
  <c r="E12" i="23"/>
  <c r="F12" i="23"/>
  <c r="G12" i="23"/>
  <c r="C12" i="23"/>
  <c r="C11" i="23"/>
  <c r="C10" i="23"/>
  <c r="C9" i="23"/>
  <c r="C8" i="23"/>
  <c r="H14" i="17" l="1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13" i="17"/>
  <c r="H8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H523" i="22"/>
  <c r="H524" i="22"/>
  <c r="H525" i="22"/>
  <c r="H526" i="22"/>
  <c r="H527" i="22"/>
  <c r="H528" i="22"/>
  <c r="H529" i="22"/>
  <c r="H530" i="22"/>
  <c r="H531" i="22"/>
  <c r="H532" i="22"/>
  <c r="H533" i="22"/>
  <c r="H534" i="22"/>
  <c r="H535" i="22"/>
  <c r="H536" i="22"/>
  <c r="H537" i="22"/>
  <c r="H538" i="22"/>
  <c r="H539" i="22"/>
  <c r="H540" i="22"/>
  <c r="H541" i="22"/>
  <c r="H542" i="22"/>
  <c r="H543" i="22"/>
  <c r="H544" i="22"/>
  <c r="H545" i="22"/>
  <c r="H546" i="22"/>
  <c r="H547" i="22"/>
  <c r="H548" i="22"/>
  <c r="H549" i="22"/>
  <c r="H550" i="22"/>
  <c r="H551" i="22"/>
  <c r="H552" i="22"/>
  <c r="H553" i="22"/>
  <c r="H554" i="22"/>
  <c r="H555" i="22"/>
  <c r="H556" i="22"/>
  <c r="H557" i="22"/>
  <c r="H558" i="22"/>
  <c r="H559" i="22"/>
  <c r="H560" i="22"/>
  <c r="H561" i="22"/>
  <c r="H562" i="22"/>
  <c r="H563" i="22"/>
  <c r="H564" i="22"/>
  <c r="H565" i="22"/>
  <c r="H566" i="22"/>
  <c r="H567" i="22"/>
  <c r="H568" i="22"/>
  <c r="H569" i="22"/>
  <c r="H570" i="22"/>
  <c r="H571" i="22"/>
  <c r="H572" i="22"/>
  <c r="H573" i="22"/>
  <c r="H574" i="22"/>
  <c r="H575" i="22"/>
  <c r="H576" i="22"/>
  <c r="H577" i="22"/>
  <c r="H578" i="22"/>
  <c r="H579" i="22"/>
  <c r="H580" i="22"/>
  <c r="H581" i="22"/>
  <c r="H582" i="22"/>
  <c r="H583" i="22"/>
  <c r="H584" i="22"/>
  <c r="H585" i="22"/>
  <c r="H586" i="22"/>
  <c r="H587" i="22"/>
  <c r="H588" i="22"/>
  <c r="H589" i="22"/>
  <c r="H590" i="22"/>
  <c r="H591" i="22"/>
  <c r="H592" i="22"/>
  <c r="H593" i="22"/>
  <c r="H594" i="22"/>
  <c r="H595" i="22"/>
  <c r="H596" i="22"/>
  <c r="H597" i="22"/>
  <c r="H598" i="22"/>
  <c r="H599" i="22"/>
  <c r="H600" i="22"/>
  <c r="H601" i="22"/>
  <c r="H602" i="22"/>
  <c r="H603" i="22"/>
  <c r="H604" i="22"/>
  <c r="H605" i="22"/>
  <c r="H606" i="22"/>
  <c r="H607" i="22"/>
  <c r="H608" i="22"/>
  <c r="H609" i="22"/>
  <c r="H610" i="22"/>
  <c r="H611" i="22"/>
  <c r="H612" i="22"/>
  <c r="H613" i="22"/>
  <c r="H614" i="22"/>
  <c r="H615" i="22"/>
  <c r="H616" i="22"/>
  <c r="H617" i="22"/>
  <c r="H618" i="22"/>
  <c r="H619" i="22"/>
  <c r="H620" i="22"/>
  <c r="H621" i="22"/>
  <c r="H622" i="22"/>
  <c r="H623" i="22"/>
  <c r="H624" i="22"/>
  <c r="H625" i="22"/>
  <c r="H626" i="22"/>
  <c r="H627" i="22"/>
  <c r="H628" i="22"/>
  <c r="H629" i="22"/>
  <c r="H630" i="22"/>
  <c r="H631" i="22"/>
  <c r="H632" i="22"/>
  <c r="H633" i="22"/>
  <c r="H634" i="22"/>
  <c r="H635" i="22"/>
  <c r="H636" i="22"/>
  <c r="H637" i="22"/>
  <c r="H638" i="22"/>
  <c r="H639" i="22"/>
  <c r="H640" i="22"/>
  <c r="H641" i="22"/>
  <c r="H642" i="22"/>
  <c r="H643" i="22"/>
  <c r="H644" i="22"/>
  <c r="H645" i="22"/>
  <c r="H646" i="22"/>
  <c r="H647" i="22"/>
  <c r="H648" i="22"/>
  <c r="H649" i="22"/>
  <c r="H650" i="22"/>
  <c r="H651" i="22"/>
  <c r="H652" i="22"/>
  <c r="H653" i="22"/>
  <c r="H654" i="22"/>
  <c r="H655" i="22"/>
  <c r="H656" i="22"/>
  <c r="H657" i="22"/>
  <c r="H658" i="22"/>
  <c r="H659" i="22"/>
  <c r="H660" i="22"/>
  <c r="H661" i="22"/>
  <c r="H662" i="22"/>
  <c r="H663" i="22"/>
  <c r="H664" i="22"/>
  <c r="H665" i="22"/>
  <c r="H666" i="22"/>
  <c r="H667" i="22"/>
  <c r="H13" i="22"/>
  <c r="H8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3" i="23"/>
  <c r="H8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H213" i="24"/>
  <c r="H214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33" i="24"/>
  <c r="H234" i="24"/>
  <c r="H235" i="24"/>
  <c r="H236" i="24"/>
  <c r="H237" i="24"/>
  <c r="H238" i="24"/>
  <c r="H239" i="24"/>
  <c r="H240" i="24"/>
  <c r="H241" i="24"/>
  <c r="H242" i="24"/>
  <c r="H243" i="24"/>
  <c r="H244" i="24"/>
  <c r="H245" i="24"/>
  <c r="H246" i="24"/>
  <c r="H247" i="24"/>
  <c r="H248" i="24"/>
  <c r="H249" i="24"/>
  <c r="H250" i="24"/>
  <c r="H251" i="24"/>
  <c r="H252" i="24"/>
  <c r="H253" i="24"/>
  <c r="H254" i="24"/>
  <c r="H255" i="24"/>
  <c r="H256" i="24"/>
  <c r="H257" i="24"/>
  <c r="H258" i="24"/>
  <c r="H259" i="24"/>
  <c r="H260" i="24"/>
  <c r="H261" i="24"/>
  <c r="H262" i="24"/>
  <c r="H263" i="24"/>
  <c r="H264" i="24"/>
  <c r="H265" i="24"/>
  <c r="H266" i="24"/>
  <c r="H267" i="24"/>
  <c r="H268" i="24"/>
  <c r="H269" i="24"/>
  <c r="H270" i="24"/>
  <c r="H271" i="24"/>
  <c r="H272" i="24"/>
  <c r="H273" i="24"/>
  <c r="H274" i="24"/>
  <c r="H275" i="24"/>
  <c r="H276" i="24"/>
  <c r="H277" i="24"/>
  <c r="H278" i="24"/>
  <c r="H279" i="24"/>
  <c r="H280" i="24"/>
  <c r="H281" i="24"/>
  <c r="H282" i="24"/>
  <c r="H283" i="24"/>
  <c r="H284" i="24"/>
  <c r="H285" i="24"/>
  <c r="H286" i="24"/>
  <c r="H287" i="24"/>
  <c r="H288" i="24"/>
  <c r="H289" i="24"/>
  <c r="H290" i="24"/>
  <c r="H291" i="24"/>
  <c r="H292" i="24"/>
  <c r="H293" i="24"/>
  <c r="H294" i="24"/>
  <c r="H295" i="24"/>
  <c r="H296" i="24"/>
  <c r="H297" i="24"/>
  <c r="H298" i="24"/>
  <c r="H299" i="24"/>
  <c r="H300" i="24"/>
  <c r="H301" i="24"/>
  <c r="H302" i="24"/>
  <c r="H303" i="24"/>
  <c r="H304" i="24"/>
  <c r="H305" i="24"/>
  <c r="H306" i="24"/>
  <c r="H307" i="24"/>
  <c r="H308" i="24"/>
  <c r="H309" i="24"/>
  <c r="H310" i="24"/>
  <c r="H311" i="24"/>
  <c r="H312" i="24"/>
  <c r="H313" i="24"/>
  <c r="H314" i="24"/>
  <c r="H315" i="24"/>
  <c r="H316" i="24"/>
  <c r="H317" i="24"/>
  <c r="H318" i="24"/>
  <c r="H319" i="24"/>
  <c r="H320" i="24"/>
  <c r="H321" i="24"/>
  <c r="H322" i="24"/>
  <c r="H323" i="24"/>
  <c r="H324" i="24"/>
  <c r="H325" i="24"/>
  <c r="H326" i="24"/>
  <c r="H327" i="24"/>
  <c r="H328" i="24"/>
  <c r="H329" i="24"/>
  <c r="H330" i="24"/>
  <c r="H331" i="24"/>
  <c r="H332" i="24"/>
  <c r="H333" i="24"/>
  <c r="H334" i="24"/>
  <c r="H335" i="24"/>
  <c r="H336" i="24"/>
  <c r="H337" i="24"/>
  <c r="H338" i="24"/>
  <c r="H339" i="24"/>
  <c r="H340" i="24"/>
  <c r="H341" i="24"/>
  <c r="H342" i="24"/>
  <c r="H343" i="24"/>
  <c r="H344" i="24"/>
  <c r="H345" i="24"/>
  <c r="H346" i="24"/>
  <c r="H347" i="24"/>
  <c r="H348" i="24"/>
  <c r="H349" i="24"/>
  <c r="H350" i="24"/>
  <c r="H351" i="24"/>
  <c r="H352" i="24"/>
  <c r="H353" i="24"/>
  <c r="H354" i="24"/>
  <c r="H355" i="24"/>
  <c r="H356" i="24"/>
  <c r="H357" i="24"/>
  <c r="H358" i="24"/>
  <c r="H359" i="24"/>
  <c r="H360" i="24"/>
  <c r="H361" i="24"/>
  <c r="H362" i="24"/>
  <c r="H363" i="24"/>
  <c r="H364" i="24"/>
  <c r="H365" i="24"/>
  <c r="H366" i="24"/>
  <c r="H367" i="24"/>
  <c r="H368" i="24"/>
  <c r="H369" i="24"/>
  <c r="H370" i="24"/>
  <c r="H371" i="24"/>
  <c r="H372" i="24"/>
  <c r="H373" i="24"/>
  <c r="H374" i="24"/>
  <c r="H375" i="24"/>
  <c r="H376" i="24"/>
  <c r="H377" i="24"/>
  <c r="H378" i="24"/>
  <c r="H379" i="24"/>
  <c r="H380" i="24"/>
  <c r="H381" i="24"/>
  <c r="H382" i="24"/>
  <c r="H383" i="24"/>
  <c r="H384" i="24"/>
  <c r="H385" i="24"/>
  <c r="H386" i="24"/>
  <c r="H387" i="24"/>
  <c r="H388" i="24"/>
  <c r="H389" i="24"/>
  <c r="H390" i="24"/>
  <c r="H391" i="24"/>
  <c r="H392" i="24"/>
  <c r="H393" i="24"/>
  <c r="H394" i="24"/>
  <c r="H395" i="24"/>
  <c r="H396" i="24"/>
  <c r="H397" i="24"/>
  <c r="H398" i="24"/>
  <c r="H399" i="24"/>
  <c r="H400" i="24"/>
  <c r="H401" i="24"/>
  <c r="H402" i="24"/>
  <c r="H403" i="24"/>
  <c r="H404" i="24"/>
  <c r="H405" i="24"/>
  <c r="H406" i="24"/>
  <c r="H407" i="24"/>
  <c r="H408" i="24"/>
  <c r="H409" i="24"/>
  <c r="H410" i="24"/>
  <c r="H411" i="24"/>
  <c r="H412" i="24"/>
  <c r="H413" i="24"/>
  <c r="H414" i="24"/>
  <c r="H415" i="24"/>
  <c r="H416" i="24"/>
  <c r="H417" i="24"/>
  <c r="H418" i="24"/>
  <c r="H419" i="24"/>
  <c r="H420" i="24"/>
  <c r="H421" i="24"/>
  <c r="H422" i="24"/>
  <c r="H423" i="24"/>
  <c r="H424" i="24"/>
  <c r="H425" i="24"/>
  <c r="H426" i="24"/>
  <c r="H427" i="24"/>
  <c r="H428" i="24"/>
  <c r="H429" i="24"/>
  <c r="H430" i="24"/>
  <c r="H431" i="24"/>
  <c r="H432" i="24"/>
  <c r="H433" i="24"/>
  <c r="H434" i="24"/>
  <c r="H435" i="24"/>
  <c r="H436" i="24"/>
  <c r="H437" i="24"/>
  <c r="H438" i="24"/>
  <c r="H439" i="24"/>
  <c r="H440" i="24"/>
  <c r="H441" i="24"/>
  <c r="H442" i="24"/>
  <c r="H443" i="24"/>
  <c r="H444" i="24"/>
  <c r="H445" i="24"/>
  <c r="H446" i="24"/>
  <c r="H447" i="24"/>
  <c r="H448" i="24"/>
  <c r="H449" i="24"/>
  <c r="H450" i="24"/>
  <c r="H451" i="24"/>
  <c r="H452" i="24"/>
  <c r="H453" i="24"/>
  <c r="H454" i="24"/>
  <c r="H455" i="24"/>
  <c r="H456" i="24"/>
  <c r="H457" i="24"/>
  <c r="H458" i="24"/>
  <c r="H459" i="24"/>
  <c r="H460" i="24"/>
  <c r="H461" i="24"/>
  <c r="H462" i="24"/>
  <c r="H463" i="24"/>
  <c r="H464" i="24"/>
  <c r="H465" i="24"/>
  <c r="H466" i="24"/>
  <c r="H467" i="24"/>
  <c r="H468" i="24"/>
  <c r="H469" i="24"/>
  <c r="H470" i="24"/>
  <c r="H471" i="24"/>
  <c r="H472" i="24"/>
  <c r="H473" i="24"/>
  <c r="H474" i="24"/>
  <c r="H475" i="24"/>
  <c r="H476" i="24"/>
  <c r="H477" i="24"/>
  <c r="H478" i="24"/>
  <c r="H479" i="24"/>
  <c r="H480" i="24"/>
  <c r="H481" i="24"/>
  <c r="H482" i="24"/>
  <c r="H483" i="24"/>
  <c r="H484" i="24"/>
  <c r="H485" i="24"/>
  <c r="H486" i="24"/>
  <c r="H487" i="24"/>
  <c r="H488" i="24"/>
  <c r="H489" i="24"/>
  <c r="H490" i="24"/>
  <c r="H491" i="24"/>
  <c r="H492" i="24"/>
  <c r="H493" i="24"/>
  <c r="H494" i="24"/>
  <c r="H495" i="24"/>
  <c r="H496" i="24"/>
  <c r="H497" i="24"/>
  <c r="H498" i="24"/>
  <c r="H499" i="24"/>
  <c r="H500" i="24"/>
  <c r="H501" i="24"/>
  <c r="H502" i="24"/>
  <c r="H503" i="24"/>
  <c r="H504" i="24"/>
  <c r="H505" i="24"/>
  <c r="H506" i="24"/>
  <c r="H507" i="24"/>
  <c r="H508" i="24"/>
  <c r="H509" i="24"/>
  <c r="H510" i="24"/>
  <c r="H511" i="24"/>
  <c r="H512" i="24"/>
  <c r="H513" i="24"/>
  <c r="H514" i="24"/>
  <c r="H515" i="24"/>
  <c r="H516" i="24"/>
  <c r="H517" i="24"/>
  <c r="H518" i="24"/>
  <c r="H519" i="24"/>
  <c r="H520" i="24"/>
  <c r="H521" i="24"/>
  <c r="H522" i="24"/>
  <c r="H523" i="24"/>
  <c r="H524" i="24"/>
  <c r="H525" i="24"/>
  <c r="H526" i="24"/>
  <c r="H527" i="24"/>
  <c r="H528" i="24"/>
  <c r="H529" i="24"/>
  <c r="H530" i="24"/>
  <c r="H531" i="24"/>
  <c r="H532" i="24"/>
  <c r="H533" i="24"/>
  <c r="H534" i="24"/>
  <c r="H535" i="24"/>
  <c r="H536" i="24"/>
  <c r="H537" i="24"/>
  <c r="H538" i="24"/>
  <c r="H539" i="24"/>
  <c r="H540" i="24"/>
  <c r="H541" i="24"/>
  <c r="H542" i="24"/>
  <c r="H543" i="24"/>
  <c r="H544" i="24"/>
  <c r="H545" i="24"/>
  <c r="H546" i="24"/>
  <c r="H547" i="24"/>
  <c r="H548" i="24"/>
  <c r="H549" i="24"/>
  <c r="H550" i="24"/>
  <c r="H551" i="24"/>
  <c r="H552" i="24"/>
  <c r="H553" i="24"/>
  <c r="H554" i="24"/>
  <c r="H555" i="24"/>
  <c r="H556" i="24"/>
  <c r="H557" i="24"/>
  <c r="H558" i="24"/>
  <c r="H559" i="24"/>
  <c r="H560" i="24"/>
  <c r="H561" i="24"/>
  <c r="H562" i="24"/>
  <c r="H563" i="24"/>
  <c r="H564" i="24"/>
  <c r="H565" i="24"/>
  <c r="H566" i="24"/>
  <c r="H567" i="24"/>
  <c r="H568" i="24"/>
  <c r="H569" i="24"/>
  <c r="H570" i="24"/>
  <c r="H571" i="24"/>
  <c r="H572" i="24"/>
  <c r="H573" i="24"/>
  <c r="H574" i="24"/>
  <c r="H575" i="24"/>
  <c r="H576" i="24"/>
  <c r="H577" i="24"/>
  <c r="H578" i="24"/>
  <c r="H579" i="24"/>
  <c r="H580" i="24"/>
  <c r="H581" i="24"/>
  <c r="H582" i="24"/>
  <c r="H583" i="24"/>
  <c r="H584" i="24"/>
  <c r="H585" i="24"/>
  <c r="H586" i="24"/>
  <c r="H587" i="24"/>
  <c r="H588" i="24"/>
  <c r="H589" i="24"/>
  <c r="H590" i="24"/>
  <c r="H591" i="24"/>
  <c r="H592" i="24"/>
  <c r="H593" i="24"/>
  <c r="H594" i="24"/>
  <c r="H595" i="24"/>
  <c r="H596" i="24"/>
  <c r="H597" i="24"/>
  <c r="H598" i="24"/>
  <c r="H599" i="24"/>
  <c r="H600" i="24"/>
  <c r="H601" i="24"/>
  <c r="H602" i="24"/>
  <c r="H603" i="24"/>
  <c r="H604" i="24"/>
  <c r="H605" i="24"/>
  <c r="H606" i="24"/>
  <c r="H607" i="24"/>
  <c r="H608" i="24"/>
  <c r="H609" i="24"/>
  <c r="H610" i="24"/>
  <c r="H611" i="24"/>
  <c r="H612" i="24"/>
  <c r="H613" i="24"/>
  <c r="H614" i="24"/>
  <c r="H615" i="24"/>
  <c r="H616" i="24"/>
  <c r="H617" i="24"/>
  <c r="H618" i="24"/>
  <c r="H619" i="24"/>
  <c r="H620" i="24"/>
  <c r="H621" i="24"/>
  <c r="H622" i="24"/>
  <c r="H623" i="24"/>
  <c r="H624" i="24"/>
  <c r="H625" i="24"/>
  <c r="H626" i="24"/>
  <c r="H627" i="24"/>
  <c r="H628" i="24"/>
  <c r="H629" i="24"/>
  <c r="H630" i="24"/>
  <c r="H631" i="24"/>
  <c r="H632" i="24"/>
  <c r="H633" i="24"/>
  <c r="H634" i="24"/>
  <c r="H635" i="24"/>
  <c r="H636" i="24"/>
  <c r="H637" i="24"/>
  <c r="H638" i="24"/>
  <c r="H639" i="24"/>
  <c r="H640" i="24"/>
  <c r="H641" i="24"/>
  <c r="H642" i="24"/>
  <c r="H643" i="24"/>
  <c r="H644" i="24"/>
  <c r="H645" i="24"/>
  <c r="H646" i="24"/>
  <c r="H647" i="24"/>
  <c r="H648" i="24"/>
  <c r="H649" i="24"/>
  <c r="H650" i="24"/>
  <c r="H651" i="24"/>
  <c r="H652" i="24"/>
  <c r="H653" i="24"/>
  <c r="H654" i="24"/>
  <c r="H655" i="24"/>
  <c r="H656" i="24"/>
  <c r="H657" i="24"/>
  <c r="H658" i="24"/>
  <c r="H659" i="24"/>
  <c r="H660" i="24"/>
  <c r="H661" i="24"/>
  <c r="H662" i="24"/>
  <c r="H663" i="24"/>
  <c r="H664" i="24"/>
  <c r="H665" i="24"/>
  <c r="H666" i="24"/>
  <c r="H667" i="24"/>
  <c r="H668" i="24"/>
  <c r="H669" i="24"/>
  <c r="H670" i="24"/>
  <c r="H671" i="24"/>
  <c r="H672" i="24"/>
  <c r="H673" i="24"/>
  <c r="H674" i="24"/>
  <c r="H675" i="24"/>
  <c r="H676" i="24"/>
  <c r="H677" i="24"/>
  <c r="H678" i="24"/>
  <c r="H679" i="24"/>
  <c r="H680" i="24"/>
  <c r="H681" i="24"/>
  <c r="H682" i="24"/>
  <c r="H683" i="24"/>
  <c r="H684" i="24"/>
  <c r="H685" i="24"/>
  <c r="H686" i="24"/>
  <c r="H687" i="24"/>
  <c r="H688" i="24"/>
  <c r="H689" i="24"/>
  <c r="H690" i="24"/>
  <c r="H691" i="24"/>
  <c r="H692" i="24"/>
  <c r="H693" i="24"/>
  <c r="H694" i="24"/>
  <c r="H695" i="24"/>
  <c r="H696" i="24"/>
  <c r="H697" i="24"/>
  <c r="H698" i="24"/>
  <c r="H699" i="24"/>
  <c r="H700" i="24"/>
  <c r="H701" i="24"/>
  <c r="H702" i="24"/>
  <c r="H703" i="24"/>
  <c r="H704" i="24"/>
  <c r="H705" i="24"/>
  <c r="H706" i="24"/>
  <c r="H707" i="24"/>
  <c r="H708" i="24"/>
  <c r="H709" i="24"/>
  <c r="H710" i="24"/>
  <c r="H711" i="24"/>
  <c r="H712" i="24"/>
  <c r="H713" i="24"/>
  <c r="H714" i="24"/>
  <c r="H715" i="24"/>
  <c r="H716" i="24"/>
  <c r="H717" i="24"/>
  <c r="H718" i="24"/>
  <c r="H719" i="24"/>
  <c r="H720" i="24"/>
  <c r="H721" i="24"/>
  <c r="H722" i="24"/>
  <c r="H723" i="24"/>
  <c r="H724" i="24"/>
  <c r="H725" i="24"/>
  <c r="H726" i="24"/>
  <c r="H727" i="24"/>
  <c r="H728" i="24"/>
  <c r="H729" i="24"/>
  <c r="H730" i="24"/>
  <c r="H731" i="24"/>
  <c r="H732" i="24"/>
  <c r="H733" i="24"/>
  <c r="H734" i="24"/>
  <c r="H735" i="24"/>
  <c r="H736" i="24"/>
  <c r="H737" i="24"/>
  <c r="H738" i="24"/>
  <c r="H739" i="24"/>
  <c r="H740" i="24"/>
  <c r="H741" i="24"/>
  <c r="H742" i="24"/>
  <c r="H743" i="24"/>
  <c r="H744" i="24"/>
  <c r="H745" i="24"/>
  <c r="H746" i="24"/>
  <c r="H747" i="24"/>
  <c r="H748" i="24"/>
  <c r="H749" i="24"/>
  <c r="H750" i="24"/>
  <c r="H751" i="24"/>
  <c r="H752" i="24"/>
  <c r="H753" i="24"/>
  <c r="H754" i="24"/>
  <c r="H755" i="24"/>
  <c r="H756" i="24"/>
  <c r="H757" i="24"/>
  <c r="H758" i="24"/>
  <c r="H759" i="24"/>
  <c r="H760" i="24"/>
  <c r="H761" i="24"/>
  <c r="H762" i="24"/>
  <c r="H763" i="24"/>
  <c r="H764" i="24"/>
  <c r="H765" i="24"/>
  <c r="H766" i="24"/>
  <c r="H767" i="24"/>
  <c r="H768" i="24"/>
  <c r="H769" i="24"/>
  <c r="H770" i="24"/>
  <c r="H771" i="24"/>
  <c r="H772" i="24"/>
  <c r="H773" i="24"/>
  <c r="H774" i="24"/>
  <c r="H775" i="24"/>
  <c r="H776" i="24"/>
  <c r="H777" i="24"/>
  <c r="H778" i="24"/>
  <c r="H779" i="24"/>
  <c r="H780" i="24"/>
  <c r="H781" i="24"/>
  <c r="H782" i="24"/>
  <c r="H783" i="24"/>
  <c r="H784" i="24"/>
  <c r="H785" i="24"/>
  <c r="H786" i="24"/>
  <c r="H787" i="24"/>
  <c r="H788" i="24"/>
  <c r="H789" i="24"/>
  <c r="H790" i="24"/>
  <c r="H791" i="24"/>
  <c r="H792" i="24"/>
  <c r="H793" i="24"/>
  <c r="H794" i="24"/>
  <c r="H795" i="24"/>
  <c r="H796" i="24"/>
  <c r="H797" i="24"/>
  <c r="H798" i="24"/>
  <c r="H799" i="24"/>
  <c r="H800" i="24"/>
  <c r="H801" i="24"/>
  <c r="H802" i="24"/>
  <c r="H803" i="24"/>
  <c r="H804" i="24"/>
  <c r="H805" i="24"/>
  <c r="H806" i="24"/>
  <c r="H807" i="24"/>
  <c r="H808" i="24"/>
  <c r="H809" i="24"/>
  <c r="H810" i="24"/>
  <c r="H811" i="24"/>
  <c r="H812" i="24"/>
  <c r="H813" i="24"/>
  <c r="H814" i="24"/>
  <c r="H815" i="24"/>
  <c r="H816" i="24"/>
  <c r="H817" i="24"/>
  <c r="H818" i="24"/>
  <c r="H819" i="24"/>
  <c r="H820" i="24"/>
  <c r="H821" i="24"/>
  <c r="H822" i="24"/>
  <c r="H823" i="24"/>
  <c r="H824" i="24"/>
  <c r="H825" i="24"/>
  <c r="H826" i="24"/>
  <c r="H827" i="24"/>
  <c r="H828" i="24"/>
  <c r="H829" i="24"/>
  <c r="H830" i="24"/>
  <c r="H831" i="24"/>
  <c r="H832" i="24"/>
  <c r="H833" i="24"/>
  <c r="H834" i="24"/>
  <c r="H835" i="24"/>
  <c r="H836" i="24"/>
  <c r="H837" i="24"/>
  <c r="H838" i="24"/>
  <c r="H839" i="24"/>
  <c r="H840" i="24"/>
  <c r="H841" i="24"/>
  <c r="H842" i="24"/>
  <c r="H843" i="24"/>
  <c r="H844" i="24"/>
  <c r="H845" i="24"/>
  <c r="H846" i="24"/>
  <c r="H847" i="24"/>
  <c r="H848" i="24"/>
  <c r="H849" i="24"/>
  <c r="H850" i="24"/>
  <c r="H851" i="24"/>
  <c r="H852" i="24"/>
  <c r="H853" i="24"/>
  <c r="H854" i="24"/>
  <c r="H855" i="24"/>
  <c r="H856" i="24"/>
  <c r="H857" i="24"/>
  <c r="H858" i="24"/>
  <c r="H859" i="24"/>
  <c r="H860" i="24"/>
  <c r="H861" i="24"/>
  <c r="H862" i="24"/>
  <c r="H863" i="24"/>
  <c r="H864" i="24"/>
  <c r="H865" i="24"/>
  <c r="H866" i="24"/>
  <c r="H867" i="24"/>
  <c r="H868" i="24"/>
  <c r="H869" i="24"/>
  <c r="H870" i="24"/>
  <c r="H871" i="24"/>
  <c r="H872" i="24"/>
  <c r="H873" i="24"/>
  <c r="H874" i="24"/>
  <c r="H875" i="24"/>
  <c r="H876" i="24"/>
  <c r="H877" i="24"/>
  <c r="H878" i="24"/>
  <c r="H879" i="24"/>
  <c r="H880" i="24"/>
  <c r="H881" i="24"/>
  <c r="H882" i="24"/>
  <c r="H883" i="24"/>
  <c r="H884" i="24"/>
  <c r="H885" i="24"/>
  <c r="H886" i="24"/>
  <c r="H887" i="24"/>
  <c r="H888" i="24"/>
  <c r="H889" i="24"/>
  <c r="H890" i="24"/>
  <c r="H891" i="24"/>
  <c r="H892" i="24"/>
  <c r="H893" i="24"/>
  <c r="H894" i="24"/>
  <c r="H895" i="24"/>
  <c r="H896" i="24"/>
  <c r="H897" i="24"/>
  <c r="H898" i="24"/>
  <c r="H899" i="24"/>
  <c r="H900" i="24"/>
  <c r="H901" i="24"/>
  <c r="H902" i="24"/>
  <c r="H903" i="24"/>
  <c r="H904" i="24"/>
  <c r="H905" i="24"/>
  <c r="H906" i="24"/>
  <c r="H907" i="24"/>
  <c r="H908" i="24"/>
  <c r="H909" i="24"/>
  <c r="H910" i="24"/>
  <c r="H911" i="24"/>
  <c r="H912" i="24"/>
  <c r="H913" i="24"/>
  <c r="H914" i="24"/>
  <c r="H915" i="24"/>
  <c r="H916" i="24"/>
  <c r="H917" i="24"/>
  <c r="H918" i="24"/>
  <c r="H919" i="24"/>
  <c r="H920" i="24"/>
  <c r="H921" i="24"/>
  <c r="H922" i="24"/>
  <c r="H923" i="24"/>
  <c r="H924" i="24"/>
  <c r="H925" i="24"/>
  <c r="H926" i="24"/>
  <c r="H927" i="24"/>
  <c r="H928" i="24"/>
  <c r="H929" i="24"/>
  <c r="H930" i="24"/>
  <c r="H931" i="24"/>
  <c r="H932" i="24"/>
  <c r="H933" i="24"/>
  <c r="H934" i="24"/>
  <c r="H935" i="24"/>
  <c r="H936" i="24"/>
  <c r="H937" i="24"/>
  <c r="H938" i="24"/>
  <c r="H939" i="24"/>
  <c r="H940" i="24"/>
  <c r="H941" i="24"/>
  <c r="H942" i="24"/>
  <c r="H943" i="24"/>
  <c r="H944" i="24"/>
  <c r="H945" i="24"/>
  <c r="H946" i="24"/>
  <c r="H947" i="24"/>
  <c r="H948" i="24"/>
  <c r="H949" i="24"/>
  <c r="H950" i="24"/>
  <c r="H951" i="24"/>
  <c r="H952" i="24"/>
  <c r="H953" i="24"/>
  <c r="H954" i="24"/>
  <c r="H955" i="24"/>
  <c r="H956" i="24"/>
  <c r="H957" i="24"/>
  <c r="H958" i="24"/>
  <c r="H959" i="24"/>
  <c r="H960" i="24"/>
  <c r="H961" i="24"/>
  <c r="H962" i="24"/>
  <c r="H963" i="24"/>
  <c r="H964" i="24"/>
  <c r="H965" i="24"/>
  <c r="H966" i="24"/>
  <c r="H967" i="24"/>
  <c r="H968" i="24"/>
  <c r="H969" i="24"/>
  <c r="H970" i="24"/>
  <c r="H971" i="24"/>
  <c r="H972" i="24"/>
  <c r="H973" i="24"/>
  <c r="H974" i="24"/>
  <c r="H975" i="24"/>
  <c r="H976" i="24"/>
  <c r="H977" i="24"/>
  <c r="H978" i="24"/>
  <c r="H979" i="24"/>
  <c r="H980" i="24"/>
  <c r="H981" i="24"/>
  <c r="H982" i="24"/>
  <c r="H983" i="24"/>
  <c r="H984" i="24"/>
  <c r="H985" i="24"/>
  <c r="H986" i="24"/>
  <c r="H987" i="24"/>
  <c r="H988" i="24"/>
  <c r="H989" i="24"/>
  <c r="H990" i="24"/>
  <c r="H991" i="24"/>
  <c r="H992" i="24"/>
  <c r="H993" i="24"/>
  <c r="H994" i="24"/>
  <c r="H995" i="24"/>
  <c r="H996" i="24"/>
  <c r="H997" i="24"/>
  <c r="H998" i="24"/>
  <c r="H999" i="24"/>
  <c r="H1000" i="24"/>
  <c r="H1001" i="24"/>
  <c r="H1002" i="24"/>
  <c r="H1003" i="24"/>
  <c r="H1004" i="24"/>
  <c r="H1005" i="24"/>
  <c r="H1006" i="24"/>
  <c r="H1007" i="24"/>
  <c r="H1008" i="24"/>
  <c r="H1009" i="24"/>
  <c r="H1010" i="24"/>
  <c r="H1011" i="24"/>
  <c r="H1012" i="24"/>
  <c r="H1013" i="24"/>
  <c r="H1014" i="24"/>
  <c r="H1015" i="24"/>
  <c r="H1016" i="24"/>
  <c r="H1017" i="24"/>
  <c r="H1018" i="24"/>
  <c r="H1019" i="24"/>
  <c r="H1020" i="24"/>
  <c r="H1021" i="24"/>
  <c r="H1022" i="24"/>
  <c r="H1023" i="24"/>
  <c r="H1024" i="24"/>
  <c r="H13" i="24"/>
  <c r="F17" i="17"/>
  <c r="F14" i="17"/>
  <c r="F15" i="17"/>
  <c r="F16" i="17"/>
  <c r="F18" i="17"/>
  <c r="F19" i="17"/>
  <c r="F20" i="17"/>
  <c r="F21" i="17"/>
  <c r="F22" i="17"/>
  <c r="F23" i="17"/>
  <c r="G23" i="17" s="1"/>
  <c r="F24" i="17"/>
  <c r="G24" i="17" s="1"/>
  <c r="F25" i="17"/>
  <c r="G25" i="17" s="1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I13" i="23"/>
  <c r="J8" i="24"/>
  <c r="L8" i="24" s="1"/>
  <c r="I13" i="24"/>
  <c r="D8" i="24"/>
  <c r="D9" i="24"/>
  <c r="D10" i="24" s="1"/>
  <c r="D11" i="24"/>
  <c r="D12" i="24"/>
  <c r="C12" i="24"/>
  <c r="C11" i="24"/>
  <c r="C8" i="24"/>
  <c r="C9" i="24"/>
  <c r="C10" i="24" s="1"/>
  <c r="E13" i="24"/>
  <c r="E9" i="24" s="1"/>
  <c r="E10" i="24" s="1"/>
  <c r="F13" i="24"/>
  <c r="G13" i="24" s="1"/>
  <c r="E14" i="24"/>
  <c r="F14" i="24"/>
  <c r="I14" i="24"/>
  <c r="E15" i="24"/>
  <c r="F15" i="24"/>
  <c r="G15" i="24"/>
  <c r="I15" i="24"/>
  <c r="E16" i="24"/>
  <c r="F16" i="24"/>
  <c r="I16" i="24"/>
  <c r="E17" i="24"/>
  <c r="F17" i="24"/>
  <c r="G17" i="24" s="1"/>
  <c r="I17" i="24"/>
  <c r="E18" i="24"/>
  <c r="F18" i="24"/>
  <c r="I18" i="24"/>
  <c r="E19" i="24"/>
  <c r="F19" i="24"/>
  <c r="G19" i="24"/>
  <c r="I19" i="24"/>
  <c r="E20" i="24"/>
  <c r="F20" i="24"/>
  <c r="I20" i="24"/>
  <c r="E21" i="24"/>
  <c r="F21" i="24"/>
  <c r="G21" i="24"/>
  <c r="I21" i="24"/>
  <c r="E22" i="24"/>
  <c r="F22" i="24"/>
  <c r="I22" i="24"/>
  <c r="E23" i="24"/>
  <c r="F23" i="24"/>
  <c r="I23" i="24"/>
  <c r="E24" i="24"/>
  <c r="F24" i="24"/>
  <c r="I24" i="24"/>
  <c r="E25" i="24"/>
  <c r="F25" i="24"/>
  <c r="I25" i="24"/>
  <c r="E26" i="24"/>
  <c r="F26" i="24"/>
  <c r="I26" i="24"/>
  <c r="E27" i="24"/>
  <c r="F27" i="24"/>
  <c r="I27" i="24"/>
  <c r="E28" i="24"/>
  <c r="F28" i="24"/>
  <c r="G28" i="24"/>
  <c r="I28" i="24"/>
  <c r="E29" i="24"/>
  <c r="F29" i="24"/>
  <c r="G29" i="24" s="1"/>
  <c r="I29" i="24"/>
  <c r="E30" i="24"/>
  <c r="F30" i="24"/>
  <c r="I30" i="24"/>
  <c r="E31" i="24"/>
  <c r="F31" i="24"/>
  <c r="I31" i="24"/>
  <c r="E32" i="24"/>
  <c r="F32" i="24"/>
  <c r="I32" i="24"/>
  <c r="E33" i="24"/>
  <c r="F33" i="24"/>
  <c r="G33" i="24"/>
  <c r="I33" i="24"/>
  <c r="E34" i="24"/>
  <c r="F34" i="24"/>
  <c r="I34" i="24"/>
  <c r="E35" i="24"/>
  <c r="F35" i="24"/>
  <c r="I35" i="24"/>
  <c r="E36" i="24"/>
  <c r="F36" i="24"/>
  <c r="I36" i="24"/>
  <c r="E37" i="24"/>
  <c r="F37" i="24"/>
  <c r="I37" i="24"/>
  <c r="E38" i="24"/>
  <c r="F38" i="24"/>
  <c r="I38" i="24"/>
  <c r="E39" i="24"/>
  <c r="F39" i="24"/>
  <c r="I39" i="24"/>
  <c r="E40" i="24"/>
  <c r="F40" i="24"/>
  <c r="I40" i="24"/>
  <c r="E41" i="24"/>
  <c r="F41" i="24"/>
  <c r="G41" i="24" s="1"/>
  <c r="I41" i="24"/>
  <c r="E42" i="24"/>
  <c r="F42" i="24"/>
  <c r="G42" i="24"/>
  <c r="I42" i="24"/>
  <c r="E43" i="24"/>
  <c r="F43" i="24"/>
  <c r="I43" i="24"/>
  <c r="E44" i="24"/>
  <c r="F44" i="24"/>
  <c r="I44" i="24"/>
  <c r="E45" i="24"/>
  <c r="F45" i="24"/>
  <c r="I45" i="24"/>
  <c r="E46" i="24"/>
  <c r="F46" i="24"/>
  <c r="I46" i="24"/>
  <c r="E47" i="24"/>
  <c r="F47" i="24"/>
  <c r="I47" i="24"/>
  <c r="E48" i="24"/>
  <c r="F48" i="24"/>
  <c r="I48" i="24"/>
  <c r="E49" i="24"/>
  <c r="F49" i="24"/>
  <c r="I49" i="24"/>
  <c r="E50" i="24"/>
  <c r="F50" i="24"/>
  <c r="I50" i="24"/>
  <c r="E51" i="24"/>
  <c r="F51" i="24"/>
  <c r="I51" i="24"/>
  <c r="E52" i="24"/>
  <c r="F52" i="24"/>
  <c r="I52" i="24"/>
  <c r="E53" i="24"/>
  <c r="F53" i="24"/>
  <c r="G53" i="24" s="1"/>
  <c r="I53" i="24"/>
  <c r="E54" i="24"/>
  <c r="F54" i="24"/>
  <c r="I54" i="24"/>
  <c r="E55" i="24"/>
  <c r="F55" i="24"/>
  <c r="I55" i="24"/>
  <c r="E56" i="24"/>
  <c r="F56" i="24"/>
  <c r="I56" i="24"/>
  <c r="E57" i="24"/>
  <c r="F57" i="24"/>
  <c r="I57" i="24"/>
  <c r="E58" i="24"/>
  <c r="F58" i="24"/>
  <c r="I58" i="24"/>
  <c r="E59" i="24"/>
  <c r="F59" i="24"/>
  <c r="I59" i="24"/>
  <c r="E60" i="24"/>
  <c r="F60" i="24"/>
  <c r="I60" i="24"/>
  <c r="E61" i="24"/>
  <c r="F61" i="24"/>
  <c r="G61" i="24"/>
  <c r="I61" i="24"/>
  <c r="E62" i="24"/>
  <c r="F62" i="24"/>
  <c r="I62" i="24"/>
  <c r="E63" i="24"/>
  <c r="F63" i="24"/>
  <c r="G63" i="24"/>
  <c r="I63" i="24"/>
  <c r="E64" i="24"/>
  <c r="F64" i="24"/>
  <c r="I64" i="24"/>
  <c r="E65" i="24"/>
  <c r="F65" i="24"/>
  <c r="G65" i="24" s="1"/>
  <c r="I65" i="24"/>
  <c r="E66" i="24"/>
  <c r="F66" i="24"/>
  <c r="I66" i="24"/>
  <c r="E67" i="24"/>
  <c r="F67" i="24"/>
  <c r="I67" i="24"/>
  <c r="E68" i="24"/>
  <c r="F68" i="24"/>
  <c r="I68" i="24"/>
  <c r="E69" i="24"/>
  <c r="F69" i="24"/>
  <c r="I69" i="24"/>
  <c r="E70" i="24"/>
  <c r="F70" i="24"/>
  <c r="I70" i="24"/>
  <c r="E71" i="24"/>
  <c r="F71" i="24"/>
  <c r="I71" i="24"/>
  <c r="E72" i="24"/>
  <c r="F72" i="24"/>
  <c r="I72" i="24"/>
  <c r="E73" i="24"/>
  <c r="F73" i="24"/>
  <c r="I73" i="24"/>
  <c r="E74" i="24"/>
  <c r="F74" i="24"/>
  <c r="I74" i="24"/>
  <c r="E75" i="24"/>
  <c r="F75" i="24"/>
  <c r="I75" i="24"/>
  <c r="E76" i="24"/>
  <c r="F76" i="24"/>
  <c r="I76" i="24"/>
  <c r="E77" i="24"/>
  <c r="F77" i="24"/>
  <c r="G77" i="24" s="1"/>
  <c r="I77" i="24"/>
  <c r="E78" i="24"/>
  <c r="F78" i="24"/>
  <c r="G78" i="24"/>
  <c r="I78" i="24"/>
  <c r="E79" i="24"/>
  <c r="F79" i="24"/>
  <c r="I79" i="24"/>
  <c r="E80" i="24"/>
  <c r="F80" i="24"/>
  <c r="I80" i="24"/>
  <c r="E81" i="24"/>
  <c r="F81" i="24"/>
  <c r="I81" i="24"/>
  <c r="E82" i="24"/>
  <c r="F82" i="24"/>
  <c r="I82" i="24"/>
  <c r="E83" i="24"/>
  <c r="F83" i="24"/>
  <c r="I83" i="24"/>
  <c r="E84" i="24"/>
  <c r="F84" i="24"/>
  <c r="I84" i="24"/>
  <c r="E85" i="24"/>
  <c r="F85" i="24"/>
  <c r="I85" i="24"/>
  <c r="E86" i="24"/>
  <c r="F86" i="24"/>
  <c r="I86" i="24"/>
  <c r="E87" i="24"/>
  <c r="F87" i="24"/>
  <c r="I87" i="24"/>
  <c r="E88" i="24"/>
  <c r="F88" i="24"/>
  <c r="I88" i="24"/>
  <c r="E89" i="24"/>
  <c r="F89" i="24"/>
  <c r="G89" i="24" s="1"/>
  <c r="I89" i="24"/>
  <c r="E90" i="24"/>
  <c r="F90" i="24"/>
  <c r="I90" i="24"/>
  <c r="E91" i="24"/>
  <c r="F91" i="24"/>
  <c r="I91" i="24"/>
  <c r="E92" i="24"/>
  <c r="F92" i="24"/>
  <c r="I92" i="24"/>
  <c r="E93" i="24"/>
  <c r="F93" i="24"/>
  <c r="G93" i="24"/>
  <c r="I93" i="24"/>
  <c r="E94" i="24"/>
  <c r="F94" i="24"/>
  <c r="I94" i="24"/>
  <c r="E95" i="24"/>
  <c r="F95" i="24"/>
  <c r="I95" i="24"/>
  <c r="E96" i="24"/>
  <c r="F96" i="24"/>
  <c r="I96" i="24"/>
  <c r="E97" i="24"/>
  <c r="F97" i="24"/>
  <c r="I97" i="24"/>
  <c r="E98" i="24"/>
  <c r="F98" i="24"/>
  <c r="I98" i="24"/>
  <c r="E99" i="24"/>
  <c r="F99" i="24"/>
  <c r="I99" i="24"/>
  <c r="E100" i="24"/>
  <c r="F100" i="24"/>
  <c r="I100" i="24"/>
  <c r="E101" i="24"/>
  <c r="F101" i="24"/>
  <c r="G101" i="24" s="1"/>
  <c r="I101" i="24"/>
  <c r="E102" i="24"/>
  <c r="F102" i="24"/>
  <c r="I102" i="24"/>
  <c r="E103" i="24"/>
  <c r="F103" i="24"/>
  <c r="I103" i="24"/>
  <c r="E104" i="24"/>
  <c r="F104" i="24"/>
  <c r="I104" i="24"/>
  <c r="E105" i="24"/>
  <c r="F105" i="24"/>
  <c r="I105" i="24"/>
  <c r="E106" i="24"/>
  <c r="F106" i="24"/>
  <c r="I106" i="24"/>
  <c r="E107" i="24"/>
  <c r="F107" i="24"/>
  <c r="I107" i="24"/>
  <c r="E108" i="24"/>
  <c r="F108" i="24"/>
  <c r="I108" i="24"/>
  <c r="E109" i="24"/>
  <c r="F109" i="24"/>
  <c r="I109" i="24"/>
  <c r="E110" i="24"/>
  <c r="F110" i="24"/>
  <c r="I110" i="24"/>
  <c r="E111" i="24"/>
  <c r="F111" i="24"/>
  <c r="I111" i="24"/>
  <c r="E112" i="24"/>
  <c r="F112" i="24"/>
  <c r="I112" i="24"/>
  <c r="E113" i="24"/>
  <c r="F113" i="24"/>
  <c r="G113" i="24" s="1"/>
  <c r="I113" i="24"/>
  <c r="E114" i="24"/>
  <c r="F114" i="24"/>
  <c r="I114" i="24"/>
  <c r="E115" i="24"/>
  <c r="F115" i="24"/>
  <c r="I115" i="24"/>
  <c r="E116" i="24"/>
  <c r="F116" i="24"/>
  <c r="I116" i="24"/>
  <c r="E117" i="24"/>
  <c r="F117" i="24"/>
  <c r="I117" i="24"/>
  <c r="E118" i="24"/>
  <c r="F118" i="24"/>
  <c r="I118" i="24"/>
  <c r="E119" i="24"/>
  <c r="F119" i="24"/>
  <c r="I119" i="24"/>
  <c r="E120" i="24"/>
  <c r="F120" i="24"/>
  <c r="I120" i="24"/>
  <c r="E121" i="24"/>
  <c r="F121" i="24"/>
  <c r="I121" i="24"/>
  <c r="E122" i="24"/>
  <c r="F122" i="24"/>
  <c r="I122" i="24"/>
  <c r="E123" i="24"/>
  <c r="F123" i="24"/>
  <c r="I123" i="24"/>
  <c r="E124" i="24"/>
  <c r="F124" i="24"/>
  <c r="I124" i="24"/>
  <c r="E125" i="24"/>
  <c r="F125" i="24"/>
  <c r="G125" i="24" s="1"/>
  <c r="I125" i="24"/>
  <c r="E126" i="24"/>
  <c r="F126" i="24"/>
  <c r="I126" i="24"/>
  <c r="E127" i="24"/>
  <c r="F127" i="24"/>
  <c r="I127" i="24"/>
  <c r="E128" i="24"/>
  <c r="F128" i="24"/>
  <c r="I128" i="24"/>
  <c r="E129" i="24"/>
  <c r="F129" i="24"/>
  <c r="I129" i="24"/>
  <c r="E130" i="24"/>
  <c r="F130" i="24"/>
  <c r="I130" i="24"/>
  <c r="E131" i="24"/>
  <c r="F131" i="24"/>
  <c r="I131" i="24"/>
  <c r="E132" i="24"/>
  <c r="F132" i="24"/>
  <c r="I132" i="24"/>
  <c r="E133" i="24"/>
  <c r="F133" i="24"/>
  <c r="I133" i="24"/>
  <c r="E134" i="24"/>
  <c r="F134" i="24"/>
  <c r="I134" i="24"/>
  <c r="E135" i="24"/>
  <c r="F135" i="24"/>
  <c r="I135" i="24"/>
  <c r="E136" i="24"/>
  <c r="F136" i="24"/>
  <c r="I136" i="24"/>
  <c r="E137" i="24"/>
  <c r="F137" i="24"/>
  <c r="G137" i="24" s="1"/>
  <c r="I137" i="24"/>
  <c r="E138" i="24"/>
  <c r="F138" i="24"/>
  <c r="I138" i="24"/>
  <c r="E139" i="24"/>
  <c r="F139" i="24"/>
  <c r="I139" i="24"/>
  <c r="E140" i="24"/>
  <c r="F140" i="24"/>
  <c r="I140" i="24"/>
  <c r="E141" i="24"/>
  <c r="F141" i="24"/>
  <c r="G141" i="24"/>
  <c r="I141" i="24"/>
  <c r="E142" i="24"/>
  <c r="F142" i="24"/>
  <c r="I142" i="24"/>
  <c r="E143" i="24"/>
  <c r="F143" i="24"/>
  <c r="I143" i="24"/>
  <c r="E144" i="24"/>
  <c r="F144" i="24"/>
  <c r="I144" i="24"/>
  <c r="E145" i="24"/>
  <c r="F145" i="24"/>
  <c r="I145" i="24"/>
  <c r="E146" i="24"/>
  <c r="F146" i="24"/>
  <c r="I146" i="24"/>
  <c r="E147" i="24"/>
  <c r="F147" i="24"/>
  <c r="G147" i="24"/>
  <c r="I147" i="24"/>
  <c r="E148" i="24"/>
  <c r="F148" i="24"/>
  <c r="I148" i="24"/>
  <c r="E149" i="24"/>
  <c r="F149" i="24"/>
  <c r="G149" i="24" s="1"/>
  <c r="I149" i="24"/>
  <c r="E150" i="24"/>
  <c r="F150" i="24"/>
  <c r="I150" i="24"/>
  <c r="E151" i="24"/>
  <c r="F151" i="24"/>
  <c r="I151" i="24"/>
  <c r="E152" i="24"/>
  <c r="F152" i="24"/>
  <c r="I152" i="24"/>
  <c r="E153" i="24"/>
  <c r="F153" i="24"/>
  <c r="I153" i="24"/>
  <c r="E154" i="24"/>
  <c r="F154" i="24"/>
  <c r="I154" i="24"/>
  <c r="E155" i="24"/>
  <c r="F155" i="24"/>
  <c r="I155" i="24"/>
  <c r="E156" i="24"/>
  <c r="F156" i="24"/>
  <c r="I156" i="24"/>
  <c r="E157" i="24"/>
  <c r="F157" i="24"/>
  <c r="I157" i="24"/>
  <c r="E158" i="24"/>
  <c r="F158" i="24"/>
  <c r="I158" i="24"/>
  <c r="E159" i="24"/>
  <c r="F159" i="24"/>
  <c r="I159" i="24"/>
  <c r="E160" i="24"/>
  <c r="F160" i="24"/>
  <c r="I160" i="24"/>
  <c r="E161" i="24"/>
  <c r="F161" i="24"/>
  <c r="G161" i="24" s="1"/>
  <c r="I161" i="24"/>
  <c r="E162" i="24"/>
  <c r="F162" i="24"/>
  <c r="I162" i="24"/>
  <c r="E163" i="24"/>
  <c r="F163" i="24"/>
  <c r="I163" i="24"/>
  <c r="E164" i="24"/>
  <c r="F164" i="24"/>
  <c r="I164" i="24"/>
  <c r="E165" i="24"/>
  <c r="F165" i="24"/>
  <c r="I165" i="24"/>
  <c r="E166" i="24"/>
  <c r="F166" i="24"/>
  <c r="I166" i="24"/>
  <c r="E167" i="24"/>
  <c r="F167" i="24"/>
  <c r="I167" i="24"/>
  <c r="E168" i="24"/>
  <c r="F168" i="24"/>
  <c r="I168" i="24"/>
  <c r="E169" i="24"/>
  <c r="F169" i="24"/>
  <c r="I169" i="24"/>
  <c r="E170" i="24"/>
  <c r="F170" i="24"/>
  <c r="I170" i="24"/>
  <c r="E171" i="24"/>
  <c r="F171" i="24"/>
  <c r="I171" i="24"/>
  <c r="E172" i="24"/>
  <c r="F172" i="24"/>
  <c r="I172" i="24"/>
  <c r="E173" i="24"/>
  <c r="F173" i="24"/>
  <c r="G173" i="24" s="1"/>
  <c r="I173" i="24"/>
  <c r="E174" i="24"/>
  <c r="F174" i="24"/>
  <c r="I174" i="24"/>
  <c r="E175" i="24"/>
  <c r="F175" i="24"/>
  <c r="I175" i="24"/>
  <c r="E176" i="24"/>
  <c r="F176" i="24"/>
  <c r="I176" i="24"/>
  <c r="E177" i="24"/>
  <c r="F177" i="24"/>
  <c r="G177" i="24"/>
  <c r="I177" i="24"/>
  <c r="E178" i="24"/>
  <c r="F178" i="24"/>
  <c r="I178" i="24"/>
  <c r="E179" i="24"/>
  <c r="F179" i="24"/>
  <c r="I179" i="24"/>
  <c r="E180" i="24"/>
  <c r="F180" i="24"/>
  <c r="G180" i="24"/>
  <c r="I180" i="24"/>
  <c r="E181" i="24"/>
  <c r="F181" i="24"/>
  <c r="I181" i="24"/>
  <c r="E182" i="24"/>
  <c r="F182" i="24"/>
  <c r="I182" i="24"/>
  <c r="E183" i="24"/>
  <c r="F183" i="24"/>
  <c r="I183" i="24"/>
  <c r="E184" i="24"/>
  <c r="F184" i="24"/>
  <c r="I184" i="24"/>
  <c r="E185" i="24"/>
  <c r="F185" i="24"/>
  <c r="G185" i="24" s="1"/>
  <c r="I185" i="24"/>
  <c r="E186" i="24"/>
  <c r="F186" i="24"/>
  <c r="I186" i="24"/>
  <c r="E187" i="24"/>
  <c r="F187" i="24"/>
  <c r="I187" i="24"/>
  <c r="E188" i="24"/>
  <c r="F188" i="24"/>
  <c r="I188" i="24"/>
  <c r="E189" i="24"/>
  <c r="F189" i="24"/>
  <c r="I189" i="24"/>
  <c r="E190" i="24"/>
  <c r="F190" i="24"/>
  <c r="I190" i="24"/>
  <c r="E191" i="24"/>
  <c r="F191" i="24"/>
  <c r="I191" i="24"/>
  <c r="E192" i="24"/>
  <c r="F192" i="24"/>
  <c r="I192" i="24"/>
  <c r="E193" i="24"/>
  <c r="F193" i="24"/>
  <c r="I193" i="24"/>
  <c r="E194" i="24"/>
  <c r="F194" i="24"/>
  <c r="I194" i="24"/>
  <c r="E195" i="24"/>
  <c r="F195" i="24"/>
  <c r="G195" i="24"/>
  <c r="I195" i="24"/>
  <c r="E196" i="24"/>
  <c r="F196" i="24"/>
  <c r="I196" i="24"/>
  <c r="E197" i="24"/>
  <c r="F197" i="24"/>
  <c r="G197" i="24" s="1"/>
  <c r="I197" i="24"/>
  <c r="E198" i="24"/>
  <c r="F198" i="24"/>
  <c r="G198" i="24"/>
  <c r="I198" i="24"/>
  <c r="E199" i="24"/>
  <c r="F199" i="24"/>
  <c r="I199" i="24"/>
  <c r="E200" i="24"/>
  <c r="F200" i="24"/>
  <c r="I200" i="24"/>
  <c r="E201" i="24"/>
  <c r="F201" i="24"/>
  <c r="I201" i="24"/>
  <c r="E202" i="24"/>
  <c r="F202" i="24"/>
  <c r="I202" i="24"/>
  <c r="E203" i="24"/>
  <c r="F203" i="24"/>
  <c r="I203" i="24"/>
  <c r="E204" i="24"/>
  <c r="F204" i="24"/>
  <c r="G204" i="24"/>
  <c r="I204" i="24"/>
  <c r="E205" i="24"/>
  <c r="F205" i="24"/>
  <c r="I205" i="24"/>
  <c r="E206" i="24"/>
  <c r="F206" i="24"/>
  <c r="I206" i="24"/>
  <c r="E207" i="24"/>
  <c r="F207" i="24"/>
  <c r="G207" i="24"/>
  <c r="I207" i="24"/>
  <c r="E208" i="24"/>
  <c r="F208" i="24"/>
  <c r="I208" i="24"/>
  <c r="E209" i="24"/>
  <c r="F209" i="24"/>
  <c r="G209" i="24" s="1"/>
  <c r="I209" i="24"/>
  <c r="E210" i="24"/>
  <c r="F210" i="24"/>
  <c r="G210" i="24"/>
  <c r="I210" i="24"/>
  <c r="E211" i="24"/>
  <c r="F211" i="24"/>
  <c r="I211" i="24"/>
  <c r="E212" i="24"/>
  <c r="F212" i="24"/>
  <c r="I212" i="24"/>
  <c r="E213" i="24"/>
  <c r="F213" i="24"/>
  <c r="I213" i="24"/>
  <c r="E214" i="24"/>
  <c r="F214" i="24"/>
  <c r="I214" i="24"/>
  <c r="E215" i="24"/>
  <c r="F215" i="24"/>
  <c r="I215" i="24"/>
  <c r="E216" i="24"/>
  <c r="F216" i="24"/>
  <c r="I216" i="24"/>
  <c r="E217" i="24"/>
  <c r="F217" i="24"/>
  <c r="I217" i="24"/>
  <c r="E218" i="24"/>
  <c r="F218" i="24"/>
  <c r="I218" i="24"/>
  <c r="E219" i="24"/>
  <c r="F219" i="24"/>
  <c r="I219" i="24"/>
  <c r="E220" i="24"/>
  <c r="F220" i="24"/>
  <c r="I220" i="24"/>
  <c r="E221" i="24"/>
  <c r="F221" i="24"/>
  <c r="G221" i="24" s="1"/>
  <c r="I221" i="24"/>
  <c r="E222" i="24"/>
  <c r="F222" i="24"/>
  <c r="I222" i="24"/>
  <c r="E223" i="24"/>
  <c r="F223" i="24"/>
  <c r="I223" i="24"/>
  <c r="E224" i="24"/>
  <c r="F224" i="24"/>
  <c r="I224" i="24"/>
  <c r="E225" i="24"/>
  <c r="F225" i="24"/>
  <c r="G225" i="24"/>
  <c r="I225" i="24"/>
  <c r="E226" i="24"/>
  <c r="F226" i="24"/>
  <c r="I226" i="24"/>
  <c r="E227" i="24"/>
  <c r="F227" i="24"/>
  <c r="I227" i="24"/>
  <c r="E228" i="24"/>
  <c r="F228" i="24"/>
  <c r="I228" i="24"/>
  <c r="E229" i="24"/>
  <c r="F229" i="24"/>
  <c r="I229" i="24"/>
  <c r="E230" i="24"/>
  <c r="F230" i="24"/>
  <c r="I230" i="24"/>
  <c r="E231" i="24"/>
  <c r="F231" i="24"/>
  <c r="I231" i="24"/>
  <c r="E232" i="24"/>
  <c r="F232" i="24"/>
  <c r="I232" i="24"/>
  <c r="E233" i="24"/>
  <c r="F233" i="24"/>
  <c r="G233" i="24" s="1"/>
  <c r="I233" i="24"/>
  <c r="E234" i="24"/>
  <c r="F234" i="24"/>
  <c r="I234" i="24"/>
  <c r="E235" i="24"/>
  <c r="F235" i="24"/>
  <c r="I235" i="24"/>
  <c r="E236" i="24"/>
  <c r="F236" i="24"/>
  <c r="I236" i="24"/>
  <c r="E237" i="24"/>
  <c r="F237" i="24"/>
  <c r="I237" i="24"/>
  <c r="E238" i="24"/>
  <c r="F238" i="24"/>
  <c r="I238" i="24"/>
  <c r="E239" i="24"/>
  <c r="F239" i="24"/>
  <c r="I239" i="24"/>
  <c r="E240" i="24"/>
  <c r="F240" i="24"/>
  <c r="I240" i="24"/>
  <c r="E241" i="24"/>
  <c r="F241" i="24"/>
  <c r="I241" i="24"/>
  <c r="E242" i="24"/>
  <c r="F242" i="24"/>
  <c r="I242" i="24"/>
  <c r="E243" i="24"/>
  <c r="F243" i="24"/>
  <c r="G243" i="24"/>
  <c r="I243" i="24"/>
  <c r="E244" i="24"/>
  <c r="F244" i="24"/>
  <c r="I244" i="24"/>
  <c r="E245" i="24"/>
  <c r="F245" i="24"/>
  <c r="G245" i="24" s="1"/>
  <c r="I245" i="24"/>
  <c r="E246" i="24"/>
  <c r="F246" i="24"/>
  <c r="I246" i="24"/>
  <c r="E247" i="24"/>
  <c r="F247" i="24"/>
  <c r="G247" i="24"/>
  <c r="I247" i="24"/>
  <c r="E248" i="24"/>
  <c r="F248" i="24"/>
  <c r="I248" i="24"/>
  <c r="E249" i="24"/>
  <c r="F249" i="24"/>
  <c r="I249" i="24"/>
  <c r="E250" i="24"/>
  <c r="F250" i="24"/>
  <c r="I250" i="24"/>
  <c r="E251" i="24"/>
  <c r="F251" i="24"/>
  <c r="I251" i="24"/>
  <c r="E252" i="24"/>
  <c r="F252" i="24"/>
  <c r="I252" i="24"/>
  <c r="E253" i="24"/>
  <c r="F253" i="24"/>
  <c r="I253" i="24"/>
  <c r="E254" i="24"/>
  <c r="F254" i="24"/>
  <c r="I254" i="24"/>
  <c r="E255" i="24"/>
  <c r="F255" i="24"/>
  <c r="I255" i="24"/>
  <c r="E256" i="24"/>
  <c r="F256" i="24"/>
  <c r="I256" i="24"/>
  <c r="E257" i="24"/>
  <c r="F257" i="24"/>
  <c r="G257" i="24" s="1"/>
  <c r="I257" i="24"/>
  <c r="E258" i="24"/>
  <c r="F258" i="24"/>
  <c r="I258" i="24"/>
  <c r="E259" i="24"/>
  <c r="F259" i="24"/>
  <c r="I259" i="24"/>
  <c r="E260" i="24"/>
  <c r="F260" i="24"/>
  <c r="I260" i="24"/>
  <c r="E261" i="24"/>
  <c r="F261" i="24"/>
  <c r="I261" i="24"/>
  <c r="E262" i="24"/>
  <c r="F262" i="24"/>
  <c r="I262" i="24"/>
  <c r="E263" i="24"/>
  <c r="F263" i="24"/>
  <c r="I263" i="24"/>
  <c r="E264" i="24"/>
  <c r="F264" i="24"/>
  <c r="I264" i="24"/>
  <c r="E265" i="24"/>
  <c r="F265" i="24"/>
  <c r="I265" i="24"/>
  <c r="E266" i="24"/>
  <c r="F266" i="24"/>
  <c r="I266" i="24"/>
  <c r="E267" i="24"/>
  <c r="F267" i="24"/>
  <c r="I267" i="24"/>
  <c r="E268" i="24"/>
  <c r="F268" i="24"/>
  <c r="I268" i="24"/>
  <c r="E269" i="24"/>
  <c r="F269" i="24"/>
  <c r="G269" i="24" s="1"/>
  <c r="I269" i="24"/>
  <c r="E270" i="24"/>
  <c r="F270" i="24"/>
  <c r="I270" i="24"/>
  <c r="E271" i="24"/>
  <c r="F271" i="24"/>
  <c r="I271" i="24"/>
  <c r="E272" i="24"/>
  <c r="F272" i="24"/>
  <c r="I272" i="24"/>
  <c r="E273" i="24"/>
  <c r="F273" i="24"/>
  <c r="I273" i="24"/>
  <c r="E274" i="24"/>
  <c r="F274" i="24"/>
  <c r="G274" i="24"/>
  <c r="I274" i="24"/>
  <c r="E275" i="24"/>
  <c r="F275" i="24"/>
  <c r="I275" i="24"/>
  <c r="E276" i="24"/>
  <c r="F276" i="24"/>
  <c r="I276" i="24"/>
  <c r="E277" i="24"/>
  <c r="F277" i="24"/>
  <c r="G277" i="24"/>
  <c r="I277" i="24"/>
  <c r="E278" i="24"/>
  <c r="F278" i="24"/>
  <c r="I278" i="24"/>
  <c r="E279" i="24"/>
  <c r="F279" i="24"/>
  <c r="I279" i="24"/>
  <c r="E280" i="24"/>
  <c r="F280" i="24"/>
  <c r="I280" i="24"/>
  <c r="E281" i="24"/>
  <c r="F281" i="24"/>
  <c r="G281" i="24" s="1"/>
  <c r="I281" i="24"/>
  <c r="E282" i="24"/>
  <c r="F282" i="24"/>
  <c r="I282" i="24"/>
  <c r="E283" i="24"/>
  <c r="F283" i="24"/>
  <c r="I283" i="24"/>
  <c r="E284" i="24"/>
  <c r="F284" i="24"/>
  <c r="I284" i="24"/>
  <c r="E285" i="24"/>
  <c r="F285" i="24"/>
  <c r="I285" i="24"/>
  <c r="E286" i="24"/>
  <c r="F286" i="24"/>
  <c r="I286" i="24"/>
  <c r="E287" i="24"/>
  <c r="F287" i="24"/>
  <c r="I287" i="24"/>
  <c r="E288" i="24"/>
  <c r="F288" i="24"/>
  <c r="I288" i="24"/>
  <c r="E289" i="24"/>
  <c r="F289" i="24"/>
  <c r="I289" i="24"/>
  <c r="E290" i="24"/>
  <c r="F290" i="24"/>
  <c r="I290" i="24"/>
  <c r="E291" i="24"/>
  <c r="F291" i="24"/>
  <c r="I291" i="24"/>
  <c r="E292" i="24"/>
  <c r="F292" i="24"/>
  <c r="I292" i="24"/>
  <c r="E293" i="24"/>
  <c r="F293" i="24"/>
  <c r="G293" i="24" s="1"/>
  <c r="I293" i="24"/>
  <c r="E294" i="24"/>
  <c r="F294" i="24"/>
  <c r="I294" i="24"/>
  <c r="E295" i="24"/>
  <c r="F295" i="24"/>
  <c r="I295" i="24"/>
  <c r="E296" i="24"/>
  <c r="F296" i="24"/>
  <c r="I296" i="24"/>
  <c r="E297" i="24"/>
  <c r="F297" i="24"/>
  <c r="I297" i="24"/>
  <c r="E298" i="24"/>
  <c r="F298" i="24"/>
  <c r="I298" i="24"/>
  <c r="E299" i="24"/>
  <c r="F299" i="24"/>
  <c r="I299" i="24"/>
  <c r="E300" i="24"/>
  <c r="F300" i="24"/>
  <c r="I300" i="24"/>
  <c r="E301" i="24"/>
  <c r="F301" i="24"/>
  <c r="I301" i="24"/>
  <c r="E302" i="24"/>
  <c r="F302" i="24"/>
  <c r="I302" i="24"/>
  <c r="E303" i="24"/>
  <c r="F303" i="24"/>
  <c r="I303" i="24"/>
  <c r="E304" i="24"/>
  <c r="F304" i="24"/>
  <c r="I304" i="24"/>
  <c r="E305" i="24"/>
  <c r="F305" i="24"/>
  <c r="G305" i="24" s="1"/>
  <c r="I305" i="24"/>
  <c r="E306" i="24"/>
  <c r="F306" i="24"/>
  <c r="I306" i="24"/>
  <c r="E307" i="24"/>
  <c r="F307" i="24"/>
  <c r="I307" i="24"/>
  <c r="E308" i="24"/>
  <c r="F308" i="24"/>
  <c r="I308" i="24"/>
  <c r="E309" i="24"/>
  <c r="F309" i="24"/>
  <c r="G309" i="24"/>
  <c r="I309" i="24"/>
  <c r="E310" i="24"/>
  <c r="F310" i="24"/>
  <c r="I310" i="24"/>
  <c r="E311" i="24"/>
  <c r="F311" i="24"/>
  <c r="I311" i="24"/>
  <c r="E312" i="24"/>
  <c r="F312" i="24"/>
  <c r="I312" i="24"/>
  <c r="E313" i="24"/>
  <c r="F313" i="24"/>
  <c r="I313" i="24"/>
  <c r="E314" i="24"/>
  <c r="F314" i="24"/>
  <c r="I314" i="24"/>
  <c r="E315" i="24"/>
  <c r="F315" i="24"/>
  <c r="I315" i="24"/>
  <c r="E316" i="24"/>
  <c r="F316" i="24"/>
  <c r="I316" i="24"/>
  <c r="E317" i="24"/>
  <c r="F317" i="24"/>
  <c r="G317" i="24" s="1"/>
  <c r="I317" i="24"/>
  <c r="E318" i="24"/>
  <c r="F318" i="24"/>
  <c r="I318" i="24"/>
  <c r="E319" i="24"/>
  <c r="F319" i="24"/>
  <c r="I319" i="24"/>
  <c r="E320" i="24"/>
  <c r="F320" i="24"/>
  <c r="I320" i="24"/>
  <c r="E321" i="24"/>
  <c r="F321" i="24"/>
  <c r="I321" i="24"/>
  <c r="E322" i="24"/>
  <c r="F322" i="24"/>
  <c r="I322" i="24"/>
  <c r="E323" i="24"/>
  <c r="F323" i="24"/>
  <c r="I323" i="24"/>
  <c r="E324" i="24"/>
  <c r="F324" i="24"/>
  <c r="I324" i="24"/>
  <c r="E325" i="24"/>
  <c r="F325" i="24"/>
  <c r="I325" i="24"/>
  <c r="E326" i="24"/>
  <c r="F326" i="24"/>
  <c r="I326" i="24"/>
  <c r="E327" i="24"/>
  <c r="F327" i="24"/>
  <c r="I327" i="24"/>
  <c r="E328" i="24"/>
  <c r="F328" i="24"/>
  <c r="I328" i="24"/>
  <c r="E329" i="24"/>
  <c r="F329" i="24"/>
  <c r="G329" i="24" s="1"/>
  <c r="I329" i="24"/>
  <c r="E330" i="24"/>
  <c r="F330" i="24"/>
  <c r="I330" i="24"/>
  <c r="E331" i="24"/>
  <c r="F331" i="24"/>
  <c r="I331" i="24"/>
  <c r="E332" i="24"/>
  <c r="F332" i="24"/>
  <c r="I332" i="24"/>
  <c r="E333" i="24"/>
  <c r="F333" i="24"/>
  <c r="I333" i="24"/>
  <c r="E334" i="24"/>
  <c r="F334" i="24"/>
  <c r="I334" i="24"/>
  <c r="E335" i="24"/>
  <c r="F335" i="24"/>
  <c r="I335" i="24"/>
  <c r="E336" i="24"/>
  <c r="F336" i="24"/>
  <c r="I336" i="24"/>
  <c r="E337" i="24"/>
  <c r="F337" i="24"/>
  <c r="I337" i="24"/>
  <c r="E338" i="24"/>
  <c r="F338" i="24"/>
  <c r="I338" i="24"/>
  <c r="E339" i="24"/>
  <c r="F339" i="24"/>
  <c r="I339" i="24"/>
  <c r="E340" i="24"/>
  <c r="F340" i="24"/>
  <c r="I340" i="24"/>
  <c r="E341" i="24"/>
  <c r="F341" i="24"/>
  <c r="G341" i="24" s="1"/>
  <c r="I341" i="24"/>
  <c r="E342" i="24"/>
  <c r="F342" i="24"/>
  <c r="I342" i="24"/>
  <c r="E343" i="24"/>
  <c r="F343" i="24"/>
  <c r="I343" i="24"/>
  <c r="E344" i="24"/>
  <c r="F344" i="24"/>
  <c r="I344" i="24"/>
  <c r="E345" i="24"/>
  <c r="F345" i="24"/>
  <c r="I345" i="24"/>
  <c r="E346" i="24"/>
  <c r="F346" i="24"/>
  <c r="I346" i="24"/>
  <c r="E347" i="24"/>
  <c r="F347" i="24"/>
  <c r="I347" i="24"/>
  <c r="E348" i="24"/>
  <c r="F348" i="24"/>
  <c r="I348" i="24"/>
  <c r="E349" i="24"/>
  <c r="F349" i="24"/>
  <c r="I349" i="24"/>
  <c r="E350" i="24"/>
  <c r="F350" i="24"/>
  <c r="I350" i="24"/>
  <c r="E351" i="24"/>
  <c r="F351" i="24"/>
  <c r="I351" i="24"/>
  <c r="E352" i="24"/>
  <c r="F352" i="24"/>
  <c r="I352" i="24"/>
  <c r="E353" i="24"/>
  <c r="F353" i="24"/>
  <c r="G353" i="24" s="1"/>
  <c r="I353" i="24"/>
  <c r="E354" i="24"/>
  <c r="F354" i="24"/>
  <c r="G354" i="24"/>
  <c r="I354" i="24"/>
  <c r="E355" i="24"/>
  <c r="F355" i="24"/>
  <c r="I355" i="24"/>
  <c r="E356" i="24"/>
  <c r="F356" i="24"/>
  <c r="I356" i="24"/>
  <c r="E357" i="24"/>
  <c r="F357" i="24"/>
  <c r="I357" i="24"/>
  <c r="E358" i="24"/>
  <c r="F358" i="24"/>
  <c r="I358" i="24"/>
  <c r="E359" i="24"/>
  <c r="F359" i="24"/>
  <c r="I359" i="24"/>
  <c r="E360" i="24"/>
  <c r="F360" i="24"/>
  <c r="I360" i="24"/>
  <c r="E361" i="24"/>
  <c r="F361" i="24"/>
  <c r="I361" i="24"/>
  <c r="E362" i="24"/>
  <c r="F362" i="24"/>
  <c r="I362" i="24"/>
  <c r="E363" i="24"/>
  <c r="F363" i="24"/>
  <c r="I363" i="24"/>
  <c r="E364" i="24"/>
  <c r="F364" i="24"/>
  <c r="I364" i="24"/>
  <c r="E365" i="24"/>
  <c r="F365" i="24"/>
  <c r="G365" i="24" s="1"/>
  <c r="I365" i="24"/>
  <c r="E366" i="24"/>
  <c r="F366" i="24"/>
  <c r="I366" i="24"/>
  <c r="E367" i="24"/>
  <c r="F367" i="24"/>
  <c r="G367" i="24"/>
  <c r="I367" i="24"/>
  <c r="E368" i="24"/>
  <c r="F368" i="24"/>
  <c r="I368" i="24"/>
  <c r="E369" i="24"/>
  <c r="F369" i="24"/>
  <c r="I369" i="24"/>
  <c r="E370" i="24"/>
  <c r="F370" i="24"/>
  <c r="I370" i="24"/>
  <c r="E371" i="24"/>
  <c r="F371" i="24"/>
  <c r="I371" i="24"/>
  <c r="E372" i="24"/>
  <c r="F372" i="24"/>
  <c r="I372" i="24"/>
  <c r="E373" i="24"/>
  <c r="F373" i="24"/>
  <c r="I373" i="24"/>
  <c r="E374" i="24"/>
  <c r="F374" i="24"/>
  <c r="I374" i="24"/>
  <c r="E375" i="24"/>
  <c r="F375" i="24"/>
  <c r="I375" i="24"/>
  <c r="E376" i="24"/>
  <c r="F376" i="24"/>
  <c r="I376" i="24"/>
  <c r="E377" i="24"/>
  <c r="F377" i="24"/>
  <c r="G377" i="24" s="1"/>
  <c r="I377" i="24"/>
  <c r="E378" i="24"/>
  <c r="F378" i="24"/>
  <c r="I378" i="24"/>
  <c r="E379" i="24"/>
  <c r="F379" i="24"/>
  <c r="I379" i="24"/>
  <c r="E380" i="24"/>
  <c r="F380" i="24"/>
  <c r="I380" i="24"/>
  <c r="E381" i="24"/>
  <c r="F381" i="24"/>
  <c r="I381" i="24"/>
  <c r="E382" i="24"/>
  <c r="F382" i="24"/>
  <c r="I382" i="24"/>
  <c r="E383" i="24"/>
  <c r="F383" i="24"/>
  <c r="I383" i="24"/>
  <c r="E384" i="24"/>
  <c r="F384" i="24"/>
  <c r="I384" i="24"/>
  <c r="E385" i="24"/>
  <c r="F385" i="24"/>
  <c r="I385" i="24"/>
  <c r="E386" i="24"/>
  <c r="F386" i="24"/>
  <c r="I386" i="24"/>
  <c r="E387" i="24"/>
  <c r="F387" i="24"/>
  <c r="I387" i="24"/>
  <c r="E388" i="24"/>
  <c r="F388" i="24"/>
  <c r="I388" i="24"/>
  <c r="E389" i="24"/>
  <c r="F389" i="24"/>
  <c r="G389" i="24" s="1"/>
  <c r="I389" i="24"/>
  <c r="E390" i="24"/>
  <c r="F390" i="24"/>
  <c r="I390" i="24"/>
  <c r="E391" i="24"/>
  <c r="F391" i="24"/>
  <c r="I391" i="24"/>
  <c r="E392" i="24"/>
  <c r="F392" i="24"/>
  <c r="I392" i="24"/>
  <c r="E393" i="24"/>
  <c r="F393" i="24"/>
  <c r="I393" i="24"/>
  <c r="E394" i="24"/>
  <c r="F394" i="24"/>
  <c r="I394" i="24"/>
  <c r="E395" i="24"/>
  <c r="F395" i="24"/>
  <c r="I395" i="24"/>
  <c r="E396" i="24"/>
  <c r="F396" i="24"/>
  <c r="I396" i="24"/>
  <c r="E397" i="24"/>
  <c r="F397" i="24"/>
  <c r="I397" i="24"/>
  <c r="E398" i="24"/>
  <c r="F398" i="24"/>
  <c r="I398" i="24"/>
  <c r="E399" i="24"/>
  <c r="F399" i="24"/>
  <c r="I399" i="24"/>
  <c r="E400" i="24"/>
  <c r="F400" i="24"/>
  <c r="I400" i="24"/>
  <c r="E401" i="24"/>
  <c r="F401" i="24"/>
  <c r="G401" i="24" s="1"/>
  <c r="I401" i="24"/>
  <c r="E402" i="24"/>
  <c r="F402" i="24"/>
  <c r="I402" i="24"/>
  <c r="E403" i="24"/>
  <c r="F403" i="24"/>
  <c r="G403" i="24"/>
  <c r="I403" i="24"/>
  <c r="E404" i="24"/>
  <c r="F404" i="24"/>
  <c r="I404" i="24"/>
  <c r="E405" i="24"/>
  <c r="F405" i="24"/>
  <c r="I405" i="24"/>
  <c r="E406" i="24"/>
  <c r="F406" i="24"/>
  <c r="G406" i="24"/>
  <c r="I406" i="24"/>
  <c r="E407" i="24"/>
  <c r="F407" i="24"/>
  <c r="I407" i="24"/>
  <c r="E408" i="24"/>
  <c r="F408" i="24"/>
  <c r="I408" i="24"/>
  <c r="E409" i="24"/>
  <c r="F409" i="24"/>
  <c r="I409" i="24"/>
  <c r="E410" i="24"/>
  <c r="F410" i="24"/>
  <c r="I410" i="24"/>
  <c r="E411" i="24"/>
  <c r="F411" i="24"/>
  <c r="I411" i="24"/>
  <c r="E412" i="24"/>
  <c r="F412" i="24"/>
  <c r="I412" i="24"/>
  <c r="E413" i="24"/>
  <c r="F413" i="24"/>
  <c r="G413" i="24" s="1"/>
  <c r="I413" i="24"/>
  <c r="E414" i="24"/>
  <c r="F414" i="24"/>
  <c r="I414" i="24"/>
  <c r="E415" i="24"/>
  <c r="F415" i="24"/>
  <c r="I415" i="24"/>
  <c r="E416" i="24"/>
  <c r="F416" i="24"/>
  <c r="I416" i="24"/>
  <c r="E417" i="24"/>
  <c r="F417" i="24"/>
  <c r="I417" i="24"/>
  <c r="E418" i="24"/>
  <c r="F418" i="24"/>
  <c r="I418" i="24"/>
  <c r="E419" i="24"/>
  <c r="F419" i="24"/>
  <c r="I419" i="24"/>
  <c r="E420" i="24"/>
  <c r="F420" i="24"/>
  <c r="I420" i="24"/>
  <c r="E421" i="24"/>
  <c r="F421" i="24"/>
  <c r="I421" i="24"/>
  <c r="E422" i="24"/>
  <c r="F422" i="24"/>
  <c r="I422" i="24"/>
  <c r="E423" i="24"/>
  <c r="F423" i="24"/>
  <c r="I423" i="24"/>
  <c r="E424" i="24"/>
  <c r="F424" i="24"/>
  <c r="I424" i="24"/>
  <c r="E425" i="24"/>
  <c r="F425" i="24"/>
  <c r="G425" i="24" s="1"/>
  <c r="I425" i="24"/>
  <c r="E426" i="24"/>
  <c r="F426" i="24"/>
  <c r="I426" i="24"/>
  <c r="E427" i="24"/>
  <c r="F427" i="24"/>
  <c r="I427" i="24"/>
  <c r="E428" i="24"/>
  <c r="F428" i="24"/>
  <c r="G428" i="24" s="1"/>
  <c r="I428" i="24"/>
  <c r="E429" i="24"/>
  <c r="F429" i="24"/>
  <c r="I429" i="24"/>
  <c r="E430" i="24"/>
  <c r="F430" i="24"/>
  <c r="I430" i="24"/>
  <c r="E431" i="24"/>
  <c r="F431" i="24"/>
  <c r="I431" i="24"/>
  <c r="E432" i="24"/>
  <c r="F432" i="24"/>
  <c r="I432" i="24"/>
  <c r="E433" i="24"/>
  <c r="F433" i="24"/>
  <c r="I433" i="24"/>
  <c r="E434" i="24"/>
  <c r="F434" i="24"/>
  <c r="I434" i="24"/>
  <c r="E435" i="24"/>
  <c r="F435" i="24"/>
  <c r="I435" i="24"/>
  <c r="E436" i="24"/>
  <c r="F436" i="24"/>
  <c r="I436" i="24"/>
  <c r="E437" i="24"/>
  <c r="F437" i="24"/>
  <c r="G437" i="24" s="1"/>
  <c r="I437" i="24"/>
  <c r="E438" i="24"/>
  <c r="F438" i="24"/>
  <c r="I438" i="24"/>
  <c r="E439" i="24"/>
  <c r="F439" i="24"/>
  <c r="G439" i="24"/>
  <c r="I439" i="24"/>
  <c r="E440" i="24"/>
  <c r="F440" i="24"/>
  <c r="G440" i="24" s="1"/>
  <c r="I440" i="24"/>
  <c r="E441" i="24"/>
  <c r="F441" i="24"/>
  <c r="I441" i="24"/>
  <c r="E442" i="24"/>
  <c r="F442" i="24"/>
  <c r="I442" i="24"/>
  <c r="E443" i="24"/>
  <c r="F443" i="24"/>
  <c r="I443" i="24"/>
  <c r="E444" i="24"/>
  <c r="F444" i="24"/>
  <c r="I444" i="24"/>
  <c r="E445" i="24"/>
  <c r="F445" i="24"/>
  <c r="G445" i="24"/>
  <c r="I445" i="24"/>
  <c r="E446" i="24"/>
  <c r="F446" i="24"/>
  <c r="I446" i="24"/>
  <c r="E447" i="24"/>
  <c r="F447" i="24"/>
  <c r="I447" i="24"/>
  <c r="E448" i="24"/>
  <c r="F448" i="24"/>
  <c r="I448" i="24"/>
  <c r="E449" i="24"/>
  <c r="F449" i="24"/>
  <c r="G449" i="24" s="1"/>
  <c r="I449" i="24"/>
  <c r="E450" i="24"/>
  <c r="F450" i="24"/>
  <c r="I450" i="24"/>
  <c r="E451" i="24"/>
  <c r="F451" i="24"/>
  <c r="I451" i="24"/>
  <c r="E452" i="24"/>
  <c r="F452" i="24"/>
  <c r="G452" i="24" s="1"/>
  <c r="I452" i="24"/>
  <c r="E453" i="24"/>
  <c r="F453" i="24"/>
  <c r="I453" i="24"/>
  <c r="E454" i="24"/>
  <c r="F454" i="24"/>
  <c r="I454" i="24"/>
  <c r="E455" i="24"/>
  <c r="F455" i="24"/>
  <c r="I455" i="24"/>
  <c r="E456" i="24"/>
  <c r="F456" i="24"/>
  <c r="G456" i="24"/>
  <c r="I456" i="24"/>
  <c r="E457" i="24"/>
  <c r="F457" i="24"/>
  <c r="G457" i="24"/>
  <c r="I457" i="24"/>
  <c r="E458" i="24"/>
  <c r="F458" i="24"/>
  <c r="I458" i="24"/>
  <c r="E459" i="24"/>
  <c r="F459" i="24"/>
  <c r="I459" i="24"/>
  <c r="E460" i="24"/>
  <c r="F460" i="24"/>
  <c r="I460" i="24"/>
  <c r="E461" i="24"/>
  <c r="F461" i="24"/>
  <c r="G461" i="24" s="1"/>
  <c r="I461" i="24"/>
  <c r="E462" i="24"/>
  <c r="F462" i="24"/>
  <c r="I462" i="24"/>
  <c r="E463" i="24"/>
  <c r="F463" i="24"/>
  <c r="I463" i="24"/>
  <c r="E464" i="24"/>
  <c r="F464" i="24"/>
  <c r="G464" i="24" s="1"/>
  <c r="I464" i="24"/>
  <c r="E465" i="24"/>
  <c r="F465" i="24"/>
  <c r="I465" i="24"/>
  <c r="E466" i="24"/>
  <c r="F466" i="24"/>
  <c r="I466" i="24"/>
  <c r="E467" i="24"/>
  <c r="F467" i="24"/>
  <c r="I467" i="24"/>
  <c r="E468" i="24"/>
  <c r="F468" i="24"/>
  <c r="I468" i="24"/>
  <c r="E469" i="24"/>
  <c r="F469" i="24"/>
  <c r="I469" i="24"/>
  <c r="E470" i="24"/>
  <c r="F470" i="24"/>
  <c r="I470" i="24"/>
  <c r="E471" i="24"/>
  <c r="F471" i="24"/>
  <c r="I471" i="24"/>
  <c r="E472" i="24"/>
  <c r="F472" i="24"/>
  <c r="I472" i="24"/>
  <c r="E473" i="24"/>
  <c r="F473" i="24"/>
  <c r="G473" i="24" s="1"/>
  <c r="I473" i="24"/>
  <c r="E474" i="24"/>
  <c r="F474" i="24"/>
  <c r="G474" i="24" s="1"/>
  <c r="I474" i="24"/>
  <c r="E475" i="24"/>
  <c r="F475" i="24"/>
  <c r="G475" i="24"/>
  <c r="I475" i="24"/>
  <c r="E476" i="24"/>
  <c r="F476" i="24"/>
  <c r="G476" i="24" s="1"/>
  <c r="I476" i="24"/>
  <c r="E477" i="24"/>
  <c r="F477" i="24"/>
  <c r="I477" i="24"/>
  <c r="E478" i="24"/>
  <c r="F478" i="24"/>
  <c r="G478" i="24" s="1"/>
  <c r="I478" i="24"/>
  <c r="E479" i="24"/>
  <c r="F479" i="24"/>
  <c r="I479" i="24"/>
  <c r="E480" i="24"/>
  <c r="F480" i="24"/>
  <c r="G480" i="24" s="1"/>
  <c r="I480" i="24"/>
  <c r="E481" i="24"/>
  <c r="F481" i="24"/>
  <c r="I481" i="24"/>
  <c r="E482" i="24"/>
  <c r="F482" i="24"/>
  <c r="G482" i="24" s="1"/>
  <c r="I482" i="24"/>
  <c r="E483" i="24"/>
  <c r="F483" i="24"/>
  <c r="I483" i="24"/>
  <c r="E484" i="24"/>
  <c r="F484" i="24"/>
  <c r="I484" i="24"/>
  <c r="E485" i="24"/>
  <c r="F485" i="24"/>
  <c r="G485" i="24" s="1"/>
  <c r="I485" i="24"/>
  <c r="E486" i="24"/>
  <c r="F486" i="24"/>
  <c r="G486" i="24" s="1"/>
  <c r="I486" i="24"/>
  <c r="E487" i="24"/>
  <c r="F487" i="24"/>
  <c r="G487" i="24"/>
  <c r="I487" i="24"/>
  <c r="E488" i="24"/>
  <c r="F488" i="24"/>
  <c r="G488" i="24" s="1"/>
  <c r="I488" i="24"/>
  <c r="E489" i="24"/>
  <c r="F489" i="24"/>
  <c r="I489" i="24"/>
  <c r="E490" i="24"/>
  <c r="F490" i="24"/>
  <c r="G490" i="24" s="1"/>
  <c r="I490" i="24"/>
  <c r="E491" i="24"/>
  <c r="F491" i="24"/>
  <c r="I491" i="24"/>
  <c r="E492" i="24"/>
  <c r="F492" i="24"/>
  <c r="G492" i="24" s="1"/>
  <c r="I492" i="24"/>
  <c r="E493" i="24"/>
  <c r="F493" i="24"/>
  <c r="I493" i="24"/>
  <c r="E494" i="24"/>
  <c r="F494" i="24"/>
  <c r="G494" i="24" s="1"/>
  <c r="I494" i="24"/>
  <c r="E495" i="24"/>
  <c r="F495" i="24"/>
  <c r="I495" i="24"/>
  <c r="E496" i="24"/>
  <c r="F496" i="24"/>
  <c r="I496" i="24"/>
  <c r="E497" i="24"/>
  <c r="F497" i="24"/>
  <c r="G497" i="24" s="1"/>
  <c r="I497" i="24"/>
  <c r="E498" i="24"/>
  <c r="F498" i="24"/>
  <c r="I498" i="24"/>
  <c r="E499" i="24"/>
  <c r="F499" i="24"/>
  <c r="G499" i="24" s="1"/>
  <c r="I499" i="24"/>
  <c r="E500" i="24"/>
  <c r="F500" i="24"/>
  <c r="G500" i="24" s="1"/>
  <c r="I500" i="24"/>
  <c r="E501" i="24"/>
  <c r="F501" i="24"/>
  <c r="I501" i="24"/>
  <c r="E502" i="24"/>
  <c r="F502" i="24"/>
  <c r="G502" i="24" s="1"/>
  <c r="I502" i="24"/>
  <c r="E503" i="24"/>
  <c r="F503" i="24"/>
  <c r="I503" i="24"/>
  <c r="E504" i="24"/>
  <c r="F504" i="24"/>
  <c r="G504" i="24" s="1"/>
  <c r="I504" i="24"/>
  <c r="E505" i="24"/>
  <c r="F505" i="24"/>
  <c r="I505" i="24"/>
  <c r="E506" i="24"/>
  <c r="F506" i="24"/>
  <c r="G506" i="24" s="1"/>
  <c r="I506" i="24"/>
  <c r="E507" i="24"/>
  <c r="F507" i="24"/>
  <c r="I507" i="24"/>
  <c r="E508" i="24"/>
  <c r="F508" i="24"/>
  <c r="I508" i="24"/>
  <c r="E509" i="24"/>
  <c r="F509" i="24"/>
  <c r="G509" i="24" s="1"/>
  <c r="I509" i="24"/>
  <c r="E510" i="24"/>
  <c r="F510" i="24"/>
  <c r="G510" i="24" s="1"/>
  <c r="I510" i="24"/>
  <c r="E511" i="24"/>
  <c r="F511" i="24"/>
  <c r="G511" i="24" s="1"/>
  <c r="I511" i="24"/>
  <c r="E512" i="24"/>
  <c r="F512" i="24"/>
  <c r="G512" i="24" s="1"/>
  <c r="I512" i="24"/>
  <c r="E513" i="24"/>
  <c r="F513" i="24"/>
  <c r="I513" i="24"/>
  <c r="E514" i="24"/>
  <c r="F514" i="24"/>
  <c r="G514" i="24" s="1"/>
  <c r="I514" i="24"/>
  <c r="E515" i="24"/>
  <c r="F515" i="24"/>
  <c r="I515" i="24"/>
  <c r="E516" i="24"/>
  <c r="F516" i="24"/>
  <c r="G516" i="24" s="1"/>
  <c r="I516" i="24"/>
  <c r="E517" i="24"/>
  <c r="F517" i="24"/>
  <c r="G517" i="24"/>
  <c r="I517" i="24"/>
  <c r="E518" i="24"/>
  <c r="F518" i="24"/>
  <c r="G518" i="24" s="1"/>
  <c r="I518" i="24"/>
  <c r="E519" i="24"/>
  <c r="F519" i="24"/>
  <c r="I519" i="24"/>
  <c r="E520" i="24"/>
  <c r="F520" i="24"/>
  <c r="I520" i="24"/>
  <c r="E521" i="24"/>
  <c r="F521" i="24"/>
  <c r="G521" i="24" s="1"/>
  <c r="I521" i="24"/>
  <c r="E522" i="24"/>
  <c r="F522" i="24"/>
  <c r="G522" i="24" s="1"/>
  <c r="I522" i="24"/>
  <c r="E523" i="24"/>
  <c r="F523" i="24"/>
  <c r="G523" i="24" s="1"/>
  <c r="I523" i="24"/>
  <c r="E524" i="24"/>
  <c r="F524" i="24"/>
  <c r="G524" i="24" s="1"/>
  <c r="I524" i="24"/>
  <c r="E525" i="24"/>
  <c r="F525" i="24"/>
  <c r="I525" i="24"/>
  <c r="E526" i="24"/>
  <c r="F526" i="24"/>
  <c r="G526" i="24"/>
  <c r="I526" i="24"/>
  <c r="E527" i="24"/>
  <c r="F527" i="24"/>
  <c r="I527" i="24"/>
  <c r="E528" i="24"/>
  <c r="F528" i="24"/>
  <c r="G528" i="24" s="1"/>
  <c r="I528" i="24"/>
  <c r="E529" i="24"/>
  <c r="F529" i="24"/>
  <c r="I529" i="24"/>
  <c r="E530" i="24"/>
  <c r="F530" i="24"/>
  <c r="G530" i="24" s="1"/>
  <c r="I530" i="24"/>
  <c r="E531" i="24"/>
  <c r="F531" i="24"/>
  <c r="I531" i="24"/>
  <c r="E532" i="24"/>
  <c r="F532" i="24"/>
  <c r="I532" i="24"/>
  <c r="E533" i="24"/>
  <c r="F533" i="24"/>
  <c r="G533" i="24" s="1"/>
  <c r="I533" i="24"/>
  <c r="E534" i="24"/>
  <c r="F534" i="24"/>
  <c r="G534" i="24" s="1"/>
  <c r="I534" i="24"/>
  <c r="E535" i="24"/>
  <c r="F535" i="24"/>
  <c r="G535" i="24" s="1"/>
  <c r="I535" i="24"/>
  <c r="E536" i="24"/>
  <c r="F536" i="24"/>
  <c r="G536" i="24" s="1"/>
  <c r="I536" i="24"/>
  <c r="E537" i="24"/>
  <c r="F537" i="24"/>
  <c r="I537" i="24"/>
  <c r="E538" i="24"/>
  <c r="F538" i="24"/>
  <c r="G538" i="24" s="1"/>
  <c r="I538" i="24"/>
  <c r="E539" i="24"/>
  <c r="F539" i="24"/>
  <c r="I539" i="24"/>
  <c r="E540" i="24"/>
  <c r="F540" i="24"/>
  <c r="G540" i="24" s="1"/>
  <c r="I540" i="24"/>
  <c r="E541" i="24"/>
  <c r="F541" i="24"/>
  <c r="I541" i="24"/>
  <c r="E542" i="24"/>
  <c r="F542" i="24"/>
  <c r="G542" i="24" s="1"/>
  <c r="I542" i="24"/>
  <c r="E543" i="24"/>
  <c r="F543" i="24"/>
  <c r="I543" i="24"/>
  <c r="E544" i="24"/>
  <c r="F544" i="24"/>
  <c r="I544" i="24"/>
  <c r="E545" i="24"/>
  <c r="F545" i="24"/>
  <c r="G545" i="24" s="1"/>
  <c r="I545" i="24"/>
  <c r="E546" i="24"/>
  <c r="F546" i="24"/>
  <c r="G546" i="24" s="1"/>
  <c r="I546" i="24"/>
  <c r="E547" i="24"/>
  <c r="F547" i="24"/>
  <c r="G547" i="24" s="1"/>
  <c r="I547" i="24"/>
  <c r="E548" i="24"/>
  <c r="F548" i="24"/>
  <c r="G548" i="24" s="1"/>
  <c r="I548" i="24"/>
  <c r="E549" i="24"/>
  <c r="F549" i="24"/>
  <c r="I549" i="24"/>
  <c r="E550" i="24"/>
  <c r="F550" i="24"/>
  <c r="G550" i="24" s="1"/>
  <c r="I550" i="24"/>
  <c r="E551" i="24"/>
  <c r="F551" i="24"/>
  <c r="I551" i="24"/>
  <c r="E552" i="24"/>
  <c r="F552" i="24"/>
  <c r="G552" i="24" s="1"/>
  <c r="I552" i="24"/>
  <c r="E553" i="24"/>
  <c r="F553" i="24"/>
  <c r="G553" i="24"/>
  <c r="I553" i="24"/>
  <c r="E554" i="24"/>
  <c r="F554" i="24"/>
  <c r="G554" i="24" s="1"/>
  <c r="I554" i="24"/>
  <c r="E555" i="24"/>
  <c r="F555" i="24"/>
  <c r="I555" i="24"/>
  <c r="E556" i="24"/>
  <c r="F556" i="24"/>
  <c r="I556" i="24"/>
  <c r="E557" i="24"/>
  <c r="F557" i="24"/>
  <c r="G557" i="24" s="1"/>
  <c r="I557" i="24"/>
  <c r="E558" i="24"/>
  <c r="F558" i="24"/>
  <c r="G558" i="24" s="1"/>
  <c r="I558" i="24"/>
  <c r="E559" i="24"/>
  <c r="F559" i="24"/>
  <c r="G559" i="24" s="1"/>
  <c r="I559" i="24"/>
  <c r="E560" i="24"/>
  <c r="F560" i="24"/>
  <c r="G560" i="24" s="1"/>
  <c r="I560" i="24"/>
  <c r="E561" i="24"/>
  <c r="F561" i="24"/>
  <c r="I561" i="24"/>
  <c r="E562" i="24"/>
  <c r="F562" i="24"/>
  <c r="G562" i="24"/>
  <c r="I562" i="24"/>
  <c r="E563" i="24"/>
  <c r="F563" i="24"/>
  <c r="I563" i="24"/>
  <c r="E564" i="24"/>
  <c r="F564" i="24"/>
  <c r="G564" i="24" s="1"/>
  <c r="I564" i="24"/>
  <c r="E565" i="24"/>
  <c r="F565" i="24"/>
  <c r="G565" i="24"/>
  <c r="I565" i="24"/>
  <c r="E566" i="24"/>
  <c r="F566" i="24"/>
  <c r="G566" i="24" s="1"/>
  <c r="I566" i="24"/>
  <c r="E567" i="24"/>
  <c r="F567" i="24"/>
  <c r="I567" i="24"/>
  <c r="E568" i="24"/>
  <c r="F568" i="24"/>
  <c r="I568" i="24"/>
  <c r="E569" i="24"/>
  <c r="F569" i="24"/>
  <c r="G569" i="24" s="1"/>
  <c r="I569" i="24"/>
  <c r="E570" i="24"/>
  <c r="F570" i="24"/>
  <c r="G570" i="24" s="1"/>
  <c r="I570" i="24"/>
  <c r="E571" i="24"/>
  <c r="F571" i="24"/>
  <c r="G571" i="24" s="1"/>
  <c r="I571" i="24"/>
  <c r="E572" i="24"/>
  <c r="F572" i="24"/>
  <c r="G572" i="24" s="1"/>
  <c r="I572" i="24"/>
  <c r="E573" i="24"/>
  <c r="F573" i="24"/>
  <c r="I573" i="24"/>
  <c r="E574" i="24"/>
  <c r="F574" i="24"/>
  <c r="G574" i="24" s="1"/>
  <c r="I574" i="24"/>
  <c r="E575" i="24"/>
  <c r="F575" i="24"/>
  <c r="I575" i="24"/>
  <c r="E576" i="24"/>
  <c r="F576" i="24"/>
  <c r="G576" i="24" s="1"/>
  <c r="I576" i="24"/>
  <c r="E577" i="24"/>
  <c r="F577" i="24"/>
  <c r="I577" i="24"/>
  <c r="E578" i="24"/>
  <c r="F578" i="24"/>
  <c r="G578" i="24" s="1"/>
  <c r="I578" i="24"/>
  <c r="E579" i="24"/>
  <c r="F579" i="24"/>
  <c r="I579" i="24"/>
  <c r="E580" i="24"/>
  <c r="F580" i="24"/>
  <c r="G580" i="24"/>
  <c r="I580" i="24"/>
  <c r="E581" i="24"/>
  <c r="F581" i="24"/>
  <c r="G581" i="24" s="1"/>
  <c r="I581" i="24"/>
  <c r="E582" i="24"/>
  <c r="F582" i="24"/>
  <c r="G582" i="24" s="1"/>
  <c r="I582" i="24"/>
  <c r="E583" i="24"/>
  <c r="F583" i="24"/>
  <c r="G583" i="24" s="1"/>
  <c r="I583" i="24"/>
  <c r="E584" i="24"/>
  <c r="F584" i="24"/>
  <c r="G584" i="24" s="1"/>
  <c r="I584" i="24"/>
  <c r="E585" i="24"/>
  <c r="F585" i="24"/>
  <c r="I585" i="24"/>
  <c r="E586" i="24"/>
  <c r="F586" i="24"/>
  <c r="G586" i="24" s="1"/>
  <c r="I586" i="24"/>
  <c r="E587" i="24"/>
  <c r="F587" i="24"/>
  <c r="I587" i="24"/>
  <c r="E588" i="24"/>
  <c r="F588" i="24"/>
  <c r="G588" i="24" s="1"/>
  <c r="I588" i="24"/>
  <c r="E589" i="24"/>
  <c r="F589" i="24"/>
  <c r="I589" i="24"/>
  <c r="E590" i="24"/>
  <c r="F590" i="24"/>
  <c r="G590" i="24" s="1"/>
  <c r="I590" i="24"/>
  <c r="E591" i="24"/>
  <c r="F591" i="24"/>
  <c r="I591" i="24"/>
  <c r="E592" i="24"/>
  <c r="F592" i="24"/>
  <c r="G592" i="24"/>
  <c r="I592" i="24"/>
  <c r="E593" i="24"/>
  <c r="F593" i="24"/>
  <c r="G593" i="24" s="1"/>
  <c r="I593" i="24"/>
  <c r="E594" i="24"/>
  <c r="F594" i="24"/>
  <c r="G594" i="24" s="1"/>
  <c r="I594" i="24"/>
  <c r="E595" i="24"/>
  <c r="F595" i="24"/>
  <c r="G595" i="24" s="1"/>
  <c r="I595" i="24"/>
  <c r="E596" i="24"/>
  <c r="F596" i="24"/>
  <c r="G596" i="24" s="1"/>
  <c r="I596" i="24"/>
  <c r="E597" i="24"/>
  <c r="F597" i="24"/>
  <c r="I597" i="24"/>
  <c r="E598" i="24"/>
  <c r="F598" i="24"/>
  <c r="G598" i="24" s="1"/>
  <c r="I598" i="24"/>
  <c r="E599" i="24"/>
  <c r="F599" i="24"/>
  <c r="I599" i="24"/>
  <c r="E600" i="24"/>
  <c r="F600" i="24"/>
  <c r="G600" i="24" s="1"/>
  <c r="I600" i="24"/>
  <c r="E601" i="24"/>
  <c r="F601" i="24"/>
  <c r="I601" i="24"/>
  <c r="E602" i="24"/>
  <c r="F602" i="24"/>
  <c r="G602" i="24" s="1"/>
  <c r="I602" i="24"/>
  <c r="E603" i="24"/>
  <c r="F603" i="24"/>
  <c r="I603" i="24"/>
  <c r="E604" i="24"/>
  <c r="F604" i="24"/>
  <c r="I604" i="24"/>
  <c r="E605" i="24"/>
  <c r="F605" i="24"/>
  <c r="G605" i="24" s="1"/>
  <c r="I605" i="24"/>
  <c r="E606" i="24"/>
  <c r="F606" i="24"/>
  <c r="G606" i="24" s="1"/>
  <c r="I606" i="24"/>
  <c r="E607" i="24"/>
  <c r="F607" i="24"/>
  <c r="G607" i="24" s="1"/>
  <c r="I607" i="24"/>
  <c r="E608" i="24"/>
  <c r="F608" i="24"/>
  <c r="G608" i="24" s="1"/>
  <c r="I608" i="24"/>
  <c r="E609" i="24"/>
  <c r="F609" i="24"/>
  <c r="I609" i="24"/>
  <c r="E610" i="24"/>
  <c r="F610" i="24"/>
  <c r="G610" i="24" s="1"/>
  <c r="I610" i="24"/>
  <c r="E611" i="24"/>
  <c r="F611" i="24"/>
  <c r="I611" i="24"/>
  <c r="E612" i="24"/>
  <c r="F612" i="24"/>
  <c r="G612" i="24" s="1"/>
  <c r="I612" i="24"/>
  <c r="E613" i="24"/>
  <c r="F613" i="24"/>
  <c r="I613" i="24"/>
  <c r="E614" i="24"/>
  <c r="F614" i="24"/>
  <c r="G614" i="24" s="1"/>
  <c r="I614" i="24"/>
  <c r="E615" i="24"/>
  <c r="F615" i="24"/>
  <c r="I615" i="24"/>
  <c r="E616" i="24"/>
  <c r="F616" i="24"/>
  <c r="I616" i="24"/>
  <c r="E617" i="24"/>
  <c r="F617" i="24"/>
  <c r="G617" i="24" s="1"/>
  <c r="I617" i="24"/>
  <c r="E618" i="24"/>
  <c r="F618" i="24"/>
  <c r="G618" i="24" s="1"/>
  <c r="I618" i="24"/>
  <c r="E619" i="24"/>
  <c r="F619" i="24"/>
  <c r="G619" i="24"/>
  <c r="I619" i="24"/>
  <c r="E620" i="24"/>
  <c r="F620" i="24"/>
  <c r="G620" i="24" s="1"/>
  <c r="I620" i="24"/>
  <c r="E621" i="24"/>
  <c r="F621" i="24"/>
  <c r="I621" i="24"/>
  <c r="E622" i="24"/>
  <c r="F622" i="24"/>
  <c r="G622" i="24" s="1"/>
  <c r="I622" i="24"/>
  <c r="E623" i="24"/>
  <c r="F623" i="24"/>
  <c r="I623" i="24"/>
  <c r="E624" i="24"/>
  <c r="F624" i="24"/>
  <c r="G624" i="24" s="1"/>
  <c r="I624" i="24"/>
  <c r="E625" i="24"/>
  <c r="F625" i="24"/>
  <c r="I625" i="24"/>
  <c r="E626" i="24"/>
  <c r="F626" i="24"/>
  <c r="G626" i="24" s="1"/>
  <c r="I626" i="24"/>
  <c r="E627" i="24"/>
  <c r="F627" i="24"/>
  <c r="G627" i="24" s="1"/>
  <c r="I627" i="24"/>
  <c r="E628" i="24"/>
  <c r="F628" i="24"/>
  <c r="I628" i="24"/>
  <c r="E629" i="24"/>
  <c r="F629" i="24"/>
  <c r="G629" i="24" s="1"/>
  <c r="I629" i="24"/>
  <c r="E630" i="24"/>
  <c r="F630" i="24"/>
  <c r="G630" i="24" s="1"/>
  <c r="I630" i="24"/>
  <c r="E631" i="24"/>
  <c r="F631" i="24"/>
  <c r="G631" i="24" s="1"/>
  <c r="I631" i="24"/>
  <c r="E632" i="24"/>
  <c r="F632" i="24"/>
  <c r="G632" i="24" s="1"/>
  <c r="I632" i="24"/>
  <c r="E633" i="24"/>
  <c r="F633" i="24"/>
  <c r="I633" i="24"/>
  <c r="E634" i="24"/>
  <c r="F634" i="24"/>
  <c r="I634" i="24"/>
  <c r="E635" i="24"/>
  <c r="F635" i="24"/>
  <c r="I635" i="24"/>
  <c r="E636" i="24"/>
  <c r="F636" i="24"/>
  <c r="G636" i="24" s="1"/>
  <c r="I636" i="24"/>
  <c r="E637" i="24"/>
  <c r="F637" i="24"/>
  <c r="I637" i="24"/>
  <c r="E638" i="24"/>
  <c r="F638" i="24"/>
  <c r="G638" i="24" s="1"/>
  <c r="I638" i="24"/>
  <c r="E639" i="24"/>
  <c r="F639" i="24"/>
  <c r="G639" i="24" s="1"/>
  <c r="I639" i="24"/>
  <c r="E640" i="24"/>
  <c r="F640" i="24"/>
  <c r="I640" i="24"/>
  <c r="E641" i="24"/>
  <c r="F641" i="24"/>
  <c r="G641" i="24" s="1"/>
  <c r="I641" i="24"/>
  <c r="E642" i="24"/>
  <c r="F642" i="24"/>
  <c r="G642" i="24" s="1"/>
  <c r="I642" i="24"/>
  <c r="E643" i="24"/>
  <c r="F643" i="24"/>
  <c r="G643" i="24" s="1"/>
  <c r="I643" i="24"/>
  <c r="E644" i="24"/>
  <c r="F644" i="24"/>
  <c r="G644" i="24" s="1"/>
  <c r="I644" i="24"/>
  <c r="E645" i="24"/>
  <c r="F645" i="24"/>
  <c r="I645" i="24"/>
  <c r="E646" i="24"/>
  <c r="F646" i="24"/>
  <c r="G646" i="24" s="1"/>
  <c r="I646" i="24"/>
  <c r="E647" i="24"/>
  <c r="F647" i="24"/>
  <c r="I647" i="24"/>
  <c r="E648" i="24"/>
  <c r="F648" i="24"/>
  <c r="G648" i="24" s="1"/>
  <c r="I648" i="24"/>
  <c r="E649" i="24"/>
  <c r="F649" i="24"/>
  <c r="I649" i="24"/>
  <c r="E650" i="24"/>
  <c r="F650" i="24"/>
  <c r="G650" i="24" s="1"/>
  <c r="I650" i="24"/>
  <c r="E651" i="24"/>
  <c r="F651" i="24"/>
  <c r="G651" i="24" s="1"/>
  <c r="I651" i="24"/>
  <c r="E652" i="24"/>
  <c r="F652" i="24"/>
  <c r="I652" i="24"/>
  <c r="E653" i="24"/>
  <c r="F653" i="24"/>
  <c r="G653" i="24" s="1"/>
  <c r="I653" i="24"/>
  <c r="E654" i="24"/>
  <c r="F654" i="24"/>
  <c r="G654" i="24" s="1"/>
  <c r="I654" i="24"/>
  <c r="E655" i="24"/>
  <c r="F655" i="24"/>
  <c r="G655" i="24" s="1"/>
  <c r="I655" i="24"/>
  <c r="E656" i="24"/>
  <c r="F656" i="24"/>
  <c r="G656" i="24" s="1"/>
  <c r="I656" i="24"/>
  <c r="E657" i="24"/>
  <c r="F657" i="24"/>
  <c r="I657" i="24"/>
  <c r="E658" i="24"/>
  <c r="F658" i="24"/>
  <c r="G658" i="24" s="1"/>
  <c r="I658" i="24"/>
  <c r="E659" i="24"/>
  <c r="F659" i="24"/>
  <c r="I659" i="24"/>
  <c r="E660" i="24"/>
  <c r="F660" i="24"/>
  <c r="G660" i="24" s="1"/>
  <c r="I660" i="24"/>
  <c r="E661" i="24"/>
  <c r="F661" i="24"/>
  <c r="I661" i="24"/>
  <c r="E662" i="24"/>
  <c r="F662" i="24"/>
  <c r="G662" i="24" s="1"/>
  <c r="I662" i="24"/>
  <c r="E663" i="24"/>
  <c r="F663" i="24"/>
  <c r="G663" i="24" s="1"/>
  <c r="I663" i="24"/>
  <c r="E664" i="24"/>
  <c r="F664" i="24"/>
  <c r="I664" i="24"/>
  <c r="E665" i="24"/>
  <c r="F665" i="24"/>
  <c r="G665" i="24" s="1"/>
  <c r="I665" i="24"/>
  <c r="E666" i="24"/>
  <c r="F666" i="24"/>
  <c r="G666" i="24" s="1"/>
  <c r="I666" i="24"/>
  <c r="E667" i="24"/>
  <c r="F667" i="24"/>
  <c r="G667" i="24" s="1"/>
  <c r="I667" i="24"/>
  <c r="E668" i="24"/>
  <c r="F668" i="24"/>
  <c r="G668" i="24" s="1"/>
  <c r="I668" i="24"/>
  <c r="E669" i="24"/>
  <c r="F669" i="24"/>
  <c r="I669" i="24"/>
  <c r="E670" i="24"/>
  <c r="F670" i="24"/>
  <c r="G670" i="24"/>
  <c r="I670" i="24"/>
  <c r="E671" i="24"/>
  <c r="F671" i="24"/>
  <c r="I671" i="24"/>
  <c r="E672" i="24"/>
  <c r="F672" i="24"/>
  <c r="G672" i="24" s="1"/>
  <c r="I672" i="24"/>
  <c r="E673" i="24"/>
  <c r="F673" i="24"/>
  <c r="I673" i="24"/>
  <c r="E674" i="24"/>
  <c r="F674" i="24"/>
  <c r="G674" i="24" s="1"/>
  <c r="I674" i="24"/>
  <c r="E675" i="24"/>
  <c r="F675" i="24"/>
  <c r="G675" i="24" s="1"/>
  <c r="I675" i="24"/>
  <c r="E676" i="24"/>
  <c r="F676" i="24"/>
  <c r="I676" i="24"/>
  <c r="E677" i="24"/>
  <c r="F677" i="24"/>
  <c r="G677" i="24" s="1"/>
  <c r="I677" i="24"/>
  <c r="E678" i="24"/>
  <c r="F678" i="24"/>
  <c r="G678" i="24" s="1"/>
  <c r="I678" i="24"/>
  <c r="E679" i="24"/>
  <c r="F679" i="24"/>
  <c r="G679" i="24" s="1"/>
  <c r="I679" i="24"/>
  <c r="E680" i="24"/>
  <c r="F680" i="24"/>
  <c r="G680" i="24" s="1"/>
  <c r="I680" i="24"/>
  <c r="E681" i="24"/>
  <c r="F681" i="24"/>
  <c r="I681" i="24"/>
  <c r="E682" i="24"/>
  <c r="F682" i="24"/>
  <c r="G682" i="24" s="1"/>
  <c r="I682" i="24"/>
  <c r="E683" i="24"/>
  <c r="F683" i="24"/>
  <c r="I683" i="24"/>
  <c r="E684" i="24"/>
  <c r="F684" i="24"/>
  <c r="G684" i="24" s="1"/>
  <c r="I684" i="24"/>
  <c r="E685" i="24"/>
  <c r="F685" i="24"/>
  <c r="I685" i="24"/>
  <c r="E686" i="24"/>
  <c r="F686" i="24"/>
  <c r="G686" i="24" s="1"/>
  <c r="I686" i="24"/>
  <c r="E687" i="24"/>
  <c r="F687" i="24"/>
  <c r="G687" i="24" s="1"/>
  <c r="I687" i="24"/>
  <c r="E688" i="24"/>
  <c r="F688" i="24"/>
  <c r="I688" i="24"/>
  <c r="E689" i="24"/>
  <c r="F689" i="24"/>
  <c r="G689" i="24" s="1"/>
  <c r="I689" i="24"/>
  <c r="E690" i="24"/>
  <c r="F690" i="24"/>
  <c r="G690" i="24" s="1"/>
  <c r="I690" i="24"/>
  <c r="E691" i="24"/>
  <c r="F691" i="24"/>
  <c r="G691" i="24"/>
  <c r="I691" i="24"/>
  <c r="E692" i="24"/>
  <c r="F692" i="24"/>
  <c r="G692" i="24" s="1"/>
  <c r="I692" i="24"/>
  <c r="E693" i="24"/>
  <c r="F693" i="24"/>
  <c r="I693" i="24"/>
  <c r="E694" i="24"/>
  <c r="F694" i="24"/>
  <c r="G694" i="24" s="1"/>
  <c r="I694" i="24"/>
  <c r="E695" i="24"/>
  <c r="F695" i="24"/>
  <c r="I695" i="24"/>
  <c r="E696" i="24"/>
  <c r="F696" i="24"/>
  <c r="G696" i="24" s="1"/>
  <c r="I696" i="24"/>
  <c r="E697" i="24"/>
  <c r="F697" i="24"/>
  <c r="I697" i="24"/>
  <c r="E698" i="24"/>
  <c r="F698" i="24"/>
  <c r="G698" i="24" s="1"/>
  <c r="I698" i="24"/>
  <c r="E699" i="24"/>
  <c r="F699" i="24"/>
  <c r="G699" i="24" s="1"/>
  <c r="I699" i="24"/>
  <c r="E700" i="24"/>
  <c r="F700" i="24"/>
  <c r="I700" i="24"/>
  <c r="E701" i="24"/>
  <c r="F701" i="24"/>
  <c r="G701" i="24" s="1"/>
  <c r="I701" i="24"/>
  <c r="E702" i="24"/>
  <c r="F702" i="24"/>
  <c r="G702" i="24" s="1"/>
  <c r="I702" i="24"/>
  <c r="E703" i="24"/>
  <c r="F703" i="24"/>
  <c r="G703" i="24" s="1"/>
  <c r="I703" i="24"/>
  <c r="E704" i="24"/>
  <c r="F704" i="24"/>
  <c r="G704" i="24" s="1"/>
  <c r="I704" i="24"/>
  <c r="E705" i="24"/>
  <c r="F705" i="24"/>
  <c r="I705" i="24"/>
  <c r="E706" i="24"/>
  <c r="F706" i="24"/>
  <c r="G706" i="24" s="1"/>
  <c r="I706" i="24"/>
  <c r="E707" i="24"/>
  <c r="F707" i="24"/>
  <c r="I707" i="24"/>
  <c r="E708" i="24"/>
  <c r="F708" i="24"/>
  <c r="G708" i="24" s="1"/>
  <c r="I708" i="24"/>
  <c r="E709" i="24"/>
  <c r="F709" i="24"/>
  <c r="I709" i="24"/>
  <c r="E710" i="24"/>
  <c r="F710" i="24"/>
  <c r="G710" i="24" s="1"/>
  <c r="I710" i="24"/>
  <c r="E711" i="24"/>
  <c r="F711" i="24"/>
  <c r="G711" i="24" s="1"/>
  <c r="I711" i="24"/>
  <c r="E712" i="24"/>
  <c r="F712" i="24"/>
  <c r="I712" i="24"/>
  <c r="E713" i="24"/>
  <c r="F713" i="24"/>
  <c r="G713" i="24" s="1"/>
  <c r="I713" i="24"/>
  <c r="E714" i="24"/>
  <c r="F714" i="24"/>
  <c r="G714" i="24" s="1"/>
  <c r="I714" i="24"/>
  <c r="E715" i="24"/>
  <c r="F715" i="24"/>
  <c r="I715" i="24"/>
  <c r="E716" i="24"/>
  <c r="F716" i="24"/>
  <c r="G716" i="24" s="1"/>
  <c r="I716" i="24"/>
  <c r="E717" i="24"/>
  <c r="F717" i="24"/>
  <c r="I717" i="24"/>
  <c r="E718" i="24"/>
  <c r="F718" i="24"/>
  <c r="G718" i="24" s="1"/>
  <c r="I718" i="24"/>
  <c r="E719" i="24"/>
  <c r="F719" i="24"/>
  <c r="I719" i="24"/>
  <c r="E720" i="24"/>
  <c r="F720" i="24"/>
  <c r="G720" i="24" s="1"/>
  <c r="I720" i="24"/>
  <c r="E721" i="24"/>
  <c r="F721" i="24"/>
  <c r="I721" i="24"/>
  <c r="E722" i="24"/>
  <c r="F722" i="24"/>
  <c r="G722" i="24" s="1"/>
  <c r="I722" i="24"/>
  <c r="E723" i="24"/>
  <c r="F723" i="24"/>
  <c r="G723" i="24" s="1"/>
  <c r="I723" i="24"/>
  <c r="E724" i="24"/>
  <c r="F724" i="24"/>
  <c r="I724" i="24"/>
  <c r="E725" i="24"/>
  <c r="F725" i="24"/>
  <c r="G725" i="24" s="1"/>
  <c r="I725" i="24"/>
  <c r="E726" i="24"/>
  <c r="F726" i="24"/>
  <c r="G726" i="24" s="1"/>
  <c r="I726" i="24"/>
  <c r="E727" i="24"/>
  <c r="F727" i="24"/>
  <c r="G727" i="24"/>
  <c r="I727" i="24"/>
  <c r="E728" i="24"/>
  <c r="F728" i="24"/>
  <c r="G728" i="24" s="1"/>
  <c r="I728" i="24"/>
  <c r="E729" i="24"/>
  <c r="F729" i="24"/>
  <c r="I729" i="24"/>
  <c r="E730" i="24"/>
  <c r="F730" i="24"/>
  <c r="G730" i="24" s="1"/>
  <c r="I730" i="24"/>
  <c r="E731" i="24"/>
  <c r="F731" i="24"/>
  <c r="I731" i="24"/>
  <c r="E732" i="24"/>
  <c r="F732" i="24"/>
  <c r="G732" i="24" s="1"/>
  <c r="I732" i="24"/>
  <c r="E733" i="24"/>
  <c r="F733" i="24"/>
  <c r="I733" i="24"/>
  <c r="E734" i="24"/>
  <c r="F734" i="24"/>
  <c r="G734" i="24" s="1"/>
  <c r="I734" i="24"/>
  <c r="E735" i="24"/>
  <c r="F735" i="24"/>
  <c r="G735" i="24" s="1"/>
  <c r="I735" i="24"/>
  <c r="E736" i="24"/>
  <c r="F736" i="24"/>
  <c r="I736" i="24"/>
  <c r="E737" i="24"/>
  <c r="F737" i="24"/>
  <c r="G737" i="24" s="1"/>
  <c r="I737" i="24"/>
  <c r="E738" i="24"/>
  <c r="F738" i="24"/>
  <c r="G738" i="24" s="1"/>
  <c r="I738" i="24"/>
  <c r="E739" i="24"/>
  <c r="F739" i="24"/>
  <c r="G739" i="24" s="1"/>
  <c r="I739" i="24"/>
  <c r="E740" i="24"/>
  <c r="F740" i="24"/>
  <c r="G740" i="24" s="1"/>
  <c r="I740" i="24"/>
  <c r="E741" i="24"/>
  <c r="F741" i="24"/>
  <c r="I741" i="24"/>
  <c r="E742" i="24"/>
  <c r="F742" i="24"/>
  <c r="G742" i="24" s="1"/>
  <c r="I742" i="24"/>
  <c r="E743" i="24"/>
  <c r="F743" i="24"/>
  <c r="I743" i="24"/>
  <c r="E744" i="24"/>
  <c r="F744" i="24"/>
  <c r="G744" i="24" s="1"/>
  <c r="I744" i="24"/>
  <c r="E745" i="24"/>
  <c r="F745" i="24"/>
  <c r="G745" i="24"/>
  <c r="I745" i="24"/>
  <c r="E746" i="24"/>
  <c r="F746" i="24"/>
  <c r="G746" i="24" s="1"/>
  <c r="I746" i="24"/>
  <c r="E747" i="24"/>
  <c r="F747" i="24"/>
  <c r="G747" i="24" s="1"/>
  <c r="I747" i="24"/>
  <c r="E748" i="24"/>
  <c r="F748" i="24"/>
  <c r="I748" i="24"/>
  <c r="E749" i="24"/>
  <c r="F749" i="24"/>
  <c r="G749" i="24" s="1"/>
  <c r="I749" i="24"/>
  <c r="E750" i="24"/>
  <c r="F750" i="24"/>
  <c r="G750" i="24" s="1"/>
  <c r="I750" i="24"/>
  <c r="E751" i="24"/>
  <c r="F751" i="24"/>
  <c r="G751" i="24" s="1"/>
  <c r="I751" i="24"/>
  <c r="E752" i="24"/>
  <c r="F752" i="24"/>
  <c r="G752" i="24" s="1"/>
  <c r="I752" i="24"/>
  <c r="E753" i="24"/>
  <c r="F753" i="24"/>
  <c r="I753" i="24"/>
  <c r="E754" i="24"/>
  <c r="F754" i="24"/>
  <c r="G754" i="24" s="1"/>
  <c r="I754" i="24"/>
  <c r="E755" i="24"/>
  <c r="F755" i="24"/>
  <c r="I755" i="24"/>
  <c r="E756" i="24"/>
  <c r="F756" i="24"/>
  <c r="G756" i="24" s="1"/>
  <c r="I756" i="24"/>
  <c r="E757" i="24"/>
  <c r="F757" i="24"/>
  <c r="I757" i="24"/>
  <c r="E758" i="24"/>
  <c r="F758" i="24"/>
  <c r="G758" i="24" s="1"/>
  <c r="I758" i="24"/>
  <c r="E759" i="24"/>
  <c r="F759" i="24"/>
  <c r="G759" i="24" s="1"/>
  <c r="I759" i="24"/>
  <c r="E760" i="24"/>
  <c r="F760" i="24"/>
  <c r="I760" i="24"/>
  <c r="E761" i="24"/>
  <c r="F761" i="24"/>
  <c r="G761" i="24" s="1"/>
  <c r="I761" i="24"/>
  <c r="E762" i="24"/>
  <c r="F762" i="24"/>
  <c r="G762" i="24" s="1"/>
  <c r="I762" i="24"/>
  <c r="E763" i="24"/>
  <c r="F763" i="24"/>
  <c r="G763" i="24"/>
  <c r="I763" i="24"/>
  <c r="E764" i="24"/>
  <c r="F764" i="24"/>
  <c r="G764" i="24" s="1"/>
  <c r="I764" i="24"/>
  <c r="E765" i="24"/>
  <c r="F765" i="24"/>
  <c r="I765" i="24"/>
  <c r="E766" i="24"/>
  <c r="F766" i="24"/>
  <c r="G766" i="24" s="1"/>
  <c r="I766" i="24"/>
  <c r="E767" i="24"/>
  <c r="F767" i="24"/>
  <c r="I767" i="24"/>
  <c r="E768" i="24"/>
  <c r="F768" i="24"/>
  <c r="G768" i="24" s="1"/>
  <c r="I768" i="24"/>
  <c r="E769" i="24"/>
  <c r="F769" i="24"/>
  <c r="I769" i="24"/>
  <c r="E770" i="24"/>
  <c r="F770" i="24"/>
  <c r="G770" i="24" s="1"/>
  <c r="I770" i="24"/>
  <c r="E771" i="24"/>
  <c r="F771" i="24"/>
  <c r="G771" i="24" s="1"/>
  <c r="I771" i="24"/>
  <c r="E772" i="24"/>
  <c r="F772" i="24"/>
  <c r="G772" i="24"/>
  <c r="I772" i="24"/>
  <c r="E773" i="24"/>
  <c r="F773" i="24"/>
  <c r="G773" i="24" s="1"/>
  <c r="I773" i="24"/>
  <c r="E774" i="24"/>
  <c r="F774" i="24"/>
  <c r="G774" i="24" s="1"/>
  <c r="I774" i="24"/>
  <c r="E775" i="24"/>
  <c r="F775" i="24"/>
  <c r="G775" i="24" s="1"/>
  <c r="I775" i="24"/>
  <c r="E776" i="24"/>
  <c r="F776" i="24"/>
  <c r="G776" i="24" s="1"/>
  <c r="I776" i="24"/>
  <c r="E777" i="24"/>
  <c r="F777" i="24"/>
  <c r="I777" i="24"/>
  <c r="E778" i="24"/>
  <c r="F778" i="24"/>
  <c r="G778" i="24" s="1"/>
  <c r="I778" i="24"/>
  <c r="E779" i="24"/>
  <c r="F779" i="24"/>
  <c r="I779" i="24"/>
  <c r="E780" i="24"/>
  <c r="F780" i="24"/>
  <c r="G780" i="24" s="1"/>
  <c r="I780" i="24"/>
  <c r="E781" i="24"/>
  <c r="F781" i="24"/>
  <c r="I781" i="24"/>
  <c r="E782" i="24"/>
  <c r="F782" i="24"/>
  <c r="G782" i="24" s="1"/>
  <c r="I782" i="24"/>
  <c r="E783" i="24"/>
  <c r="F783" i="24"/>
  <c r="G783" i="24" s="1"/>
  <c r="I783" i="24"/>
  <c r="E784" i="24"/>
  <c r="F784" i="24"/>
  <c r="I784" i="24"/>
  <c r="E785" i="24"/>
  <c r="F785" i="24"/>
  <c r="G785" i="24" s="1"/>
  <c r="I785" i="24"/>
  <c r="E786" i="24"/>
  <c r="F786" i="24"/>
  <c r="G786" i="24" s="1"/>
  <c r="I786" i="24"/>
  <c r="E787" i="24"/>
  <c r="F787" i="24"/>
  <c r="G787" i="24" s="1"/>
  <c r="I787" i="24"/>
  <c r="E788" i="24"/>
  <c r="F788" i="24"/>
  <c r="G788" i="24" s="1"/>
  <c r="I788" i="24"/>
  <c r="E789" i="24"/>
  <c r="F789" i="24"/>
  <c r="I789" i="24"/>
  <c r="E790" i="24"/>
  <c r="F790" i="24"/>
  <c r="G790" i="24" s="1"/>
  <c r="I790" i="24"/>
  <c r="E791" i="24"/>
  <c r="F791" i="24"/>
  <c r="I791" i="24"/>
  <c r="E792" i="24"/>
  <c r="F792" i="24"/>
  <c r="G792" i="24" s="1"/>
  <c r="I792" i="24"/>
  <c r="E793" i="24"/>
  <c r="F793" i="24"/>
  <c r="I793" i="24"/>
  <c r="E794" i="24"/>
  <c r="F794" i="24"/>
  <c r="G794" i="24" s="1"/>
  <c r="I794" i="24"/>
  <c r="E795" i="24"/>
  <c r="F795" i="24"/>
  <c r="G795" i="24" s="1"/>
  <c r="I795" i="24"/>
  <c r="E796" i="24"/>
  <c r="F796" i="24"/>
  <c r="I796" i="24"/>
  <c r="E797" i="24"/>
  <c r="F797" i="24"/>
  <c r="G797" i="24" s="1"/>
  <c r="I797" i="24"/>
  <c r="E798" i="24"/>
  <c r="F798" i="24"/>
  <c r="G798" i="24" s="1"/>
  <c r="I798" i="24"/>
  <c r="E799" i="24"/>
  <c r="F799" i="24"/>
  <c r="G799" i="24" s="1"/>
  <c r="I799" i="24"/>
  <c r="E800" i="24"/>
  <c r="F800" i="24"/>
  <c r="G800" i="24" s="1"/>
  <c r="I800" i="24"/>
  <c r="E801" i="24"/>
  <c r="F801" i="24"/>
  <c r="I801" i="24"/>
  <c r="E802" i="24"/>
  <c r="F802" i="24"/>
  <c r="G802" i="24" s="1"/>
  <c r="I802" i="24"/>
  <c r="E803" i="24"/>
  <c r="F803" i="24"/>
  <c r="I803" i="24"/>
  <c r="E804" i="24"/>
  <c r="F804" i="24"/>
  <c r="G804" i="24" s="1"/>
  <c r="I804" i="24"/>
  <c r="E805" i="24"/>
  <c r="F805" i="24"/>
  <c r="I805" i="24"/>
  <c r="E806" i="24"/>
  <c r="F806" i="24"/>
  <c r="G806" i="24" s="1"/>
  <c r="I806" i="24"/>
  <c r="E807" i="24"/>
  <c r="F807" i="24"/>
  <c r="G807" i="24" s="1"/>
  <c r="I807" i="24"/>
  <c r="E808" i="24"/>
  <c r="F808" i="24"/>
  <c r="I808" i="24"/>
  <c r="E809" i="24"/>
  <c r="F809" i="24"/>
  <c r="G809" i="24" s="1"/>
  <c r="I809" i="24"/>
  <c r="E810" i="24"/>
  <c r="F810" i="24"/>
  <c r="G810" i="24" s="1"/>
  <c r="I810" i="24"/>
  <c r="E811" i="24"/>
  <c r="F811" i="24"/>
  <c r="G811" i="24"/>
  <c r="I811" i="24"/>
  <c r="E812" i="24"/>
  <c r="F812" i="24"/>
  <c r="G812" i="24" s="1"/>
  <c r="I812" i="24"/>
  <c r="E813" i="24"/>
  <c r="F813" i="24"/>
  <c r="I813" i="24"/>
  <c r="E814" i="24"/>
  <c r="F814" i="24"/>
  <c r="G814" i="24" s="1"/>
  <c r="I814" i="24"/>
  <c r="E815" i="24"/>
  <c r="F815" i="24"/>
  <c r="I815" i="24"/>
  <c r="E816" i="24"/>
  <c r="F816" i="24"/>
  <c r="G816" i="24" s="1"/>
  <c r="I816" i="24"/>
  <c r="E817" i="24"/>
  <c r="F817" i="24"/>
  <c r="I817" i="24"/>
  <c r="E818" i="24"/>
  <c r="F818" i="24"/>
  <c r="G818" i="24" s="1"/>
  <c r="I818" i="24"/>
  <c r="E819" i="24"/>
  <c r="F819" i="24"/>
  <c r="G819" i="24" s="1"/>
  <c r="I819" i="24"/>
  <c r="E820" i="24"/>
  <c r="F820" i="24"/>
  <c r="G820" i="24"/>
  <c r="I820" i="24"/>
  <c r="E821" i="24"/>
  <c r="F821" i="24"/>
  <c r="G821" i="24" s="1"/>
  <c r="I821" i="24"/>
  <c r="E822" i="24"/>
  <c r="F822" i="24"/>
  <c r="G822" i="24" s="1"/>
  <c r="I822" i="24"/>
  <c r="E823" i="24"/>
  <c r="F823" i="24"/>
  <c r="G823" i="24" s="1"/>
  <c r="I823" i="24"/>
  <c r="E824" i="24"/>
  <c r="F824" i="24"/>
  <c r="G824" i="24" s="1"/>
  <c r="I824" i="24"/>
  <c r="E825" i="24"/>
  <c r="F825" i="24"/>
  <c r="I825" i="24"/>
  <c r="E826" i="24"/>
  <c r="F826" i="24"/>
  <c r="G826" i="24" s="1"/>
  <c r="I826" i="24"/>
  <c r="E827" i="24"/>
  <c r="F827" i="24"/>
  <c r="I827" i="24"/>
  <c r="E828" i="24"/>
  <c r="F828" i="24"/>
  <c r="G828" i="24" s="1"/>
  <c r="I828" i="24"/>
  <c r="E829" i="24"/>
  <c r="F829" i="24"/>
  <c r="I829" i="24"/>
  <c r="E830" i="24"/>
  <c r="F830" i="24"/>
  <c r="G830" i="24" s="1"/>
  <c r="I830" i="24"/>
  <c r="E831" i="24"/>
  <c r="F831" i="24"/>
  <c r="G831" i="24" s="1"/>
  <c r="I831" i="24"/>
  <c r="E832" i="24"/>
  <c r="F832" i="24"/>
  <c r="I832" i="24"/>
  <c r="E833" i="24"/>
  <c r="F833" i="24"/>
  <c r="G833" i="24" s="1"/>
  <c r="I833" i="24"/>
  <c r="E834" i="24"/>
  <c r="F834" i="24"/>
  <c r="G834" i="24" s="1"/>
  <c r="I834" i="24"/>
  <c r="E835" i="24"/>
  <c r="F835" i="24"/>
  <c r="G835" i="24" s="1"/>
  <c r="I835" i="24"/>
  <c r="E836" i="24"/>
  <c r="F836" i="24"/>
  <c r="G836" i="24" s="1"/>
  <c r="I836" i="24"/>
  <c r="E837" i="24"/>
  <c r="F837" i="24"/>
  <c r="I837" i="24"/>
  <c r="E838" i="24"/>
  <c r="F838" i="24"/>
  <c r="I838" i="24"/>
  <c r="E839" i="24"/>
  <c r="F839" i="24"/>
  <c r="I839" i="24"/>
  <c r="E840" i="24"/>
  <c r="F840" i="24"/>
  <c r="G840" i="24" s="1"/>
  <c r="I840" i="24"/>
  <c r="E841" i="24"/>
  <c r="F841" i="24"/>
  <c r="I841" i="24"/>
  <c r="E842" i="24"/>
  <c r="F842" i="24"/>
  <c r="G842" i="24" s="1"/>
  <c r="I842" i="24"/>
  <c r="E843" i="24"/>
  <c r="F843" i="24"/>
  <c r="G843" i="24" s="1"/>
  <c r="I843" i="24"/>
  <c r="E844" i="24"/>
  <c r="F844" i="24"/>
  <c r="I844" i="24"/>
  <c r="E845" i="24"/>
  <c r="F845" i="24"/>
  <c r="G845" i="24" s="1"/>
  <c r="I845" i="24"/>
  <c r="E846" i="24"/>
  <c r="F846" i="24"/>
  <c r="G846" i="24" s="1"/>
  <c r="I846" i="24"/>
  <c r="E847" i="24"/>
  <c r="F847" i="24"/>
  <c r="G847" i="24"/>
  <c r="I847" i="24"/>
  <c r="E848" i="24"/>
  <c r="F848" i="24"/>
  <c r="G848" i="24" s="1"/>
  <c r="I848" i="24"/>
  <c r="E849" i="24"/>
  <c r="F849" i="24"/>
  <c r="I849" i="24"/>
  <c r="E850" i="24"/>
  <c r="F850" i="24"/>
  <c r="G850" i="24" s="1"/>
  <c r="I850" i="24"/>
  <c r="E851" i="24"/>
  <c r="F851" i="24"/>
  <c r="I851" i="24"/>
  <c r="E852" i="24"/>
  <c r="F852" i="24"/>
  <c r="G852" i="24" s="1"/>
  <c r="I852" i="24"/>
  <c r="E853" i="24"/>
  <c r="F853" i="24"/>
  <c r="I853" i="24"/>
  <c r="E854" i="24"/>
  <c r="F854" i="24"/>
  <c r="G854" i="24" s="1"/>
  <c r="I854" i="24"/>
  <c r="E855" i="24"/>
  <c r="F855" i="24"/>
  <c r="G855" i="24" s="1"/>
  <c r="I855" i="24"/>
  <c r="E856" i="24"/>
  <c r="F856" i="24"/>
  <c r="I856" i="24"/>
  <c r="E857" i="24"/>
  <c r="F857" i="24"/>
  <c r="G857" i="24" s="1"/>
  <c r="I857" i="24"/>
  <c r="E858" i="24"/>
  <c r="F858" i="24"/>
  <c r="G858" i="24" s="1"/>
  <c r="I858" i="24"/>
  <c r="E859" i="24"/>
  <c r="F859" i="24"/>
  <c r="G859" i="24" s="1"/>
  <c r="I859" i="24"/>
  <c r="E860" i="24"/>
  <c r="F860" i="24"/>
  <c r="G860" i="24" s="1"/>
  <c r="I860" i="24"/>
  <c r="E861" i="24"/>
  <c r="F861" i="24"/>
  <c r="I861" i="24"/>
  <c r="E862" i="24"/>
  <c r="F862" i="24"/>
  <c r="G862" i="24" s="1"/>
  <c r="I862" i="24"/>
  <c r="E863" i="24"/>
  <c r="F863" i="24"/>
  <c r="I863" i="24"/>
  <c r="E864" i="24"/>
  <c r="F864" i="24"/>
  <c r="G864" i="24" s="1"/>
  <c r="I864" i="24"/>
  <c r="E865" i="24"/>
  <c r="F865" i="24"/>
  <c r="I865" i="24"/>
  <c r="E866" i="24"/>
  <c r="F866" i="24"/>
  <c r="G866" i="24" s="1"/>
  <c r="I866" i="24"/>
  <c r="E867" i="24"/>
  <c r="F867" i="24"/>
  <c r="G867" i="24" s="1"/>
  <c r="I867" i="24"/>
  <c r="E868" i="24"/>
  <c r="F868" i="24"/>
  <c r="I868" i="24"/>
  <c r="E869" i="24"/>
  <c r="F869" i="24"/>
  <c r="G869" i="24" s="1"/>
  <c r="I869" i="24"/>
  <c r="E870" i="24"/>
  <c r="F870" i="24"/>
  <c r="G870" i="24" s="1"/>
  <c r="I870" i="24"/>
  <c r="E871" i="24"/>
  <c r="F871" i="24"/>
  <c r="G871" i="24" s="1"/>
  <c r="I871" i="24"/>
  <c r="E872" i="24"/>
  <c r="F872" i="24"/>
  <c r="G872" i="24" s="1"/>
  <c r="I872" i="24"/>
  <c r="E873" i="24"/>
  <c r="F873" i="24"/>
  <c r="I873" i="24"/>
  <c r="E874" i="24"/>
  <c r="F874" i="24"/>
  <c r="G874" i="24" s="1"/>
  <c r="I874" i="24"/>
  <c r="E875" i="24"/>
  <c r="F875" i="24"/>
  <c r="I875" i="24"/>
  <c r="E876" i="24"/>
  <c r="F876" i="24"/>
  <c r="G876" i="24" s="1"/>
  <c r="I876" i="24"/>
  <c r="E877" i="24"/>
  <c r="F877" i="24"/>
  <c r="I877" i="24"/>
  <c r="E878" i="24"/>
  <c r="F878" i="24"/>
  <c r="G878" i="24" s="1"/>
  <c r="I878" i="24"/>
  <c r="E879" i="24"/>
  <c r="F879" i="24"/>
  <c r="G879" i="24" s="1"/>
  <c r="I879" i="24"/>
  <c r="E880" i="24"/>
  <c r="F880" i="24"/>
  <c r="I880" i="24"/>
  <c r="E881" i="24"/>
  <c r="F881" i="24"/>
  <c r="G881" i="24" s="1"/>
  <c r="I881" i="24"/>
  <c r="E882" i="24"/>
  <c r="F882" i="24"/>
  <c r="G882" i="24" s="1"/>
  <c r="I882" i="24"/>
  <c r="E883" i="24"/>
  <c r="F883" i="24"/>
  <c r="G883" i="24"/>
  <c r="I883" i="24"/>
  <c r="E884" i="24"/>
  <c r="F884" i="24"/>
  <c r="G884" i="24" s="1"/>
  <c r="I884" i="24"/>
  <c r="E885" i="24"/>
  <c r="F885" i="24"/>
  <c r="I885" i="24"/>
  <c r="E886" i="24"/>
  <c r="F886" i="24"/>
  <c r="G886" i="24" s="1"/>
  <c r="I886" i="24"/>
  <c r="E887" i="24"/>
  <c r="F887" i="24"/>
  <c r="I887" i="24"/>
  <c r="E888" i="24"/>
  <c r="F888" i="24"/>
  <c r="G888" i="24" s="1"/>
  <c r="I888" i="24"/>
  <c r="E889" i="24"/>
  <c r="F889" i="24"/>
  <c r="I889" i="24"/>
  <c r="E890" i="24"/>
  <c r="F890" i="24"/>
  <c r="G890" i="24" s="1"/>
  <c r="I890" i="24"/>
  <c r="E891" i="24"/>
  <c r="F891" i="24"/>
  <c r="G891" i="24" s="1"/>
  <c r="I891" i="24"/>
  <c r="E892" i="24"/>
  <c r="F892" i="24"/>
  <c r="I892" i="24"/>
  <c r="E893" i="24"/>
  <c r="F893" i="24"/>
  <c r="G893" i="24" s="1"/>
  <c r="I893" i="24"/>
  <c r="E894" i="24"/>
  <c r="F894" i="24"/>
  <c r="G894" i="24" s="1"/>
  <c r="I894" i="24"/>
  <c r="E895" i="24"/>
  <c r="F895" i="24"/>
  <c r="G895" i="24" s="1"/>
  <c r="I895" i="24"/>
  <c r="E896" i="24"/>
  <c r="F896" i="24"/>
  <c r="G896" i="24" s="1"/>
  <c r="I896" i="24"/>
  <c r="E897" i="24"/>
  <c r="F897" i="24"/>
  <c r="I897" i="24"/>
  <c r="E898" i="24"/>
  <c r="F898" i="24"/>
  <c r="G898" i="24" s="1"/>
  <c r="I898" i="24"/>
  <c r="E899" i="24"/>
  <c r="F899" i="24"/>
  <c r="I899" i="24"/>
  <c r="E900" i="24"/>
  <c r="F900" i="24"/>
  <c r="G900" i="24" s="1"/>
  <c r="I900" i="24"/>
  <c r="E901" i="24"/>
  <c r="F901" i="24"/>
  <c r="I901" i="24"/>
  <c r="E902" i="24"/>
  <c r="F902" i="24"/>
  <c r="G902" i="24" s="1"/>
  <c r="I902" i="24"/>
  <c r="E903" i="24"/>
  <c r="F903" i="24"/>
  <c r="G903" i="24" s="1"/>
  <c r="I903" i="24"/>
  <c r="E904" i="24"/>
  <c r="F904" i="24"/>
  <c r="I904" i="24"/>
  <c r="E905" i="24"/>
  <c r="F905" i="24"/>
  <c r="G905" i="24" s="1"/>
  <c r="I905" i="24"/>
  <c r="E906" i="24"/>
  <c r="F906" i="24"/>
  <c r="G906" i="24" s="1"/>
  <c r="I906" i="24"/>
  <c r="E907" i="24"/>
  <c r="F907" i="24"/>
  <c r="G907" i="24" s="1"/>
  <c r="I907" i="24"/>
  <c r="E908" i="24"/>
  <c r="F908" i="24"/>
  <c r="G908" i="24" s="1"/>
  <c r="I908" i="24"/>
  <c r="E909" i="24"/>
  <c r="F909" i="24"/>
  <c r="I909" i="24"/>
  <c r="E910" i="24"/>
  <c r="F910" i="24"/>
  <c r="G910" i="24" s="1"/>
  <c r="I910" i="24"/>
  <c r="E911" i="24"/>
  <c r="F911" i="24"/>
  <c r="I911" i="24"/>
  <c r="E912" i="24"/>
  <c r="F912" i="24"/>
  <c r="G912" i="24" s="1"/>
  <c r="I912" i="24"/>
  <c r="E913" i="24"/>
  <c r="F913" i="24"/>
  <c r="I913" i="24"/>
  <c r="E914" i="24"/>
  <c r="F914" i="24"/>
  <c r="G914" i="24" s="1"/>
  <c r="I914" i="24"/>
  <c r="E915" i="24"/>
  <c r="F915" i="24"/>
  <c r="G915" i="24" s="1"/>
  <c r="I915" i="24"/>
  <c r="E916" i="24"/>
  <c r="F916" i="24"/>
  <c r="I916" i="24"/>
  <c r="E917" i="24"/>
  <c r="F917" i="24"/>
  <c r="G917" i="24" s="1"/>
  <c r="I917" i="24"/>
  <c r="E918" i="24"/>
  <c r="F918" i="24"/>
  <c r="G918" i="24"/>
  <c r="I918" i="24"/>
  <c r="E919" i="24"/>
  <c r="F919" i="24"/>
  <c r="G919" i="24" s="1"/>
  <c r="I919" i="24"/>
  <c r="E920" i="24"/>
  <c r="F920" i="24"/>
  <c r="G920" i="24" s="1"/>
  <c r="I920" i="24"/>
  <c r="E921" i="24"/>
  <c r="F921" i="24"/>
  <c r="I921" i="24"/>
  <c r="E922" i="24"/>
  <c r="F922" i="24"/>
  <c r="G922" i="24" s="1"/>
  <c r="I922" i="24"/>
  <c r="E923" i="24"/>
  <c r="F923" i="24"/>
  <c r="I923" i="24"/>
  <c r="E924" i="24"/>
  <c r="F924" i="24"/>
  <c r="G924" i="24" s="1"/>
  <c r="I924" i="24"/>
  <c r="E925" i="24"/>
  <c r="F925" i="24"/>
  <c r="I925" i="24"/>
  <c r="E926" i="24"/>
  <c r="F926" i="24"/>
  <c r="G926" i="24" s="1"/>
  <c r="I926" i="24"/>
  <c r="E927" i="24"/>
  <c r="F927" i="24"/>
  <c r="G927" i="24" s="1"/>
  <c r="I927" i="24"/>
  <c r="E928" i="24"/>
  <c r="F928" i="24"/>
  <c r="I928" i="24"/>
  <c r="E929" i="24"/>
  <c r="F929" i="24"/>
  <c r="G929" i="24" s="1"/>
  <c r="I929" i="24"/>
  <c r="E930" i="24"/>
  <c r="F930" i="24"/>
  <c r="G930" i="24" s="1"/>
  <c r="I930" i="24"/>
  <c r="E931" i="24"/>
  <c r="F931" i="24"/>
  <c r="G931" i="24" s="1"/>
  <c r="I931" i="24"/>
  <c r="E932" i="24"/>
  <c r="F932" i="24"/>
  <c r="G932" i="24" s="1"/>
  <c r="I932" i="24"/>
  <c r="E933" i="24"/>
  <c r="F933" i="24"/>
  <c r="G933" i="24"/>
  <c r="I933" i="24"/>
  <c r="E934" i="24"/>
  <c r="F934" i="24"/>
  <c r="G934" i="24" s="1"/>
  <c r="I934" i="24"/>
  <c r="E935" i="24"/>
  <c r="F935" i="24"/>
  <c r="G935" i="24"/>
  <c r="I935" i="24"/>
  <c r="E936" i="24"/>
  <c r="F936" i="24"/>
  <c r="G936" i="24" s="1"/>
  <c r="I936" i="24"/>
  <c r="E937" i="24"/>
  <c r="F937" i="24"/>
  <c r="I937" i="24"/>
  <c r="E938" i="24"/>
  <c r="F938" i="24"/>
  <c r="G938" i="24" s="1"/>
  <c r="I938" i="24"/>
  <c r="E939" i="24"/>
  <c r="F939" i="24"/>
  <c r="G939" i="24" s="1"/>
  <c r="I939" i="24"/>
  <c r="E940" i="24"/>
  <c r="F940" i="24"/>
  <c r="I940" i="24"/>
  <c r="E941" i="24"/>
  <c r="F941" i="24"/>
  <c r="G941" i="24"/>
  <c r="I941" i="24"/>
  <c r="E942" i="24"/>
  <c r="F942" i="24"/>
  <c r="G942" i="24" s="1"/>
  <c r="I942" i="24"/>
  <c r="E943" i="24"/>
  <c r="F943" i="24"/>
  <c r="G943" i="24" s="1"/>
  <c r="I943" i="24"/>
  <c r="E944" i="24"/>
  <c r="F944" i="24"/>
  <c r="G944" i="24" s="1"/>
  <c r="I944" i="24"/>
  <c r="E945" i="24"/>
  <c r="F945" i="24"/>
  <c r="I945" i="24"/>
  <c r="E946" i="24"/>
  <c r="F946" i="24"/>
  <c r="G946" i="24" s="1"/>
  <c r="I946" i="24"/>
  <c r="E947" i="24"/>
  <c r="F947" i="24"/>
  <c r="G947" i="24"/>
  <c r="I947" i="24"/>
  <c r="E948" i="24"/>
  <c r="F948" i="24"/>
  <c r="G948" i="24" s="1"/>
  <c r="I948" i="24"/>
  <c r="E949" i="24"/>
  <c r="F949" i="24"/>
  <c r="G949" i="24" s="1"/>
  <c r="I949" i="24"/>
  <c r="E950" i="24"/>
  <c r="F950" i="24"/>
  <c r="G950" i="24" s="1"/>
  <c r="I950" i="24"/>
  <c r="E951" i="24"/>
  <c r="F951" i="24"/>
  <c r="G951" i="24" s="1"/>
  <c r="I951" i="24"/>
  <c r="E952" i="24"/>
  <c r="F952" i="24"/>
  <c r="I952" i="24"/>
  <c r="E953" i="24"/>
  <c r="F953" i="24"/>
  <c r="G953" i="24" s="1"/>
  <c r="I953" i="24"/>
  <c r="E954" i="24"/>
  <c r="F954" i="24"/>
  <c r="G954" i="24" s="1"/>
  <c r="I954" i="24"/>
  <c r="E955" i="24"/>
  <c r="F955" i="24"/>
  <c r="G955" i="24" s="1"/>
  <c r="I955" i="24"/>
  <c r="E956" i="24"/>
  <c r="F956" i="24"/>
  <c r="I956" i="24"/>
  <c r="E957" i="24"/>
  <c r="F957" i="24"/>
  <c r="G957" i="24" s="1"/>
  <c r="I957" i="24"/>
  <c r="E958" i="24"/>
  <c r="F958" i="24"/>
  <c r="G958" i="24" s="1"/>
  <c r="I958" i="24"/>
  <c r="E959" i="24"/>
  <c r="F959" i="24"/>
  <c r="I959" i="24"/>
  <c r="E960" i="24"/>
  <c r="F960" i="24"/>
  <c r="G960" i="24" s="1"/>
  <c r="I960" i="24"/>
  <c r="E961" i="24"/>
  <c r="F961" i="24"/>
  <c r="G961" i="24" s="1"/>
  <c r="I961" i="24"/>
  <c r="E962" i="24"/>
  <c r="F962" i="24"/>
  <c r="G962" i="24" s="1"/>
  <c r="I962" i="24"/>
  <c r="E963" i="24"/>
  <c r="F963" i="24"/>
  <c r="G963" i="24" s="1"/>
  <c r="I963" i="24"/>
  <c r="E964" i="24"/>
  <c r="F964" i="24"/>
  <c r="I964" i="24"/>
  <c r="E965" i="24"/>
  <c r="F965" i="24"/>
  <c r="G965" i="24" s="1"/>
  <c r="I965" i="24"/>
  <c r="E966" i="24"/>
  <c r="F966" i="24"/>
  <c r="G966" i="24" s="1"/>
  <c r="I966" i="24"/>
  <c r="E967" i="24"/>
  <c r="F967" i="24"/>
  <c r="G967" i="24" s="1"/>
  <c r="I967" i="24"/>
  <c r="E968" i="24"/>
  <c r="F968" i="24"/>
  <c r="G968" i="24" s="1"/>
  <c r="I968" i="24"/>
  <c r="E969" i="24"/>
  <c r="F969" i="24"/>
  <c r="G969" i="24" s="1"/>
  <c r="I969" i="24"/>
  <c r="E970" i="24"/>
  <c r="F970" i="24"/>
  <c r="G970" i="24" s="1"/>
  <c r="I970" i="24"/>
  <c r="E971" i="24"/>
  <c r="F971" i="24"/>
  <c r="I971" i="24"/>
  <c r="E972" i="24"/>
  <c r="F972" i="24"/>
  <c r="G972" i="24" s="1"/>
  <c r="I972" i="24"/>
  <c r="E973" i="24"/>
  <c r="F973" i="24"/>
  <c r="G973" i="24" s="1"/>
  <c r="I973" i="24"/>
  <c r="E974" i="24"/>
  <c r="F974" i="24"/>
  <c r="G974" i="24"/>
  <c r="I974" i="24"/>
  <c r="E975" i="24"/>
  <c r="F975" i="24"/>
  <c r="G975" i="24" s="1"/>
  <c r="I975" i="24"/>
  <c r="E976" i="24"/>
  <c r="F976" i="24"/>
  <c r="I976" i="24"/>
  <c r="E977" i="24"/>
  <c r="F977" i="24"/>
  <c r="G977" i="24" s="1"/>
  <c r="I977" i="24"/>
  <c r="E978" i="24"/>
  <c r="F978" i="24"/>
  <c r="G978" i="24" s="1"/>
  <c r="I978" i="24"/>
  <c r="E979" i="24"/>
  <c r="F979" i="24"/>
  <c r="G979" i="24" s="1"/>
  <c r="I979" i="24"/>
  <c r="E980" i="24"/>
  <c r="F980" i="24"/>
  <c r="G980" i="24" s="1"/>
  <c r="I980" i="24"/>
  <c r="E981" i="24"/>
  <c r="F981" i="24"/>
  <c r="G981" i="24" s="1"/>
  <c r="I981" i="24"/>
  <c r="E982" i="24"/>
  <c r="F982" i="24"/>
  <c r="G982" i="24" s="1"/>
  <c r="I982" i="24"/>
  <c r="E983" i="24"/>
  <c r="F983" i="24"/>
  <c r="I983" i="24"/>
  <c r="E984" i="24"/>
  <c r="F984" i="24"/>
  <c r="G984" i="24" s="1"/>
  <c r="I984" i="24"/>
  <c r="E985" i="24"/>
  <c r="F985" i="24"/>
  <c r="G985" i="24" s="1"/>
  <c r="I985" i="24"/>
  <c r="E986" i="24"/>
  <c r="F986" i="24"/>
  <c r="I986" i="24"/>
  <c r="E987" i="24"/>
  <c r="F987" i="24"/>
  <c r="G987" i="24" s="1"/>
  <c r="I987" i="24"/>
  <c r="E988" i="24"/>
  <c r="F988" i="24"/>
  <c r="I988" i="24"/>
  <c r="E989" i="24"/>
  <c r="F989" i="24"/>
  <c r="G989" i="24"/>
  <c r="I989" i="24"/>
  <c r="E990" i="24"/>
  <c r="F990" i="24"/>
  <c r="G990" i="24" s="1"/>
  <c r="I990" i="24"/>
  <c r="E991" i="24"/>
  <c r="F991" i="24"/>
  <c r="G991" i="24" s="1"/>
  <c r="I991" i="24"/>
  <c r="E992" i="24"/>
  <c r="F992" i="24"/>
  <c r="G992" i="24"/>
  <c r="I992" i="24"/>
  <c r="E993" i="24"/>
  <c r="F993" i="24"/>
  <c r="G993" i="24" s="1"/>
  <c r="I993" i="24"/>
  <c r="E994" i="24"/>
  <c r="F994" i="24"/>
  <c r="G994" i="24" s="1"/>
  <c r="I994" i="24"/>
  <c r="E995" i="24"/>
  <c r="F995" i="24"/>
  <c r="I995" i="24"/>
  <c r="E996" i="24"/>
  <c r="F996" i="24"/>
  <c r="G996" i="24" s="1"/>
  <c r="I996" i="24"/>
  <c r="E997" i="24"/>
  <c r="F997" i="24"/>
  <c r="G997" i="24" s="1"/>
  <c r="I997" i="24"/>
  <c r="E998" i="24"/>
  <c r="F998" i="24"/>
  <c r="G998" i="24" s="1"/>
  <c r="I998" i="24"/>
  <c r="E999" i="24"/>
  <c r="F999" i="24"/>
  <c r="G999" i="24" s="1"/>
  <c r="I999" i="24"/>
  <c r="E1000" i="24"/>
  <c r="F1000" i="24"/>
  <c r="I1000" i="24"/>
  <c r="E1001" i="24"/>
  <c r="F1001" i="24"/>
  <c r="I1001" i="24"/>
  <c r="E1002" i="24"/>
  <c r="F1002" i="24"/>
  <c r="G1002" i="24" s="1"/>
  <c r="I1002" i="24"/>
  <c r="E1003" i="24"/>
  <c r="F1003" i="24"/>
  <c r="G1003" i="24" s="1"/>
  <c r="I1003" i="24"/>
  <c r="E1004" i="24"/>
  <c r="F1004" i="24"/>
  <c r="G1004" i="24"/>
  <c r="I1004" i="24"/>
  <c r="E1005" i="24"/>
  <c r="F1005" i="24"/>
  <c r="G1005" i="24" s="1"/>
  <c r="I1005" i="24"/>
  <c r="E1006" i="24"/>
  <c r="F1006" i="24"/>
  <c r="G1006" i="24" s="1"/>
  <c r="I1006" i="24"/>
  <c r="E1007" i="24"/>
  <c r="F1007" i="24"/>
  <c r="G1007" i="24"/>
  <c r="I1007" i="24"/>
  <c r="E1008" i="24"/>
  <c r="F1008" i="24"/>
  <c r="G1008" i="24" s="1"/>
  <c r="I1008" i="24"/>
  <c r="E1009" i="24"/>
  <c r="F1009" i="24"/>
  <c r="G1009" i="24" s="1"/>
  <c r="I1009" i="24"/>
  <c r="E1010" i="24"/>
  <c r="F1010" i="24"/>
  <c r="G1010" i="24"/>
  <c r="I1010" i="24"/>
  <c r="E1011" i="24"/>
  <c r="F1011" i="24"/>
  <c r="G1011" i="24" s="1"/>
  <c r="I1011" i="24"/>
  <c r="E1012" i="24"/>
  <c r="F1012" i="24"/>
  <c r="I1012" i="24"/>
  <c r="E1013" i="24"/>
  <c r="F1013" i="24"/>
  <c r="G1013" i="24" s="1"/>
  <c r="I1013" i="24"/>
  <c r="E1014" i="24"/>
  <c r="F1014" i="24"/>
  <c r="G1014" i="24" s="1"/>
  <c r="I1014" i="24"/>
  <c r="E1015" i="24"/>
  <c r="F1015" i="24"/>
  <c r="G1015" i="24" s="1"/>
  <c r="I1015" i="24"/>
  <c r="E1016" i="24"/>
  <c r="F1016" i="24"/>
  <c r="G1016" i="24" s="1"/>
  <c r="I1016" i="24"/>
  <c r="E1017" i="24"/>
  <c r="F1017" i="24"/>
  <c r="G1017" i="24" s="1"/>
  <c r="I1017" i="24"/>
  <c r="E1018" i="24"/>
  <c r="F1018" i="24"/>
  <c r="G1018" i="24" s="1"/>
  <c r="I1018" i="24"/>
  <c r="E1019" i="24"/>
  <c r="F1019" i="24"/>
  <c r="G1019" i="24"/>
  <c r="I1019" i="24"/>
  <c r="E1020" i="24"/>
  <c r="F1020" i="24"/>
  <c r="G1020" i="24" s="1"/>
  <c r="I1020" i="24"/>
  <c r="E1021" i="24"/>
  <c r="F1021" i="24"/>
  <c r="G1021" i="24" s="1"/>
  <c r="I1021" i="24"/>
  <c r="E1022" i="24"/>
  <c r="F1022" i="24"/>
  <c r="G1022" i="24"/>
  <c r="I1022" i="24"/>
  <c r="E1023" i="24"/>
  <c r="F1023" i="24"/>
  <c r="G1023" i="24" s="1"/>
  <c r="I1023" i="24"/>
  <c r="E1024" i="24"/>
  <c r="F1024" i="24"/>
  <c r="I1024" i="24"/>
  <c r="E13" i="17"/>
  <c r="F13" i="17"/>
  <c r="G13" i="17" s="1"/>
  <c r="I13" i="17"/>
  <c r="E14" i="17"/>
  <c r="G14" i="17"/>
  <c r="I14" i="17"/>
  <c r="E15" i="17"/>
  <c r="G15" i="17"/>
  <c r="I15" i="17"/>
  <c r="E16" i="17"/>
  <c r="G16" i="17"/>
  <c r="I16" i="17"/>
  <c r="E17" i="17"/>
  <c r="G17" i="17"/>
  <c r="I17" i="17"/>
  <c r="E18" i="17"/>
  <c r="G18" i="17"/>
  <c r="I18" i="17"/>
  <c r="E19" i="17"/>
  <c r="G19" i="17"/>
  <c r="I19" i="17"/>
  <c r="E20" i="17"/>
  <c r="G20" i="17"/>
  <c r="I20" i="17"/>
  <c r="E21" i="17"/>
  <c r="G21" i="17"/>
  <c r="I21" i="17"/>
  <c r="E22" i="17"/>
  <c r="G22" i="17"/>
  <c r="I22" i="17"/>
  <c r="E23" i="17"/>
  <c r="I23" i="17"/>
  <c r="E24" i="17"/>
  <c r="I24" i="17"/>
  <c r="E25" i="17"/>
  <c r="I25" i="17"/>
  <c r="E26" i="17"/>
  <c r="G26" i="17"/>
  <c r="I26" i="17"/>
  <c r="E52" i="22"/>
  <c r="F52" i="22"/>
  <c r="G52" i="22" s="1"/>
  <c r="I52" i="22"/>
  <c r="E43" i="22"/>
  <c r="F43" i="22"/>
  <c r="G43" i="22" s="1"/>
  <c r="I43" i="22"/>
  <c r="E44" i="22"/>
  <c r="F44" i="22"/>
  <c r="G44" i="22" s="1"/>
  <c r="I44" i="22"/>
  <c r="E45" i="22"/>
  <c r="F45" i="22"/>
  <c r="G45" i="22" s="1"/>
  <c r="I45" i="22"/>
  <c r="E46" i="22"/>
  <c r="F46" i="22"/>
  <c r="G46" i="22" s="1"/>
  <c r="I46" i="22"/>
  <c r="E47" i="22"/>
  <c r="F47" i="22"/>
  <c r="G47" i="22" s="1"/>
  <c r="I47" i="22"/>
  <c r="E27" i="22"/>
  <c r="F27" i="22"/>
  <c r="G27" i="22" s="1"/>
  <c r="I27" i="22"/>
  <c r="E28" i="22"/>
  <c r="F28" i="22"/>
  <c r="G28" i="22" s="1"/>
  <c r="I28" i="22"/>
  <c r="E29" i="22"/>
  <c r="F29" i="22"/>
  <c r="G29" i="22" s="1"/>
  <c r="I29" i="22"/>
  <c r="E30" i="22"/>
  <c r="F30" i="22"/>
  <c r="G30" i="22" s="1"/>
  <c r="I30" i="22"/>
  <c r="E31" i="22"/>
  <c r="F31" i="22"/>
  <c r="G31" i="22" s="1"/>
  <c r="I31" i="22"/>
  <c r="E32" i="22"/>
  <c r="F32" i="22"/>
  <c r="G32" i="22" s="1"/>
  <c r="I32" i="22"/>
  <c r="E33" i="22"/>
  <c r="F33" i="22"/>
  <c r="G33" i="22" s="1"/>
  <c r="I33" i="22"/>
  <c r="E34" i="22"/>
  <c r="F34" i="22"/>
  <c r="G34" i="22" s="1"/>
  <c r="I34" i="22"/>
  <c r="E35" i="22"/>
  <c r="F35" i="22"/>
  <c r="G35" i="22" s="1"/>
  <c r="I35" i="22"/>
  <c r="E36" i="22"/>
  <c r="F36" i="22"/>
  <c r="G36" i="22" s="1"/>
  <c r="I36" i="22"/>
  <c r="E37" i="22"/>
  <c r="F37" i="22"/>
  <c r="G37" i="22" s="1"/>
  <c r="I37" i="22"/>
  <c r="E38" i="22"/>
  <c r="F38" i="22"/>
  <c r="G38" i="22" s="1"/>
  <c r="I38" i="22"/>
  <c r="E39" i="22"/>
  <c r="F39" i="22"/>
  <c r="G39" i="22" s="1"/>
  <c r="I39" i="22"/>
  <c r="E40" i="22"/>
  <c r="F40" i="22"/>
  <c r="G40" i="22" s="1"/>
  <c r="I40" i="22"/>
  <c r="E96" i="23"/>
  <c r="F96" i="23"/>
  <c r="G96" i="23" s="1"/>
  <c r="I96" i="23"/>
  <c r="E97" i="23"/>
  <c r="F97" i="23"/>
  <c r="G97" i="23" s="1"/>
  <c r="I97" i="23"/>
  <c r="E13" i="23"/>
  <c r="F13" i="23"/>
  <c r="G13" i="23" s="1"/>
  <c r="E14" i="23"/>
  <c r="F14" i="23"/>
  <c r="G14" i="23" s="1"/>
  <c r="I14" i="23"/>
  <c r="E15" i="23"/>
  <c r="F15" i="23"/>
  <c r="G15" i="23" s="1"/>
  <c r="I15" i="23"/>
  <c r="E16" i="23"/>
  <c r="F16" i="23"/>
  <c r="G16" i="23"/>
  <c r="I16" i="23"/>
  <c r="E17" i="23"/>
  <c r="F17" i="23"/>
  <c r="G17" i="23" s="1"/>
  <c r="I17" i="23"/>
  <c r="E18" i="23"/>
  <c r="F18" i="23"/>
  <c r="G18" i="23"/>
  <c r="I18" i="23"/>
  <c r="E19" i="23"/>
  <c r="F19" i="23"/>
  <c r="G19" i="23" s="1"/>
  <c r="I19" i="23"/>
  <c r="E20" i="23"/>
  <c r="F20" i="23"/>
  <c r="G20" i="23" s="1"/>
  <c r="I20" i="23"/>
  <c r="E21" i="23"/>
  <c r="F21" i="23"/>
  <c r="G21" i="23"/>
  <c r="I21" i="23"/>
  <c r="E22" i="23"/>
  <c r="F22" i="23"/>
  <c r="G22" i="23" s="1"/>
  <c r="I22" i="23"/>
  <c r="E23" i="23"/>
  <c r="F23" i="23"/>
  <c r="G23" i="23" s="1"/>
  <c r="I23" i="23"/>
  <c r="E24" i="23"/>
  <c r="F24" i="23"/>
  <c r="G24" i="23" s="1"/>
  <c r="I24" i="23"/>
  <c r="E25" i="23"/>
  <c r="F25" i="23"/>
  <c r="G25" i="23" s="1"/>
  <c r="I25" i="23"/>
  <c r="E26" i="23"/>
  <c r="F26" i="23"/>
  <c r="G26" i="23" s="1"/>
  <c r="I26" i="23"/>
  <c r="E27" i="23"/>
  <c r="F27" i="23"/>
  <c r="G27" i="23" s="1"/>
  <c r="I27" i="23"/>
  <c r="E28" i="23"/>
  <c r="F28" i="23"/>
  <c r="G28" i="23" s="1"/>
  <c r="I28" i="23"/>
  <c r="E29" i="23"/>
  <c r="F29" i="23"/>
  <c r="G29" i="23" s="1"/>
  <c r="I29" i="23"/>
  <c r="E30" i="23"/>
  <c r="F30" i="23"/>
  <c r="G30" i="23" s="1"/>
  <c r="I30" i="23"/>
  <c r="E31" i="23"/>
  <c r="F31" i="23"/>
  <c r="G31" i="23"/>
  <c r="I31" i="23"/>
  <c r="E32" i="23"/>
  <c r="F32" i="23"/>
  <c r="G32" i="23" s="1"/>
  <c r="I32" i="23"/>
  <c r="E33" i="23"/>
  <c r="F33" i="23"/>
  <c r="I33" i="23"/>
  <c r="E34" i="23"/>
  <c r="F34" i="23"/>
  <c r="G34" i="23"/>
  <c r="I34" i="23"/>
  <c r="E35" i="23"/>
  <c r="F35" i="23"/>
  <c r="G35" i="23" s="1"/>
  <c r="I35" i="23"/>
  <c r="E36" i="23"/>
  <c r="F36" i="23"/>
  <c r="G36" i="23"/>
  <c r="I36" i="23"/>
  <c r="E37" i="23"/>
  <c r="F37" i="23"/>
  <c r="G37" i="23" s="1"/>
  <c r="I37" i="23"/>
  <c r="E38" i="23"/>
  <c r="F38" i="23"/>
  <c r="G38" i="23" s="1"/>
  <c r="I38" i="23"/>
  <c r="E39" i="23"/>
  <c r="F39" i="23"/>
  <c r="G39" i="23"/>
  <c r="I39" i="23"/>
  <c r="G33" i="23" l="1"/>
  <c r="G844" i="24"/>
  <c r="G877" i="24"/>
  <c r="G861" i="24"/>
  <c r="G853" i="24"/>
  <c r="G669" i="24"/>
  <c r="G661" i="24"/>
  <c r="G591" i="24"/>
  <c r="G556" i="24"/>
  <c r="G525" i="24"/>
  <c r="G424" i="24"/>
  <c r="G393" i="24"/>
  <c r="G381" i="24"/>
  <c r="G366" i="24"/>
  <c r="G304" i="24"/>
  <c r="G124" i="24"/>
  <c r="G892" i="24"/>
  <c r="G825" i="24"/>
  <c r="G743" i="24"/>
  <c r="G731" i="24"/>
  <c r="G688" i="24"/>
  <c r="G563" i="24"/>
  <c r="G1012" i="24"/>
  <c r="G1001" i="24"/>
  <c r="G986" i="24"/>
  <c r="G971" i="24"/>
  <c r="G964" i="24"/>
  <c r="G956" i="24"/>
  <c r="G923" i="24"/>
  <c r="G880" i="24"/>
  <c r="G868" i="24"/>
  <c r="G856" i="24"/>
  <c r="G817" i="24"/>
  <c r="G813" i="24"/>
  <c r="G719" i="24"/>
  <c r="G715" i="24"/>
  <c r="G664" i="24"/>
  <c r="G652" i="24"/>
  <c r="G633" i="24"/>
  <c r="G625" i="24"/>
  <c r="G621" i="24"/>
  <c r="G555" i="24"/>
  <c r="G520" i="24"/>
  <c r="G481" i="24"/>
  <c r="G477" i="24"/>
  <c r="G435" i="24"/>
  <c r="G431" i="24"/>
  <c r="G427" i="24"/>
  <c r="G423" i="24"/>
  <c r="G400" i="24"/>
  <c r="G396" i="24"/>
  <c r="G392" i="24"/>
  <c r="G388" i="24"/>
  <c r="G384" i="24"/>
  <c r="G380" i="24"/>
  <c r="G350" i="24"/>
  <c r="G346" i="24"/>
  <c r="G307" i="24"/>
  <c r="G303" i="24"/>
  <c r="G299" i="24"/>
  <c r="G295" i="24"/>
  <c r="G291" i="24"/>
  <c r="G287" i="24"/>
  <c r="G283" i="24"/>
  <c r="G279" i="24"/>
  <c r="G260" i="24"/>
  <c r="G256" i="24"/>
  <c r="G222" i="24"/>
  <c r="G192" i="24"/>
  <c r="G188" i="24"/>
  <c r="G184" i="24"/>
  <c r="G169" i="24"/>
  <c r="G165" i="24"/>
  <c r="G158" i="24"/>
  <c r="G154" i="24"/>
  <c r="G150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76" i="24"/>
  <c r="G38" i="24"/>
  <c r="G34" i="24"/>
  <c r="G23" i="24"/>
  <c r="G469" i="24"/>
  <c r="G415" i="24"/>
  <c r="G326" i="24"/>
  <c r="G91" i="24"/>
  <c r="G899" i="24"/>
  <c r="G832" i="24"/>
  <c r="G789" i="24"/>
  <c r="G781" i="24"/>
  <c r="G777" i="24"/>
  <c r="G683" i="24"/>
  <c r="G671" i="24"/>
  <c r="G640" i="24"/>
  <c r="G597" i="24"/>
  <c r="G527" i="24"/>
  <c r="G496" i="24"/>
  <c r="G465" i="24"/>
  <c r="G442" i="24"/>
  <c r="G368" i="24"/>
  <c r="G361" i="24"/>
  <c r="G357" i="24"/>
  <c r="G318" i="24"/>
  <c r="G314" i="24"/>
  <c r="G310" i="24"/>
  <c r="G271" i="24"/>
  <c r="G267" i="24"/>
  <c r="G263" i="24"/>
  <c r="G248" i="24"/>
  <c r="G229" i="24"/>
  <c r="G142" i="24"/>
  <c r="G83" i="24"/>
  <c r="G79" i="24"/>
  <c r="G68" i="24"/>
  <c r="G57" i="24"/>
  <c r="G49" i="24"/>
  <c r="G45" i="24"/>
  <c r="G26" i="24"/>
  <c r="G801" i="24"/>
  <c r="G613" i="24"/>
  <c r="G407" i="24"/>
  <c r="G372" i="24"/>
  <c r="G334" i="24"/>
  <c r="G218" i="24"/>
  <c r="G146" i="24"/>
  <c r="G72" i="24"/>
  <c r="G887" i="24"/>
  <c r="G959" i="24"/>
  <c r="G863" i="24"/>
  <c r="G851" i="24"/>
  <c r="G769" i="24"/>
  <c r="G765" i="24"/>
  <c r="G659" i="24"/>
  <c r="G628" i="24"/>
  <c r="G589" i="24"/>
  <c r="G585" i="24"/>
  <c r="G519" i="24"/>
  <c r="G484" i="24"/>
  <c r="G438" i="24"/>
  <c r="G434" i="24"/>
  <c r="G430" i="24"/>
  <c r="G426" i="24"/>
  <c r="G399" i="24"/>
  <c r="G395" i="24"/>
  <c r="G391" i="24"/>
  <c r="G387" i="24"/>
  <c r="G383" i="24"/>
  <c r="G379" i="24"/>
  <c r="G364" i="24"/>
  <c r="G349" i="24"/>
  <c r="G345" i="24"/>
  <c r="G306" i="24"/>
  <c r="G302" i="24"/>
  <c r="G298" i="24"/>
  <c r="G294" i="24"/>
  <c r="G290" i="24"/>
  <c r="G286" i="24"/>
  <c r="G282" i="24"/>
  <c r="G278" i="24"/>
  <c r="G259" i="24"/>
  <c r="G244" i="24"/>
  <c r="G206" i="24"/>
  <c r="G191" i="24"/>
  <c r="G187" i="24"/>
  <c r="G183" i="24"/>
  <c r="G176" i="24"/>
  <c r="G172" i="24"/>
  <c r="G168" i="24"/>
  <c r="G157" i="24"/>
  <c r="G153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75" i="24"/>
  <c r="G64" i="24"/>
  <c r="G37" i="24"/>
  <c r="G22" i="24"/>
  <c r="G805" i="24"/>
  <c r="G707" i="24"/>
  <c r="G609" i="24"/>
  <c r="G237" i="24"/>
  <c r="G203" i="24"/>
  <c r="G937" i="24"/>
  <c r="G1000" i="24"/>
  <c r="G757" i="24"/>
  <c r="G647" i="24"/>
  <c r="G616" i="24"/>
  <c r="G604" i="24"/>
  <c r="G577" i="24"/>
  <c r="G573" i="24"/>
  <c r="G515" i="24"/>
  <c r="G507" i="24"/>
  <c r="G503" i="24"/>
  <c r="G472" i="24"/>
  <c r="G468" i="24"/>
  <c r="G453" i="24"/>
  <c r="G422" i="24"/>
  <c r="G418" i="24"/>
  <c r="G414" i="24"/>
  <c r="G410" i="24"/>
  <c r="G375" i="24"/>
  <c r="G371" i="24"/>
  <c r="G337" i="24"/>
  <c r="G333" i="24"/>
  <c r="G325" i="24"/>
  <c r="G321" i="24"/>
  <c r="G255" i="24"/>
  <c r="G251" i="24"/>
  <c r="G240" i="24"/>
  <c r="G236" i="24"/>
  <c r="G232" i="24"/>
  <c r="G217" i="24"/>
  <c r="G213" i="24"/>
  <c r="G202" i="24"/>
  <c r="G164" i="24"/>
  <c r="G145" i="24"/>
  <c r="G90" i="24"/>
  <c r="G86" i="24"/>
  <c r="G71" i="24"/>
  <c r="E11" i="24"/>
  <c r="G793" i="24"/>
  <c r="G539" i="24"/>
  <c r="G508" i="24"/>
  <c r="G338" i="24"/>
  <c r="G322" i="24"/>
  <c r="G275" i="24"/>
  <c r="G252" i="24"/>
  <c r="G30" i="24"/>
  <c r="G753" i="24"/>
  <c r="G827" i="24"/>
  <c r="G784" i="24"/>
  <c r="G741" i="24"/>
  <c r="G733" i="24"/>
  <c r="G729" i="24"/>
  <c r="G635" i="24"/>
  <c r="G495" i="24"/>
  <c r="G491" i="24"/>
  <c r="G460" i="24"/>
  <c r="G441" i="24"/>
  <c r="G360" i="24"/>
  <c r="G356" i="24"/>
  <c r="G313" i="24"/>
  <c r="G270" i="24"/>
  <c r="G266" i="24"/>
  <c r="G262" i="24"/>
  <c r="G228" i="24"/>
  <c r="G179" i="24"/>
  <c r="G160" i="24"/>
  <c r="G82" i="24"/>
  <c r="G67" i="24"/>
  <c r="G60" i="24"/>
  <c r="G56" i="24"/>
  <c r="G52" i="24"/>
  <c r="G48" i="24"/>
  <c r="G44" i="24"/>
  <c r="G25" i="24"/>
  <c r="G18" i="24"/>
  <c r="I11" i="24"/>
  <c r="G945" i="24"/>
  <c r="G601" i="24"/>
  <c r="G531" i="24"/>
  <c r="G376" i="24"/>
  <c r="G330" i="24"/>
  <c r="G952" i="24"/>
  <c r="G839" i="24"/>
  <c r="G808" i="24"/>
  <c r="G988" i="24"/>
  <c r="G721" i="24"/>
  <c r="G717" i="24"/>
  <c r="G623" i="24"/>
  <c r="G561" i="24"/>
  <c r="G483" i="24"/>
  <c r="G479" i="24"/>
  <c r="G433" i="24"/>
  <c r="G429" i="24"/>
  <c r="G402" i="24"/>
  <c r="G398" i="24"/>
  <c r="G394" i="24"/>
  <c r="G390" i="24"/>
  <c r="G386" i="24"/>
  <c r="G382" i="24"/>
  <c r="G352" i="24"/>
  <c r="G348" i="24"/>
  <c r="G301" i="24"/>
  <c r="G297" i="24"/>
  <c r="G289" i="24"/>
  <c r="G285" i="24"/>
  <c r="G258" i="24"/>
  <c r="G224" i="24"/>
  <c r="G205" i="24"/>
  <c r="G194" i="24"/>
  <c r="G190" i="24"/>
  <c r="G186" i="24"/>
  <c r="G175" i="24"/>
  <c r="G171" i="24"/>
  <c r="G167" i="24"/>
  <c r="G156" i="24"/>
  <c r="G152" i="24"/>
  <c r="G148" i="24"/>
  <c r="G133" i="24"/>
  <c r="G129" i="24"/>
  <c r="G121" i="24"/>
  <c r="G117" i="24"/>
  <c r="G109" i="24"/>
  <c r="G105" i="24"/>
  <c r="G97" i="24"/>
  <c r="G40" i="24"/>
  <c r="G36" i="24"/>
  <c r="G14" i="24"/>
  <c r="G454" i="24"/>
  <c r="G419" i="24"/>
  <c r="G342" i="24"/>
  <c r="G241" i="24"/>
  <c r="G214" i="24"/>
  <c r="G199" i="24"/>
  <c r="G87" i="24"/>
  <c r="G875" i="24"/>
  <c r="G796" i="24"/>
  <c r="G940" i="24"/>
  <c r="G925" i="24"/>
  <c r="G921" i="24"/>
  <c r="G815" i="24"/>
  <c r="G995" i="24"/>
  <c r="G913" i="24"/>
  <c r="G909" i="24"/>
  <c r="G901" i="24"/>
  <c r="G838" i="24"/>
  <c r="G803" i="24"/>
  <c r="G791" i="24"/>
  <c r="G760" i="24"/>
  <c r="G748" i="24"/>
  <c r="G709" i="24"/>
  <c r="G705" i="24"/>
  <c r="G697" i="24"/>
  <c r="G693" i="24"/>
  <c r="G615" i="24"/>
  <c r="G611" i="24"/>
  <c r="G603" i="24"/>
  <c r="G599" i="24"/>
  <c r="G568" i="24"/>
  <c r="G549" i="24"/>
  <c r="G541" i="24"/>
  <c r="G537" i="24"/>
  <c r="G529" i="24"/>
  <c r="G498" i="24"/>
  <c r="G471" i="24"/>
  <c r="G467" i="24"/>
  <c r="G448" i="24"/>
  <c r="G421" i="24"/>
  <c r="G417" i="24"/>
  <c r="G409" i="24"/>
  <c r="G378" i="24"/>
  <c r="G374" i="24"/>
  <c r="G370" i="24"/>
  <c r="G363" i="24"/>
  <c r="G344" i="24"/>
  <c r="G340" i="24"/>
  <c r="G336" i="24"/>
  <c r="G332" i="24"/>
  <c r="G328" i="24"/>
  <c r="G324" i="24"/>
  <c r="G320" i="24"/>
  <c r="G254" i="24"/>
  <c r="G250" i="24"/>
  <c r="G239" i="24"/>
  <c r="G235" i="24"/>
  <c r="G231" i="24"/>
  <c r="G220" i="24"/>
  <c r="G216" i="24"/>
  <c r="G212" i="24"/>
  <c r="G201" i="24"/>
  <c r="G182" i="24"/>
  <c r="G163" i="24"/>
  <c r="G144" i="24"/>
  <c r="G85" i="24"/>
  <c r="G74" i="24"/>
  <c r="G70" i="24"/>
  <c r="G32" i="24"/>
  <c r="G543" i="24"/>
  <c r="G976" i="24"/>
  <c r="G897" i="24"/>
  <c r="G889" i="24"/>
  <c r="G885" i="24"/>
  <c r="G779" i="24"/>
  <c r="G736" i="24"/>
  <c r="G685" i="24"/>
  <c r="G681" i="24"/>
  <c r="G673" i="24"/>
  <c r="G634" i="24"/>
  <c r="G463" i="24"/>
  <c r="G459" i="24"/>
  <c r="G444" i="24"/>
  <c r="G405" i="24"/>
  <c r="G359" i="24"/>
  <c r="G355" i="24"/>
  <c r="G316" i="24"/>
  <c r="G312" i="24"/>
  <c r="G273" i="24"/>
  <c r="G265" i="24"/>
  <c r="G261" i="24"/>
  <c r="G227" i="24"/>
  <c r="G208" i="24"/>
  <c r="G178" i="24"/>
  <c r="G159" i="24"/>
  <c r="G81" i="24"/>
  <c r="G66" i="24"/>
  <c r="G59" i="24"/>
  <c r="G55" i="24"/>
  <c r="G51" i="24"/>
  <c r="G47" i="24"/>
  <c r="G43" i="24"/>
  <c r="G24" i="24"/>
  <c r="G695" i="24"/>
  <c r="G873" i="24"/>
  <c r="G849" i="24"/>
  <c r="G450" i="24"/>
  <c r="G411" i="24"/>
  <c r="G928" i="24"/>
  <c r="G865" i="24"/>
  <c r="G767" i="24"/>
  <c r="G724" i="24"/>
  <c r="G432" i="24"/>
  <c r="G397" i="24"/>
  <c r="G385" i="24"/>
  <c r="G351" i="24"/>
  <c r="G347" i="24"/>
  <c r="G308" i="24"/>
  <c r="G300" i="24"/>
  <c r="G296" i="24"/>
  <c r="G292" i="24"/>
  <c r="G288" i="24"/>
  <c r="G284" i="24"/>
  <c r="G280" i="24"/>
  <c r="G246" i="24"/>
  <c r="G223" i="24"/>
  <c r="G193" i="24"/>
  <c r="G189" i="24"/>
  <c r="G174" i="24"/>
  <c r="G170" i="24"/>
  <c r="G166" i="24"/>
  <c r="G155" i="24"/>
  <c r="G151" i="24"/>
  <c r="G140" i="24"/>
  <c r="G136" i="24"/>
  <c r="G128" i="24"/>
  <c r="G120" i="24"/>
  <c r="G116" i="24"/>
  <c r="G112" i="24"/>
  <c r="G108" i="24"/>
  <c r="G104" i="24"/>
  <c r="G100" i="24"/>
  <c r="G96" i="24"/>
  <c r="G39" i="24"/>
  <c r="G35" i="24"/>
  <c r="E12" i="24"/>
  <c r="G1024" i="24"/>
  <c r="G983" i="24"/>
  <c r="G916" i="24"/>
  <c r="G904" i="24"/>
  <c r="G841" i="24"/>
  <c r="G755" i="24"/>
  <c r="G712" i="24"/>
  <c r="G700" i="24"/>
  <c r="G649" i="24"/>
  <c r="G579" i="24"/>
  <c r="G575" i="24"/>
  <c r="G567" i="24"/>
  <c r="G544" i="24"/>
  <c r="G532" i="24"/>
  <c r="G513" i="24"/>
  <c r="G505" i="24"/>
  <c r="G501" i="24"/>
  <c r="G470" i="24"/>
  <c r="G466" i="24"/>
  <c r="G455" i="24"/>
  <c r="G451" i="24"/>
  <c r="G447" i="24"/>
  <c r="G420" i="24"/>
  <c r="G416" i="24"/>
  <c r="G412" i="24"/>
  <c r="G408" i="24"/>
  <c r="G373" i="24"/>
  <c r="G369" i="24"/>
  <c r="G343" i="24"/>
  <c r="G339" i="24"/>
  <c r="G335" i="24"/>
  <c r="G331" i="24"/>
  <c r="G327" i="24"/>
  <c r="G323" i="24"/>
  <c r="G319" i="24"/>
  <c r="G276" i="24"/>
  <c r="G253" i="24"/>
  <c r="G249" i="24"/>
  <c r="G8" i="24" s="1"/>
  <c r="G242" i="24"/>
  <c r="G238" i="24"/>
  <c r="G234" i="24"/>
  <c r="G219" i="24"/>
  <c r="G215" i="24"/>
  <c r="G211" i="24"/>
  <c r="G200" i="24"/>
  <c r="G181" i="24"/>
  <c r="G162" i="24"/>
  <c r="G92" i="24"/>
  <c r="G88" i="24"/>
  <c r="G84" i="24"/>
  <c r="G73" i="24"/>
  <c r="G69" i="24"/>
  <c r="G62" i="24"/>
  <c r="G31" i="24"/>
  <c r="G20" i="24"/>
  <c r="K8" i="24"/>
  <c r="G911" i="24"/>
  <c r="G551" i="24"/>
  <c r="G446" i="24"/>
  <c r="G657" i="24"/>
  <c r="G587" i="24"/>
  <c r="G436" i="24"/>
  <c r="G132" i="24"/>
  <c r="G837" i="24"/>
  <c r="G829" i="24"/>
  <c r="G676" i="24"/>
  <c r="G645" i="24"/>
  <c r="G637" i="24"/>
  <c r="G493" i="24"/>
  <c r="G489" i="24"/>
  <c r="G462" i="24"/>
  <c r="G458" i="24"/>
  <c r="G443" i="24"/>
  <c r="G404" i="24"/>
  <c r="G362" i="24"/>
  <c r="G358" i="24"/>
  <c r="G315" i="24"/>
  <c r="G311" i="24"/>
  <c r="G272" i="24"/>
  <c r="G268" i="24"/>
  <c r="G264" i="24"/>
  <c r="G230" i="24"/>
  <c r="G226" i="24"/>
  <c r="G196" i="24"/>
  <c r="G143" i="24"/>
  <c r="G80" i="24"/>
  <c r="G58" i="24"/>
  <c r="G54" i="24"/>
  <c r="G50" i="24"/>
  <c r="G46" i="24"/>
  <c r="G27" i="24"/>
  <c r="F11" i="24"/>
  <c r="F8" i="24"/>
  <c r="E8" i="24"/>
  <c r="F12" i="24"/>
  <c r="I12" i="24"/>
  <c r="G16" i="24"/>
  <c r="I8" i="24"/>
  <c r="F9" i="24"/>
  <c r="F10" i="24" s="1"/>
  <c r="I9" i="24"/>
  <c r="I10" i="24" s="1"/>
  <c r="G9" i="24" l="1"/>
  <c r="G10" i="24" s="1"/>
  <c r="G12" i="24"/>
  <c r="N8" i="24"/>
  <c r="M8" i="24"/>
  <c r="G11" i="24"/>
  <c r="K8" i="17"/>
  <c r="I16" i="22"/>
  <c r="I17" i="22"/>
  <c r="I18" i="22"/>
  <c r="I19" i="22"/>
  <c r="I20" i="22"/>
  <c r="I21" i="22"/>
  <c r="I22" i="22"/>
  <c r="I23" i="22"/>
  <c r="I24" i="22"/>
  <c r="I25" i="22"/>
  <c r="I26" i="22"/>
  <c r="I41" i="22"/>
  <c r="I42" i="22"/>
  <c r="I48" i="22"/>
  <c r="I49" i="22"/>
  <c r="I50" i="22"/>
  <c r="I51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663" i="22"/>
  <c r="I664" i="22"/>
  <c r="I665" i="22"/>
  <c r="I666" i="22"/>
  <c r="I667" i="22"/>
  <c r="F18" i="22"/>
  <c r="F19" i="22"/>
  <c r="F20" i="22"/>
  <c r="F21" i="22"/>
  <c r="F22" i="22"/>
  <c r="F23" i="22"/>
  <c r="F24" i="22"/>
  <c r="F25" i="22"/>
  <c r="F26" i="22"/>
  <c r="F41" i="22"/>
  <c r="F42" i="22"/>
  <c r="F48" i="22"/>
  <c r="F49" i="22"/>
  <c r="F50" i="22"/>
  <c r="F51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E18" i="22"/>
  <c r="E19" i="22"/>
  <c r="E20" i="22"/>
  <c r="E21" i="22"/>
  <c r="E22" i="22"/>
  <c r="E23" i="22"/>
  <c r="E24" i="22"/>
  <c r="E25" i="22"/>
  <c r="E26" i="22"/>
  <c r="E41" i="22"/>
  <c r="E42" i="22"/>
  <c r="E48" i="22"/>
  <c r="E49" i="22"/>
  <c r="E50" i="22"/>
  <c r="E51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E445" i="22"/>
  <c r="E446" i="22"/>
  <c r="E447" i="22"/>
  <c r="E448" i="22"/>
  <c r="E449" i="22"/>
  <c r="E450" i="22"/>
  <c r="E451" i="22"/>
  <c r="E452" i="22"/>
  <c r="E453" i="22"/>
  <c r="E454" i="22"/>
  <c r="E455" i="22"/>
  <c r="E456" i="22"/>
  <c r="E457" i="22"/>
  <c r="E458" i="22"/>
  <c r="E459" i="22"/>
  <c r="E460" i="22"/>
  <c r="E461" i="22"/>
  <c r="E462" i="22"/>
  <c r="E463" i="22"/>
  <c r="E464" i="22"/>
  <c r="E465" i="22"/>
  <c r="E466" i="22"/>
  <c r="E467" i="22"/>
  <c r="E468" i="22"/>
  <c r="E469" i="22"/>
  <c r="E470" i="22"/>
  <c r="E471" i="22"/>
  <c r="E472" i="22"/>
  <c r="E473" i="22"/>
  <c r="E474" i="22"/>
  <c r="E475" i="22"/>
  <c r="E476" i="22"/>
  <c r="E477" i="22"/>
  <c r="E478" i="22"/>
  <c r="E479" i="22"/>
  <c r="E480" i="22"/>
  <c r="E481" i="22"/>
  <c r="E482" i="22"/>
  <c r="E483" i="22"/>
  <c r="E484" i="22"/>
  <c r="E485" i="22"/>
  <c r="E486" i="22"/>
  <c r="E487" i="22"/>
  <c r="E488" i="22"/>
  <c r="E489" i="22"/>
  <c r="E490" i="22"/>
  <c r="E491" i="22"/>
  <c r="E492" i="22"/>
  <c r="E493" i="22"/>
  <c r="E494" i="22"/>
  <c r="E495" i="22"/>
  <c r="E496" i="22"/>
  <c r="E497" i="22"/>
  <c r="E498" i="22"/>
  <c r="E499" i="22"/>
  <c r="E500" i="22"/>
  <c r="E501" i="22"/>
  <c r="E502" i="22"/>
  <c r="E503" i="22"/>
  <c r="E504" i="22"/>
  <c r="E505" i="22"/>
  <c r="E506" i="22"/>
  <c r="E507" i="22"/>
  <c r="E508" i="22"/>
  <c r="E509" i="22"/>
  <c r="E510" i="22"/>
  <c r="E511" i="22"/>
  <c r="E512" i="22"/>
  <c r="E513" i="22"/>
  <c r="E514" i="22"/>
  <c r="E515" i="22"/>
  <c r="E516" i="22"/>
  <c r="E517" i="22"/>
  <c r="E518" i="22"/>
  <c r="E519" i="22"/>
  <c r="E520" i="22"/>
  <c r="E521" i="22"/>
  <c r="E522" i="22"/>
  <c r="E523" i="22"/>
  <c r="E524" i="22"/>
  <c r="E525" i="22"/>
  <c r="E526" i="22"/>
  <c r="E527" i="22"/>
  <c r="E528" i="22"/>
  <c r="E529" i="22"/>
  <c r="E530" i="22"/>
  <c r="E531" i="22"/>
  <c r="E532" i="22"/>
  <c r="E533" i="22"/>
  <c r="E534" i="22"/>
  <c r="E535" i="22"/>
  <c r="E536" i="22"/>
  <c r="E537" i="22"/>
  <c r="E538" i="22"/>
  <c r="E539" i="22"/>
  <c r="E540" i="22"/>
  <c r="E541" i="22"/>
  <c r="E54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62" i="22"/>
  <c r="E563" i="22"/>
  <c r="E564" i="22"/>
  <c r="E565" i="22"/>
  <c r="E566" i="22"/>
  <c r="E567" i="22"/>
  <c r="E568" i="22"/>
  <c r="E569" i="22"/>
  <c r="E570" i="22"/>
  <c r="E571" i="22"/>
  <c r="E572" i="22"/>
  <c r="E573" i="22"/>
  <c r="E574" i="22"/>
  <c r="E575" i="22"/>
  <c r="E576" i="22"/>
  <c r="E577" i="22"/>
  <c r="E578" i="22"/>
  <c r="E579" i="22"/>
  <c r="E580" i="22"/>
  <c r="E581" i="22"/>
  <c r="E582" i="22"/>
  <c r="E583" i="22"/>
  <c r="E584" i="22"/>
  <c r="E585" i="22"/>
  <c r="E586" i="22"/>
  <c r="E587" i="22"/>
  <c r="E588" i="22"/>
  <c r="E589" i="22"/>
  <c r="E590" i="22"/>
  <c r="E591" i="22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E636" i="22"/>
  <c r="E637" i="22"/>
  <c r="E638" i="22"/>
  <c r="E639" i="22"/>
  <c r="E640" i="22"/>
  <c r="E641" i="22"/>
  <c r="E642" i="22"/>
  <c r="E643" i="22"/>
  <c r="E644" i="22"/>
  <c r="E645" i="22"/>
  <c r="E646" i="22"/>
  <c r="E647" i="22"/>
  <c r="E648" i="22"/>
  <c r="E649" i="22"/>
  <c r="E650" i="22"/>
  <c r="E651" i="22"/>
  <c r="E652" i="22"/>
  <c r="E653" i="22"/>
  <c r="E654" i="22"/>
  <c r="E655" i="22"/>
  <c r="E656" i="22"/>
  <c r="E657" i="22"/>
  <c r="E658" i="22"/>
  <c r="E659" i="22"/>
  <c r="E660" i="22"/>
  <c r="E661" i="22"/>
  <c r="E662" i="22"/>
  <c r="E663" i="22"/>
  <c r="E664" i="22"/>
  <c r="E665" i="22"/>
  <c r="E666" i="22"/>
  <c r="E667" i="22"/>
  <c r="F16" i="22"/>
  <c r="E16" i="22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C12" i="17"/>
  <c r="C11" i="17"/>
  <c r="C9" i="17"/>
  <c r="C10" i="17" s="1"/>
  <c r="C8" i="17"/>
  <c r="E14" i="22"/>
  <c r="F14" i="22"/>
  <c r="I14" i="22"/>
  <c r="E15" i="22"/>
  <c r="F15" i="22"/>
  <c r="I15" i="22"/>
  <c r="E17" i="22"/>
  <c r="F17" i="22"/>
  <c r="I13" i="22"/>
  <c r="F13" i="22"/>
  <c r="E13" i="22"/>
  <c r="I160" i="17"/>
  <c r="I161" i="17"/>
  <c r="I162" i="17"/>
  <c r="I163" i="17"/>
  <c r="I164" i="17"/>
  <c r="I165" i="17"/>
  <c r="I166" i="17"/>
  <c r="I167" i="17"/>
  <c r="I168" i="17"/>
  <c r="I169" i="17"/>
  <c r="E160" i="17"/>
  <c r="E161" i="17"/>
  <c r="E162" i="17"/>
  <c r="E163" i="17"/>
  <c r="E164" i="17"/>
  <c r="E165" i="17"/>
  <c r="E166" i="17"/>
  <c r="E167" i="17"/>
  <c r="E168" i="17"/>
  <c r="E169" i="17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D12" i="22"/>
  <c r="C12" i="22"/>
  <c r="D11" i="22"/>
  <c r="C11" i="22"/>
  <c r="D9" i="22"/>
  <c r="D10" i="22" s="1"/>
  <c r="C9" i="22"/>
  <c r="C10" i="22" s="1"/>
  <c r="J8" i="22"/>
  <c r="D8" i="22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G527" i="22" l="1"/>
  <c r="G323" i="22"/>
  <c r="G143" i="22"/>
  <c r="G574" i="22"/>
  <c r="G430" i="22"/>
  <c r="G310" i="22"/>
  <c r="G166" i="22"/>
  <c r="G58" i="22"/>
  <c r="G657" i="22"/>
  <c r="G645" i="22"/>
  <c r="G633" i="22"/>
  <c r="G621" i="22"/>
  <c r="G609" i="22"/>
  <c r="G597" i="22"/>
  <c r="G585" i="22"/>
  <c r="G573" i="22"/>
  <c r="G561" i="22"/>
  <c r="G549" i="22"/>
  <c r="G537" i="22"/>
  <c r="G525" i="22"/>
  <c r="G513" i="22"/>
  <c r="G501" i="22"/>
  <c r="G489" i="22"/>
  <c r="G477" i="22"/>
  <c r="G465" i="22"/>
  <c r="G453" i="22"/>
  <c r="G441" i="22"/>
  <c r="G429" i="22"/>
  <c r="G417" i="22"/>
  <c r="G405" i="22"/>
  <c r="G393" i="22"/>
  <c r="G381" i="22"/>
  <c r="G369" i="22"/>
  <c r="G357" i="22"/>
  <c r="G345" i="22"/>
  <c r="G333" i="22"/>
  <c r="G321" i="22"/>
  <c r="G309" i="22"/>
  <c r="G297" i="22"/>
  <c r="G285" i="22"/>
  <c r="G273" i="22"/>
  <c r="G261" i="22"/>
  <c r="G249" i="22"/>
  <c r="G237" i="22"/>
  <c r="G225" i="22"/>
  <c r="G213" i="22"/>
  <c r="G201" i="22"/>
  <c r="G189" i="22"/>
  <c r="G177" i="22"/>
  <c r="G165" i="22"/>
  <c r="G153" i="22"/>
  <c r="G141" i="22"/>
  <c r="G129" i="22"/>
  <c r="G117" i="22"/>
  <c r="G105" i="22"/>
  <c r="G93" i="22"/>
  <c r="G81" i="22"/>
  <c r="G69" i="22"/>
  <c r="G57" i="22"/>
  <c r="G25" i="22"/>
  <c r="G659" i="22"/>
  <c r="G563" i="22"/>
  <c r="G503" i="22"/>
  <c r="G431" i="22"/>
  <c r="G347" i="22"/>
  <c r="G275" i="22"/>
  <c r="G179" i="22"/>
  <c r="G107" i="22"/>
  <c r="G610" i="22"/>
  <c r="G526" i="22"/>
  <c r="G418" i="22"/>
  <c r="G346" i="22"/>
  <c r="G298" i="22"/>
  <c r="G238" i="22"/>
  <c r="G178" i="22"/>
  <c r="G118" i="22"/>
  <c r="G26" i="22"/>
  <c r="G656" i="22"/>
  <c r="G644" i="22"/>
  <c r="G632" i="22"/>
  <c r="G620" i="22"/>
  <c r="G608" i="22"/>
  <c r="G596" i="22"/>
  <c r="G584" i="22"/>
  <c r="G572" i="22"/>
  <c r="G560" i="22"/>
  <c r="G548" i="22"/>
  <c r="G536" i="22"/>
  <c r="G524" i="22"/>
  <c r="G512" i="22"/>
  <c r="G500" i="22"/>
  <c r="G488" i="22"/>
  <c r="G476" i="22"/>
  <c r="G464" i="22"/>
  <c r="G452" i="22"/>
  <c r="G440" i="22"/>
  <c r="G428" i="22"/>
  <c r="G416" i="22"/>
  <c r="G404" i="22"/>
  <c r="G392" i="22"/>
  <c r="G380" i="22"/>
  <c r="G368" i="22"/>
  <c r="G356" i="22"/>
  <c r="G344" i="22"/>
  <c r="G332" i="22"/>
  <c r="G320" i="22"/>
  <c r="G308" i="22"/>
  <c r="G296" i="22"/>
  <c r="G284" i="22"/>
  <c r="G272" i="22"/>
  <c r="G260" i="22"/>
  <c r="G248" i="22"/>
  <c r="G236" i="22"/>
  <c r="G224" i="22"/>
  <c r="G212" i="22"/>
  <c r="G200" i="22"/>
  <c r="G188" i="22"/>
  <c r="G176" i="22"/>
  <c r="G164" i="22"/>
  <c r="G152" i="22"/>
  <c r="G140" i="22"/>
  <c r="G128" i="22"/>
  <c r="G116" i="22"/>
  <c r="G104" i="22"/>
  <c r="G92" i="22"/>
  <c r="G80" i="22"/>
  <c r="G68" i="22"/>
  <c r="G56" i="22"/>
  <c r="G24" i="22"/>
  <c r="G575" i="22"/>
  <c r="G419" i="22"/>
  <c r="G203" i="22"/>
  <c r="G634" i="22"/>
  <c r="G478" i="22"/>
  <c r="G334" i="22"/>
  <c r="G214" i="22"/>
  <c r="G70" i="22"/>
  <c r="G655" i="22"/>
  <c r="G619" i="22"/>
  <c r="G571" i="22"/>
  <c r="G523" i="22"/>
  <c r="G487" i="22"/>
  <c r="G451" i="22"/>
  <c r="G415" i="22"/>
  <c r="G379" i="22"/>
  <c r="G355" i="22"/>
  <c r="G331" i="22"/>
  <c r="G319" i="22"/>
  <c r="G295" i="22"/>
  <c r="G283" i="22"/>
  <c r="G271" i="22"/>
  <c r="G259" i="22"/>
  <c r="G247" i="22"/>
  <c r="G235" i="22"/>
  <c r="G223" i="22"/>
  <c r="G211" i="22"/>
  <c r="G199" i="22"/>
  <c r="G187" i="22"/>
  <c r="G175" i="22"/>
  <c r="G163" i="22"/>
  <c r="G139" i="22"/>
  <c r="G127" i="22"/>
  <c r="G115" i="22"/>
  <c r="G103" i="22"/>
  <c r="G91" i="22"/>
  <c r="G79" i="22"/>
  <c r="G67" i="22"/>
  <c r="G55" i="22"/>
  <c r="G23" i="22"/>
  <c r="G635" i="22"/>
  <c r="G587" i="22"/>
  <c r="G491" i="22"/>
  <c r="G443" i="22"/>
  <c r="G395" i="22"/>
  <c r="G311" i="22"/>
  <c r="G287" i="22"/>
  <c r="G263" i="22"/>
  <c r="G227" i="22"/>
  <c r="G167" i="22"/>
  <c r="G119" i="22"/>
  <c r="G83" i="22"/>
  <c r="G658" i="22"/>
  <c r="G598" i="22"/>
  <c r="G562" i="22"/>
  <c r="G502" i="22"/>
  <c r="G442" i="22"/>
  <c r="G370" i="22"/>
  <c r="G286" i="22"/>
  <c r="G190" i="22"/>
  <c r="G130" i="22"/>
  <c r="G82" i="22"/>
  <c r="G667" i="22"/>
  <c r="G643" i="22"/>
  <c r="G631" i="22"/>
  <c r="G607" i="22"/>
  <c r="G595" i="22"/>
  <c r="G583" i="22"/>
  <c r="G559" i="22"/>
  <c r="G547" i="22"/>
  <c r="G535" i="22"/>
  <c r="G511" i="22"/>
  <c r="G499" i="22"/>
  <c r="G475" i="22"/>
  <c r="G463" i="22"/>
  <c r="G439" i="22"/>
  <c r="G427" i="22"/>
  <c r="G403" i="22"/>
  <c r="G391" i="22"/>
  <c r="G367" i="22"/>
  <c r="G343" i="22"/>
  <c r="G307" i="22"/>
  <c r="G151" i="22"/>
  <c r="G13" i="22"/>
  <c r="G666" i="22"/>
  <c r="G654" i="22"/>
  <c r="G642" i="22"/>
  <c r="G630" i="22"/>
  <c r="G618" i="22"/>
  <c r="G606" i="22"/>
  <c r="G594" i="22"/>
  <c r="G582" i="22"/>
  <c r="G570" i="22"/>
  <c r="G558" i="22"/>
  <c r="G546" i="22"/>
  <c r="G534" i="22"/>
  <c r="G522" i="22"/>
  <c r="G510" i="22"/>
  <c r="G498" i="22"/>
  <c r="G486" i="22"/>
  <c r="G474" i="22"/>
  <c r="G462" i="22"/>
  <c r="G450" i="22"/>
  <c r="G438" i="22"/>
  <c r="G426" i="22"/>
  <c r="G414" i="22"/>
  <c r="G402" i="22"/>
  <c r="G390" i="22"/>
  <c r="G378" i="22"/>
  <c r="G366" i="22"/>
  <c r="G354" i="22"/>
  <c r="G342" i="22"/>
  <c r="G330" i="22"/>
  <c r="G318" i="22"/>
  <c r="G306" i="22"/>
  <c r="G294" i="22"/>
  <c r="G282" i="22"/>
  <c r="G270" i="22"/>
  <c r="G258" i="22"/>
  <c r="G246" i="22"/>
  <c r="G234" i="22"/>
  <c r="G222" i="22"/>
  <c r="G210" i="22"/>
  <c r="G198" i="22"/>
  <c r="G186" i="22"/>
  <c r="G174" i="22"/>
  <c r="G162" i="22"/>
  <c r="G150" i="22"/>
  <c r="G138" i="22"/>
  <c r="G126" i="22"/>
  <c r="G114" i="22"/>
  <c r="G102" i="22"/>
  <c r="G90" i="22"/>
  <c r="G78" i="22"/>
  <c r="G66" i="22"/>
  <c r="G54" i="22"/>
  <c r="G22" i="22"/>
  <c r="G647" i="22"/>
  <c r="G515" i="22"/>
  <c r="G371" i="22"/>
  <c r="G191" i="22"/>
  <c r="G41" i="22"/>
  <c r="G646" i="22"/>
  <c r="G514" i="22"/>
  <c r="G358" i="22"/>
  <c r="G226" i="22"/>
  <c r="G653" i="22"/>
  <c r="G617" i="22"/>
  <c r="G593" i="22"/>
  <c r="G569" i="22"/>
  <c r="G533" i="22"/>
  <c r="G509" i="22"/>
  <c r="G485" i="22"/>
  <c r="G461" i="22"/>
  <c r="G449" i="22"/>
  <c r="G425" i="22"/>
  <c r="G413" i="22"/>
  <c r="G401" i="22"/>
  <c r="G389" i="22"/>
  <c r="G377" i="22"/>
  <c r="G365" i="22"/>
  <c r="G353" i="22"/>
  <c r="G341" i="22"/>
  <c r="G329" i="22"/>
  <c r="G305" i="22"/>
  <c r="G293" i="22"/>
  <c r="G281" i="22"/>
  <c r="G269" i="22"/>
  <c r="G257" i="22"/>
  <c r="G245" i="22"/>
  <c r="G233" i="22"/>
  <c r="G221" i="22"/>
  <c r="G209" i="22"/>
  <c r="G197" i="22"/>
  <c r="G185" i="22"/>
  <c r="G173" i="22"/>
  <c r="G161" i="22"/>
  <c r="G149" i="22"/>
  <c r="G137" i="22"/>
  <c r="G125" i="22"/>
  <c r="G113" i="22"/>
  <c r="G101" i="22"/>
  <c r="G89" i="22"/>
  <c r="G77" i="22"/>
  <c r="G65" i="22"/>
  <c r="G53" i="22"/>
  <c r="G21" i="22"/>
  <c r="G623" i="22"/>
  <c r="G551" i="22"/>
  <c r="G455" i="22"/>
  <c r="G407" i="22"/>
  <c r="G299" i="22"/>
  <c r="G215" i="22"/>
  <c r="G131" i="22"/>
  <c r="G71" i="22"/>
  <c r="G14" i="22"/>
  <c r="G622" i="22"/>
  <c r="G586" i="22"/>
  <c r="G538" i="22"/>
  <c r="G490" i="22"/>
  <c r="G454" i="22"/>
  <c r="G406" i="22"/>
  <c r="G382" i="22"/>
  <c r="G322" i="22"/>
  <c r="G274" i="22"/>
  <c r="G250" i="22"/>
  <c r="G202" i="22"/>
  <c r="G142" i="22"/>
  <c r="G94" i="22"/>
  <c r="G665" i="22"/>
  <c r="G641" i="22"/>
  <c r="G629" i="22"/>
  <c r="G605" i="22"/>
  <c r="G581" i="22"/>
  <c r="G557" i="22"/>
  <c r="G545" i="22"/>
  <c r="G521" i="22"/>
  <c r="G497" i="22"/>
  <c r="G473" i="22"/>
  <c r="G437" i="22"/>
  <c r="G317" i="22"/>
  <c r="G17" i="22"/>
  <c r="G664" i="22"/>
  <c r="G652" i="22"/>
  <c r="G640" i="22"/>
  <c r="G628" i="22"/>
  <c r="G616" i="22"/>
  <c r="G604" i="22"/>
  <c r="G592" i="22"/>
  <c r="G580" i="22"/>
  <c r="G568" i="22"/>
  <c r="G556" i="22"/>
  <c r="G544" i="22"/>
  <c r="G532" i="22"/>
  <c r="G520" i="22"/>
  <c r="G508" i="22"/>
  <c r="G496" i="22"/>
  <c r="G484" i="22"/>
  <c r="G472" i="22"/>
  <c r="G460" i="22"/>
  <c r="G448" i="22"/>
  <c r="G436" i="22"/>
  <c r="G424" i="22"/>
  <c r="G412" i="22"/>
  <c r="G400" i="22"/>
  <c r="G388" i="22"/>
  <c r="G376" i="22"/>
  <c r="G364" i="22"/>
  <c r="G352" i="22"/>
  <c r="G340" i="22"/>
  <c r="G328" i="22"/>
  <c r="G316" i="22"/>
  <c r="G304" i="22"/>
  <c r="G292" i="22"/>
  <c r="G280" i="22"/>
  <c r="G268" i="22"/>
  <c r="G256" i="22"/>
  <c r="G244" i="22"/>
  <c r="G232" i="22"/>
  <c r="G220" i="22"/>
  <c r="G208" i="22"/>
  <c r="G196" i="22"/>
  <c r="G184" i="22"/>
  <c r="G172" i="22"/>
  <c r="G160" i="22"/>
  <c r="G148" i="22"/>
  <c r="G136" i="22"/>
  <c r="G124" i="22"/>
  <c r="G112" i="22"/>
  <c r="G100" i="22"/>
  <c r="G88" i="22"/>
  <c r="G76" i="22"/>
  <c r="G64" i="22"/>
  <c r="G51" i="22"/>
  <c r="G20" i="22"/>
  <c r="G539" i="22"/>
  <c r="G335" i="22"/>
  <c r="G155" i="22"/>
  <c r="G550" i="22"/>
  <c r="G394" i="22"/>
  <c r="G262" i="22"/>
  <c r="G106" i="22"/>
  <c r="G663" i="22"/>
  <c r="G651" i="22"/>
  <c r="G639" i="22"/>
  <c r="G627" i="22"/>
  <c r="G615" i="22"/>
  <c r="G603" i="22"/>
  <c r="G591" i="22"/>
  <c r="G579" i="22"/>
  <c r="G567" i="22"/>
  <c r="G555" i="22"/>
  <c r="G543" i="22"/>
  <c r="G531" i="22"/>
  <c r="G519" i="22"/>
  <c r="G507" i="22"/>
  <c r="G495" i="22"/>
  <c r="G483" i="22"/>
  <c r="G471" i="22"/>
  <c r="G459" i="22"/>
  <c r="G447" i="22"/>
  <c r="G435" i="22"/>
  <c r="G423" i="22"/>
  <c r="G411" i="22"/>
  <c r="G399" i="22"/>
  <c r="G387" i="22"/>
  <c r="G375" i="22"/>
  <c r="G363" i="22"/>
  <c r="G351" i="22"/>
  <c r="G339" i="22"/>
  <c r="G327" i="22"/>
  <c r="G315" i="22"/>
  <c r="G303" i="22"/>
  <c r="G291" i="22"/>
  <c r="G279" i="22"/>
  <c r="G267" i="22"/>
  <c r="G255" i="22"/>
  <c r="G243" i="22"/>
  <c r="G231" i="22"/>
  <c r="G219" i="22"/>
  <c r="G207" i="22"/>
  <c r="G195" i="22"/>
  <c r="G183" i="22"/>
  <c r="G171" i="22"/>
  <c r="G159" i="22"/>
  <c r="G147" i="22"/>
  <c r="G135" i="22"/>
  <c r="G123" i="22"/>
  <c r="G111" i="22"/>
  <c r="G99" i="22"/>
  <c r="G87" i="22"/>
  <c r="G75" i="22"/>
  <c r="G63" i="22"/>
  <c r="G50" i="22"/>
  <c r="G19" i="22"/>
  <c r="G611" i="22"/>
  <c r="G479" i="22"/>
  <c r="G383" i="22"/>
  <c r="G239" i="22"/>
  <c r="G59" i="22"/>
  <c r="G466" i="22"/>
  <c r="G662" i="22"/>
  <c r="G650" i="22"/>
  <c r="G638" i="22"/>
  <c r="G626" i="22"/>
  <c r="G614" i="22"/>
  <c r="G602" i="22"/>
  <c r="G590" i="22"/>
  <c r="G578" i="22"/>
  <c r="G566" i="22"/>
  <c r="G554" i="22"/>
  <c r="G542" i="22"/>
  <c r="G530" i="22"/>
  <c r="G518" i="22"/>
  <c r="G506" i="22"/>
  <c r="G494" i="22"/>
  <c r="G482" i="22"/>
  <c r="G470" i="22"/>
  <c r="G458" i="22"/>
  <c r="G446" i="22"/>
  <c r="G434" i="22"/>
  <c r="G422" i="22"/>
  <c r="G410" i="22"/>
  <c r="G398" i="22"/>
  <c r="G386" i="22"/>
  <c r="G374" i="22"/>
  <c r="G362" i="22"/>
  <c r="G350" i="22"/>
  <c r="G338" i="22"/>
  <c r="G326" i="22"/>
  <c r="G314" i="22"/>
  <c r="G302" i="22"/>
  <c r="G290" i="22"/>
  <c r="G278" i="22"/>
  <c r="G266" i="22"/>
  <c r="G254" i="22"/>
  <c r="G242" i="22"/>
  <c r="G230" i="22"/>
  <c r="G218" i="22"/>
  <c r="G206" i="22"/>
  <c r="G194" i="22"/>
  <c r="G182" i="22"/>
  <c r="G170" i="22"/>
  <c r="G158" i="22"/>
  <c r="G146" i="22"/>
  <c r="G134" i="22"/>
  <c r="G122" i="22"/>
  <c r="G110" i="22"/>
  <c r="G98" i="22"/>
  <c r="G86" i="22"/>
  <c r="G74" i="22"/>
  <c r="G62" i="22"/>
  <c r="G49" i="22"/>
  <c r="G18" i="22"/>
  <c r="G599" i="22"/>
  <c r="G467" i="22"/>
  <c r="G359" i="22"/>
  <c r="G251" i="22"/>
  <c r="G95" i="22"/>
  <c r="G154" i="22"/>
  <c r="G16" i="22"/>
  <c r="G8" i="22" s="1"/>
  <c r="G661" i="22"/>
  <c r="G649" i="22"/>
  <c r="G637" i="22"/>
  <c r="G625" i="22"/>
  <c r="G613" i="22"/>
  <c r="G601" i="22"/>
  <c r="G589" i="22"/>
  <c r="G577" i="22"/>
  <c r="G565" i="22"/>
  <c r="G553" i="22"/>
  <c r="G541" i="22"/>
  <c r="G529" i="22"/>
  <c r="G517" i="22"/>
  <c r="G505" i="22"/>
  <c r="G493" i="22"/>
  <c r="G481" i="22"/>
  <c r="G469" i="22"/>
  <c r="G457" i="22"/>
  <c r="G445" i="22"/>
  <c r="G433" i="22"/>
  <c r="G421" i="22"/>
  <c r="G409" i="22"/>
  <c r="G397" i="22"/>
  <c r="G385" i="22"/>
  <c r="G373" i="22"/>
  <c r="G361" i="22"/>
  <c r="G349" i="22"/>
  <c r="G337" i="22"/>
  <c r="G325" i="22"/>
  <c r="G313" i="22"/>
  <c r="G301" i="22"/>
  <c r="G289" i="22"/>
  <c r="G277" i="22"/>
  <c r="G265" i="22"/>
  <c r="G253" i="22"/>
  <c r="G241" i="22"/>
  <c r="G229" i="22"/>
  <c r="G217" i="22"/>
  <c r="G205" i="22"/>
  <c r="G193" i="22"/>
  <c r="G181" i="22"/>
  <c r="G169" i="22"/>
  <c r="G157" i="22"/>
  <c r="G145" i="22"/>
  <c r="G133" i="22"/>
  <c r="G121" i="22"/>
  <c r="G109" i="22"/>
  <c r="G97" i="22"/>
  <c r="G85" i="22"/>
  <c r="G73" i="22"/>
  <c r="G61" i="22"/>
  <c r="G48" i="22"/>
  <c r="G12" i="22" s="1"/>
  <c r="G15" i="22"/>
  <c r="G660" i="22"/>
  <c r="G648" i="22"/>
  <c r="G636" i="22"/>
  <c r="G624" i="22"/>
  <c r="G612" i="22"/>
  <c r="G600" i="22"/>
  <c r="G588" i="22"/>
  <c r="G576" i="22"/>
  <c r="G564" i="22"/>
  <c r="G552" i="22"/>
  <c r="G540" i="22"/>
  <c r="G528" i="22"/>
  <c r="G516" i="22"/>
  <c r="G504" i="22"/>
  <c r="G492" i="22"/>
  <c r="G480" i="22"/>
  <c r="G468" i="22"/>
  <c r="G456" i="22"/>
  <c r="G444" i="22"/>
  <c r="G432" i="22"/>
  <c r="G420" i="22"/>
  <c r="G408" i="22"/>
  <c r="G396" i="22"/>
  <c r="G384" i="22"/>
  <c r="G372" i="22"/>
  <c r="G360" i="22"/>
  <c r="G348" i="22"/>
  <c r="G336" i="22"/>
  <c r="G324" i="22"/>
  <c r="G312" i="22"/>
  <c r="G300" i="22"/>
  <c r="G288" i="22"/>
  <c r="G276" i="22"/>
  <c r="G264" i="22"/>
  <c r="G252" i="22"/>
  <c r="G240" i="22"/>
  <c r="G228" i="22"/>
  <c r="G216" i="22"/>
  <c r="G204" i="22"/>
  <c r="G192" i="22"/>
  <c r="G180" i="22"/>
  <c r="G168" i="22"/>
  <c r="G156" i="22"/>
  <c r="G144" i="22"/>
  <c r="G132" i="22"/>
  <c r="G120" i="22"/>
  <c r="G108" i="22"/>
  <c r="G96" i="22"/>
  <c r="G84" i="22"/>
  <c r="G72" i="22"/>
  <c r="G60" i="22"/>
  <c r="G42" i="22"/>
  <c r="G139" i="23"/>
  <c r="G127" i="23"/>
  <c r="G115" i="23"/>
  <c r="G103" i="23"/>
  <c r="G89" i="23"/>
  <c r="G77" i="23"/>
  <c r="G65" i="23"/>
  <c r="G53" i="23"/>
  <c r="G41" i="23"/>
  <c r="G138" i="23"/>
  <c r="G126" i="23"/>
  <c r="G114" i="23"/>
  <c r="G102" i="23"/>
  <c r="G88" i="23"/>
  <c r="G76" i="23"/>
  <c r="G64" i="23"/>
  <c r="G52" i="23"/>
  <c r="G40" i="23"/>
  <c r="G137" i="23"/>
  <c r="G101" i="23"/>
  <c r="G87" i="23"/>
  <c r="G75" i="23"/>
  <c r="G63" i="23"/>
  <c r="G51" i="23"/>
  <c r="G140" i="23"/>
  <c r="G54" i="23"/>
  <c r="G124" i="23"/>
  <c r="G104" i="23"/>
  <c r="G136" i="23"/>
  <c r="G86" i="23"/>
  <c r="G62" i="23"/>
  <c r="G135" i="23"/>
  <c r="G111" i="23"/>
  <c r="G73" i="23"/>
  <c r="G49" i="23"/>
  <c r="G134" i="23"/>
  <c r="G122" i="23"/>
  <c r="G110" i="23"/>
  <c r="G98" i="23"/>
  <c r="G84" i="23"/>
  <c r="G72" i="23"/>
  <c r="G60" i="23"/>
  <c r="G48" i="23"/>
  <c r="G125" i="23"/>
  <c r="G100" i="23"/>
  <c r="G50" i="23"/>
  <c r="G123" i="23"/>
  <c r="G85" i="23"/>
  <c r="G133" i="23"/>
  <c r="G121" i="23"/>
  <c r="G109" i="23"/>
  <c r="G95" i="23"/>
  <c r="G83" i="23"/>
  <c r="G71" i="23"/>
  <c r="G59" i="23"/>
  <c r="G47" i="23"/>
  <c r="G128" i="23"/>
  <c r="G90" i="23"/>
  <c r="G66" i="23"/>
  <c r="G42" i="23"/>
  <c r="G113" i="23"/>
  <c r="G112" i="23"/>
  <c r="G74" i="23"/>
  <c r="G99" i="23"/>
  <c r="G61" i="23"/>
  <c r="G132" i="23"/>
  <c r="G120" i="23"/>
  <c r="G108" i="23"/>
  <c r="G94" i="23"/>
  <c r="G82" i="23"/>
  <c r="G70" i="23"/>
  <c r="G58" i="23"/>
  <c r="G46" i="23"/>
  <c r="G119" i="23"/>
  <c r="G81" i="23"/>
  <c r="G69" i="23"/>
  <c r="G45" i="23"/>
  <c r="G107" i="23"/>
  <c r="G118" i="23"/>
  <c r="G44" i="23"/>
  <c r="G116" i="23"/>
  <c r="G78" i="23"/>
  <c r="G131" i="23"/>
  <c r="G93" i="23"/>
  <c r="G57" i="23"/>
  <c r="G130" i="23"/>
  <c r="G106" i="23"/>
  <c r="G92" i="23"/>
  <c r="G80" i="23"/>
  <c r="G68" i="23"/>
  <c r="G56" i="23"/>
  <c r="G141" i="23"/>
  <c r="G129" i="23"/>
  <c r="G117" i="23"/>
  <c r="G105" i="23"/>
  <c r="G91" i="23"/>
  <c r="G79" i="23"/>
  <c r="G67" i="23"/>
  <c r="G55" i="23"/>
  <c r="G43" i="23"/>
  <c r="G117" i="17"/>
  <c r="G200" i="17"/>
  <c r="G44" i="17"/>
  <c r="G122" i="17"/>
  <c r="G74" i="17"/>
  <c r="G29" i="17"/>
  <c r="G145" i="17"/>
  <c r="G121" i="17"/>
  <c r="G85" i="17"/>
  <c r="G73" i="17"/>
  <c r="G167" i="17"/>
  <c r="G40" i="17"/>
  <c r="G54" i="17"/>
  <c r="G156" i="17"/>
  <c r="G132" i="17"/>
  <c r="G108" i="17"/>
  <c r="G84" i="17"/>
  <c r="G72" i="17"/>
  <c r="G38" i="17"/>
  <c r="G52" i="17"/>
  <c r="G154" i="17"/>
  <c r="G142" i="17"/>
  <c r="G130" i="17"/>
  <c r="G118" i="17"/>
  <c r="G106" i="17"/>
  <c r="G94" i="17"/>
  <c r="G82" i="17"/>
  <c r="G70" i="17"/>
  <c r="G164" i="17"/>
  <c r="G237" i="17"/>
  <c r="G225" i="17"/>
  <c r="G213" i="17"/>
  <c r="G201" i="17"/>
  <c r="G189" i="17"/>
  <c r="G177" i="17"/>
  <c r="G212" i="17"/>
  <c r="G128" i="17"/>
  <c r="G116" i="17"/>
  <c r="G104" i="17"/>
  <c r="G92" i="17"/>
  <c r="G80" i="17"/>
  <c r="G68" i="17"/>
  <c r="G162" i="17"/>
  <c r="G235" i="17"/>
  <c r="G223" i="17"/>
  <c r="G211" i="17"/>
  <c r="G199" i="17"/>
  <c r="G187" i="17"/>
  <c r="G175" i="17"/>
  <c r="G176" i="17"/>
  <c r="G140" i="17"/>
  <c r="G151" i="17"/>
  <c r="G127" i="17"/>
  <c r="G103" i="17"/>
  <c r="G91" i="17"/>
  <c r="G79" i="17"/>
  <c r="G161" i="17"/>
  <c r="G234" i="17"/>
  <c r="G222" i="17"/>
  <c r="G210" i="17"/>
  <c r="G198" i="17"/>
  <c r="G186" i="17"/>
  <c r="G174" i="17"/>
  <c r="G51" i="17"/>
  <c r="G153" i="17"/>
  <c r="G81" i="17"/>
  <c r="G188" i="17"/>
  <c r="G152" i="17"/>
  <c r="G35" i="17"/>
  <c r="G61" i="17"/>
  <c r="G49" i="17"/>
  <c r="G139" i="17"/>
  <c r="G115" i="17"/>
  <c r="G67" i="17"/>
  <c r="G34" i="17"/>
  <c r="G60" i="17"/>
  <c r="G48" i="17"/>
  <c r="G150" i="17"/>
  <c r="G138" i="17"/>
  <c r="G126" i="17"/>
  <c r="G114" i="17"/>
  <c r="G102" i="17"/>
  <c r="G90" i="17"/>
  <c r="G78" i="17"/>
  <c r="G66" i="17"/>
  <c r="G160" i="17"/>
  <c r="G233" i="17"/>
  <c r="G221" i="17"/>
  <c r="G209" i="17"/>
  <c r="G197" i="17"/>
  <c r="G185" i="17"/>
  <c r="G173" i="17"/>
  <c r="G141" i="17"/>
  <c r="G69" i="17"/>
  <c r="G236" i="17"/>
  <c r="G36" i="17"/>
  <c r="G62" i="17"/>
  <c r="G47" i="17"/>
  <c r="G149" i="17"/>
  <c r="G125" i="17"/>
  <c r="G101" i="17"/>
  <c r="G77" i="17"/>
  <c r="G65" i="17"/>
  <c r="G232" i="17"/>
  <c r="G208" i="17"/>
  <c r="G184" i="17"/>
  <c r="G32" i="17"/>
  <c r="G58" i="17"/>
  <c r="G46" i="17"/>
  <c r="G148" i="17"/>
  <c r="G136" i="17"/>
  <c r="G124" i="17"/>
  <c r="G112" i="17"/>
  <c r="G100" i="17"/>
  <c r="G88" i="17"/>
  <c r="G76" i="17"/>
  <c r="G64" i="17"/>
  <c r="G231" i="17"/>
  <c r="G219" i="17"/>
  <c r="G207" i="17"/>
  <c r="G195" i="17"/>
  <c r="G183" i="17"/>
  <c r="G171" i="17"/>
  <c r="G105" i="17"/>
  <c r="G163" i="17"/>
  <c r="G50" i="17"/>
  <c r="G33" i="17"/>
  <c r="G59" i="17"/>
  <c r="G137" i="17"/>
  <c r="G113" i="17"/>
  <c r="G89" i="17"/>
  <c r="G220" i="17"/>
  <c r="G196" i="17"/>
  <c r="G172" i="17"/>
  <c r="G31" i="17"/>
  <c r="G57" i="17"/>
  <c r="G45" i="17"/>
  <c r="G159" i="17"/>
  <c r="G147" i="17"/>
  <c r="G135" i="17"/>
  <c r="G123" i="17"/>
  <c r="G111" i="17"/>
  <c r="G99" i="17"/>
  <c r="G87" i="17"/>
  <c r="G75" i="17"/>
  <c r="G169" i="17"/>
  <c r="G230" i="17"/>
  <c r="G218" i="17"/>
  <c r="G206" i="17"/>
  <c r="G194" i="17"/>
  <c r="G182" i="17"/>
  <c r="G170" i="17"/>
  <c r="G63" i="17"/>
  <c r="G110" i="17"/>
  <c r="G229" i="17"/>
  <c r="G217" i="17"/>
  <c r="G205" i="17"/>
  <c r="G193" i="17"/>
  <c r="G181" i="17"/>
  <c r="G146" i="17"/>
  <c r="G168" i="17"/>
  <c r="G55" i="17"/>
  <c r="G97" i="17"/>
  <c r="G240" i="17"/>
  <c r="G228" i="17"/>
  <c r="G216" i="17"/>
  <c r="G204" i="17"/>
  <c r="G192" i="17"/>
  <c r="G180" i="17"/>
  <c r="G158" i="17"/>
  <c r="G98" i="17"/>
  <c r="G41" i="17"/>
  <c r="G43" i="17"/>
  <c r="G133" i="17"/>
  <c r="G166" i="17"/>
  <c r="G239" i="17"/>
  <c r="G227" i="17"/>
  <c r="G215" i="17"/>
  <c r="G203" i="17"/>
  <c r="G191" i="17"/>
  <c r="G179" i="17"/>
  <c r="G37" i="17"/>
  <c r="G129" i="17"/>
  <c r="G93" i="17"/>
  <c r="G224" i="17"/>
  <c r="G42" i="17"/>
  <c r="G30" i="17"/>
  <c r="G56" i="17"/>
  <c r="G134" i="17"/>
  <c r="G86" i="17"/>
  <c r="G157" i="17"/>
  <c r="G109" i="17"/>
  <c r="G28" i="17"/>
  <c r="G144" i="17"/>
  <c r="G120" i="17"/>
  <c r="G96" i="17"/>
  <c r="G39" i="17"/>
  <c r="G27" i="17"/>
  <c r="G53" i="17"/>
  <c r="G155" i="17"/>
  <c r="G143" i="17"/>
  <c r="G131" i="17"/>
  <c r="G119" i="17"/>
  <c r="G107" i="17"/>
  <c r="G95" i="17"/>
  <c r="G83" i="17"/>
  <c r="G71" i="17"/>
  <c r="G165" i="17"/>
  <c r="G238" i="17"/>
  <c r="G226" i="17"/>
  <c r="G214" i="17"/>
  <c r="G202" i="17"/>
  <c r="G190" i="17"/>
  <c r="G178" i="17"/>
  <c r="L8" i="22"/>
  <c r="K8" i="22"/>
  <c r="M8" i="17"/>
  <c r="I12" i="22"/>
  <c r="I8" i="22"/>
  <c r="F12" i="22"/>
  <c r="F9" i="22"/>
  <c r="F10" i="22" s="1"/>
  <c r="F8" i="22"/>
  <c r="N8" i="22" s="1"/>
  <c r="F11" i="22"/>
  <c r="E12" i="22"/>
  <c r="E9" i="22"/>
  <c r="E10" i="22" s="1"/>
  <c r="E11" i="22"/>
  <c r="E8" i="22"/>
  <c r="I9" i="22"/>
  <c r="I10" i="22" s="1"/>
  <c r="I11" i="22"/>
  <c r="L8" i="17"/>
  <c r="G11" i="22" l="1"/>
  <c r="G9" i="22"/>
  <c r="G10" i="22" s="1"/>
  <c r="M8" i="22"/>
  <c r="N8" i="17"/>
  <c r="E14" i="2" l="1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F13" i="2"/>
  <c r="F8" i="2" s="1"/>
  <c r="B6" i="2"/>
  <c r="L8" i="2" l="1"/>
  <c r="K8" i="2"/>
  <c r="E13" i="2"/>
  <c r="H8" i="2" l="1"/>
  <c r="G13" i="2"/>
  <c r="J8" i="2" l="1"/>
  <c r="I8" i="2"/>
  <c r="G12" i="2"/>
  <c r="G9" i="2"/>
  <c r="G10" i="2" s="1"/>
  <c r="G8" i="2"/>
  <c r="G11" i="2"/>
  <c r="D12" i="2" l="1"/>
  <c r="C12" i="2"/>
  <c r="D11" i="2"/>
  <c r="C11" i="2"/>
  <c r="D8" i="2"/>
  <c r="D9" i="2"/>
  <c r="D10" i="2" s="1"/>
  <c r="C9" i="2"/>
  <c r="C10" i="2" s="1"/>
  <c r="C8" i="2"/>
  <c r="E9" i="2"/>
  <c r="E10" i="2" s="1"/>
  <c r="E8" i="2" l="1"/>
  <c r="E11" i="2"/>
  <c r="E12" i="2"/>
  <c r="F9" i="2"/>
  <c r="F10" i="2" s="1"/>
  <c r="F12" i="2"/>
  <c r="F11" i="2"/>
</calcChain>
</file>

<file path=xl/sharedStrings.xml><?xml version="1.0" encoding="utf-8"?>
<sst xmlns="http://schemas.openxmlformats.org/spreadsheetml/2006/main" count="2222" uniqueCount="1036">
  <si>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</si>
  <si>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</si>
  <si>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</si>
  <si>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</si>
  <si>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</si>
  <si>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</si>
  <si>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</si>
  <si>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</si>
  <si>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</si>
  <si>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</si>
  <si>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</si>
  <si>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</si>
  <si>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</si>
  <si>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</si>
  <si>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</si>
  <si>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</si>
  <si>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Subjects</t>
  </si>
  <si>
    <t>Sensor</t>
    <phoneticPr fontId="2" type="noConversion"/>
  </si>
  <si>
    <t>CardiVu</t>
    <phoneticPr fontId="2" type="noConversion"/>
  </si>
  <si>
    <t>M</t>
    <phoneticPr fontId="3" type="noConversion"/>
  </si>
  <si>
    <t>SD</t>
    <phoneticPr fontId="3" type="noConversion"/>
  </si>
  <si>
    <t>SE</t>
    <phoneticPr fontId="3" type="noConversion"/>
  </si>
  <si>
    <t>MIN</t>
    <phoneticPr fontId="3" type="noConversion"/>
  </si>
  <si>
    <t>MAX</t>
    <phoneticPr fontId="3" type="noConversion"/>
  </si>
  <si>
    <t>Difference
(Sensor &amp; CardiVu)</t>
    <phoneticPr fontId="3" type="noConversion"/>
  </si>
  <si>
    <t>Mean
(Sensor &amp; CardiVu)</t>
    <phoneticPr fontId="3" type="noConversion"/>
  </si>
  <si>
    <t>CardiVu
Accuracy (%)</t>
    <phoneticPr fontId="2" type="noConversion"/>
  </si>
  <si>
    <t>피험자간 데이터</t>
    <phoneticPr fontId="2" type="noConversion"/>
  </si>
  <si>
    <t>0.95(%)</t>
  </si>
  <si>
    <t>기존 문헌</t>
  </si>
  <si>
    <t>동의한 범위</t>
  </si>
  <si>
    <t>신뢰구간
(하한)</t>
    <phoneticPr fontId="2" type="noConversion"/>
  </si>
  <si>
    <t>신뢰구간
(상한)</t>
    <phoneticPr fontId="2" type="noConversion"/>
  </si>
  <si>
    <t>상관계수</t>
    <phoneticPr fontId="2" type="noConversion"/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</si>
  <si>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</si>
  <si>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</si>
  <si>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</si>
  <si>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</si>
  <si>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</si>
  <si>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</si>
  <si>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</si>
  <si>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</si>
  <si>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</si>
  <si>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</si>
  <si>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</si>
  <si>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</si>
  <si>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</si>
  <si>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</si>
  <si>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</si>
  <si>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</si>
  <si>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</si>
  <si>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</si>
  <si>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</si>
  <si>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</si>
  <si>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</si>
  <si>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</si>
  <si>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</si>
  <si>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</si>
  <si>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</si>
  <si>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</si>
  <si>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</si>
  <si>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</si>
  <si>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</si>
  <si>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</si>
  <si>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</si>
  <si>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</si>
  <si>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</si>
  <si>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</si>
  <si>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</si>
  <si>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</si>
  <si>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</si>
  <si>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</si>
  <si>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</si>
  <si>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</si>
  <si>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</si>
  <si>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</si>
  <si>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</si>
  <si>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</si>
  <si>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</si>
  <si>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</si>
  <si>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</si>
  <si>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</si>
  <si>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</si>
  <si>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</si>
  <si>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</si>
  <si>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</si>
  <si>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</si>
  <si>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</si>
  <si>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</si>
  <si>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</si>
  <si>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</si>
  <si>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</si>
  <si>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</si>
  <si>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</si>
  <si>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</si>
  <si>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</si>
  <si>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</si>
  <si>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</si>
  <si>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</si>
  <si>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</si>
  <si>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</si>
  <si>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</si>
  <si>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</si>
  <si>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</si>
  <si>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</si>
  <si>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</si>
  <si>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</si>
  <si>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</si>
  <si>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</si>
  <si>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</si>
  <si>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</si>
  <si>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</si>
  <si>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</si>
  <si>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</si>
  <si>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</si>
  <si>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</si>
  <si>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</si>
  <si>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</si>
  <si>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95% 
일치한계 상한값
(upper LOA)</t>
    <phoneticPr fontId="2" type="noConversion"/>
  </si>
  <si>
    <t>95% 
일치한계 하한값
(lower LOA)</t>
    <phoneticPr fontId="2" type="noConversion"/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</si>
  <si>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</si>
  <si>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</si>
  <si>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</si>
  <si>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</si>
  <si>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</si>
  <si>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</si>
  <si>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</si>
  <si>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</si>
  <si>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</si>
  <si>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</si>
  <si>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</si>
  <si>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</si>
  <si>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</si>
  <si>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</si>
  <si>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</si>
  <si>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</si>
  <si>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</si>
  <si>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</si>
  <si>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</si>
  <si>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</si>
  <si>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</si>
  <si>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</si>
  <si>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</si>
  <si>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</si>
  <si>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</si>
  <si>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</si>
  <si>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</si>
  <si>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</si>
  <si>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</si>
  <si>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</si>
  <si>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</si>
  <si>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</si>
  <si>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</si>
  <si>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</si>
  <si>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</si>
  <si>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</si>
  <si>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</si>
  <si>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</si>
  <si>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</si>
  <si>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</si>
  <si>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</si>
  <si>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</si>
  <si>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</si>
  <si>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</si>
  <si>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</si>
  <si>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</si>
  <si>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</si>
  <si>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</si>
  <si>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</si>
  <si>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</si>
  <si>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</si>
  <si>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</si>
  <si>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</si>
  <si>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</si>
  <si>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</si>
  <si>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</si>
  <si>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</si>
  <si>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</si>
  <si>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</si>
  <si>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</si>
  <si>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</si>
  <si>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</si>
  <si>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</si>
  <si>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</si>
  <si>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</si>
  <si>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</si>
  <si>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</si>
  <si>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</si>
  <si>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</si>
  <si>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</si>
  <si>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</si>
  <si>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</si>
  <si>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</si>
  <si>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</si>
  <si>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</si>
  <si>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</si>
  <si>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</si>
  <si>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</si>
  <si>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</si>
  <si>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</si>
  <si>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</si>
  <si>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</si>
  <si>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</si>
  <si>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</si>
  <si>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</si>
  <si>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</si>
  <si>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</si>
  <si>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</si>
  <si>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</si>
  <si>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</si>
  <si>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</si>
  <si>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</si>
  <si>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</si>
  <si>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</si>
  <si>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</si>
  <si>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</si>
  <si>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</si>
  <si>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</si>
  <si>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</si>
  <si>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</si>
  <si>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</si>
  <si>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</si>
  <si>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</si>
  <si>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</si>
  <si>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</si>
  <si>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</si>
  <si>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</si>
  <si>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</si>
  <si>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</si>
  <si>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</si>
  <si>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</si>
  <si>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</si>
  <si>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</si>
  <si>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</si>
  <si>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</si>
  <si>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</si>
  <si>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</si>
  <si>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</si>
  <si>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</si>
  <si>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</si>
  <si>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</si>
  <si>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</si>
  <si>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</si>
  <si>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</si>
  <si>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</si>
  <si>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</si>
  <si>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</si>
  <si>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</si>
  <si>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</si>
  <si>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</si>
  <si>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</si>
  <si>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</si>
  <si>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</si>
  <si>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</si>
  <si>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</si>
  <si>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</si>
  <si>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</si>
  <si>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</si>
  <si>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</si>
  <si>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</si>
  <si>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</si>
  <si>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</si>
  <si>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</si>
  <si>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</si>
  <si>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</si>
  <si>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</si>
  <si>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</si>
  <si>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</si>
  <si>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</si>
  <si>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</si>
  <si>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</si>
  <si>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</si>
  <si>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</si>
  <si>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</si>
  <si>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</si>
  <si>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</si>
  <si>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</si>
  <si>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</si>
  <si>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</si>
  <si>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</si>
  <si>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</si>
  <si>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</si>
  <si>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</si>
  <si>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</si>
  <si>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</si>
  <si>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</si>
  <si>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</si>
  <si>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</si>
  <si>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</si>
  <si>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</si>
  <si>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</si>
  <si>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</si>
  <si>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</si>
  <si>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</si>
  <si>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</si>
  <si>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</si>
  <si>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</si>
  <si>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</si>
  <si>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</si>
  <si>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</si>
  <si>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</si>
  <si>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</si>
  <si>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</si>
  <si>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</si>
  <si>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</si>
  <si>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</si>
  <si>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</si>
  <si>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</si>
  <si>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</si>
  <si>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</si>
  <si>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</si>
  <si>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</si>
  <si>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</si>
  <si>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</si>
  <si>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</si>
  <si>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</si>
  <si>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</si>
  <si>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</si>
  <si>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</si>
  <si>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</si>
  <si>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</si>
  <si>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</si>
  <si>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</si>
  <si>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</si>
  <si>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</si>
  <si>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</si>
  <si>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</si>
  <si>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</si>
  <si>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</si>
  <si>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</si>
  <si>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</si>
  <si>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</si>
  <si>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</si>
  <si>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</si>
  <si>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</si>
  <si>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</si>
  <si>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</si>
  <si>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</si>
  <si>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</si>
  <si>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</si>
  <si>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</si>
  <si>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</si>
  <si>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</si>
  <si>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</si>
  <si>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</si>
  <si>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</si>
  <si>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</si>
  <si>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</si>
  <si>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</si>
  <si>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</si>
  <si>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</si>
  <si>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</si>
  <si>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</si>
  <si>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</si>
  <si>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</si>
  <si>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</si>
  <si>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</si>
  <si>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</si>
  <si>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</si>
  <si>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</si>
  <si>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</si>
  <si>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</si>
  <si>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</si>
  <si>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</si>
  <si>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</si>
  <si>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</si>
  <si>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</si>
  <si>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</si>
  <si>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</si>
  <si>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</si>
  <si>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</si>
  <si>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</si>
  <si>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</si>
  <si>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</si>
  <si>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</si>
  <si>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</si>
  <si>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</si>
  <si>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</si>
  <si>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</si>
  <si>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</si>
  <si>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</si>
  <si>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</si>
  <si>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</si>
  <si>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</si>
  <si>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</si>
  <si>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</si>
  <si>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</si>
  <si>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</si>
  <si>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</si>
  <si>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</si>
  <si>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</si>
  <si>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</si>
  <si>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</si>
  <si>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</si>
  <si>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</si>
  <si>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</si>
  <si>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</si>
  <si>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</si>
  <si>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</si>
  <si>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</si>
  <si>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</si>
  <si>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</si>
  <si>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</si>
  <si>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</si>
  <si>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</si>
  <si>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</si>
  <si>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</si>
  <si>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</si>
  <si>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</si>
  <si>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</si>
  <si>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</si>
  <si>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</si>
  <si>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</si>
  <si>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</si>
  <si>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</si>
  <si>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</si>
  <si>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</si>
  <si>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</si>
  <si>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</si>
  <si>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</si>
  <si>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</si>
  <si>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</si>
  <si>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</si>
  <si>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</si>
  <si>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</si>
  <si>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</si>
  <si>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</si>
  <si>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</si>
  <si>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</si>
  <si>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</si>
  <si>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</si>
  <si>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</si>
  <si>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</si>
  <si>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</si>
  <si>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</si>
  <si>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</si>
  <si>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</si>
  <si>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</si>
  <si>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</si>
  <si>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</si>
  <si>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</si>
  <si>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</si>
  <si>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</si>
  <si>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</si>
  <si>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</si>
  <si>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</si>
  <si>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</si>
  <si>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</si>
  <si>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</si>
  <si>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</si>
  <si>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</si>
  <si>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</si>
  <si>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</si>
  <si>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</si>
  <si>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</si>
  <si>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</si>
  <si>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</si>
  <si>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</si>
  <si>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</si>
  <si>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</si>
  <si>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</si>
  <si>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</si>
  <si>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</si>
  <si>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</si>
  <si>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</si>
  <si>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</si>
  <si>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</si>
  <si>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</si>
  <si>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</si>
  <si>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</si>
  <si>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</si>
  <si>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</si>
  <si>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</si>
  <si>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</si>
  <si>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</si>
  <si>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</si>
  <si>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</si>
  <si>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</si>
  <si>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</si>
  <si>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</si>
  <si>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</si>
  <si>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</si>
  <si>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</si>
  <si>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</si>
  <si>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</si>
  <si>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</si>
  <si>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</si>
  <si>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</si>
  <si>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</si>
  <si>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</si>
  <si>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</si>
  <si>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</si>
  <si>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</si>
  <si>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</si>
  <si>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</si>
  <si>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</si>
  <si>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</si>
  <si>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</si>
  <si>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</si>
  <si>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</si>
  <si>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</si>
  <si>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</si>
  <si>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</si>
  <si>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</si>
  <si>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</si>
  <si>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</si>
  <si>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</si>
  <si>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</si>
  <si>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</si>
  <si>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</si>
  <si>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</si>
  <si>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</si>
  <si>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</si>
  <si>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</si>
  <si>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</si>
  <si>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</si>
  <si>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</si>
  <si>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</si>
  <si>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</si>
  <si>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</si>
  <si>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</si>
  <si>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</si>
  <si>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</si>
  <si>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</si>
  <si>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</si>
  <si>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</si>
  <si>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</si>
  <si>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</si>
  <si>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</si>
  <si>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</si>
  <si>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</si>
  <si>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</si>
  <si>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</si>
  <si>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</si>
  <si>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</si>
  <si>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</si>
  <si>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</si>
  <si>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</si>
  <si>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</si>
  <si>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</si>
  <si>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</si>
  <si>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</si>
  <si>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</si>
  <si>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</si>
  <si>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</si>
  <si>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</si>
  <si>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</si>
  <si>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</si>
  <si>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</si>
  <si>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</si>
  <si>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</si>
  <si>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</si>
  <si>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</si>
  <si>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</si>
  <si>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</si>
  <si>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</si>
  <si>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</si>
  <si>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</si>
  <si>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</si>
  <si>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</si>
  <si>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</si>
  <si>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</si>
  <si>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</si>
  <si>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</si>
  <si>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</si>
  <si>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</si>
  <si>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</si>
  <si>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</si>
  <si>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</si>
  <si>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</si>
  <si>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</si>
  <si>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</si>
  <si>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</si>
  <si>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</si>
  <si>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</si>
  <si>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</si>
  <si>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</si>
  <si>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</si>
  <si>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</si>
  <si>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</si>
  <si>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</si>
  <si>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</si>
  <si>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</si>
  <si>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</si>
  <si>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</si>
  <si>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</si>
  <si>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</si>
  <si>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</si>
  <si>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</si>
  <si>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</si>
  <si>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</si>
  <si>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</si>
  <si>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</si>
  <si>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</si>
  <si>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</si>
  <si>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</si>
  <si>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</si>
  <si>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</si>
  <si>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</si>
  <si>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</si>
  <si>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</si>
  <si>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</si>
  <si>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</si>
  <si>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</si>
  <si>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</si>
  <si>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</si>
  <si>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</si>
  <si>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</si>
  <si>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</si>
  <si>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</si>
  <si>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</si>
  <si>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</si>
  <si>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</si>
  <si>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</si>
  <si>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</si>
  <si>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</si>
  <si>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</si>
  <si>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</si>
  <si>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</si>
  <si>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</si>
  <si>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</si>
  <si>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</si>
  <si>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</si>
  <si>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</si>
  <si>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</si>
  <si>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</si>
  <si>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</si>
  <si>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</si>
  <si>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</si>
  <si>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</si>
  <si>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</si>
  <si>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</si>
  <si>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</si>
  <si>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</si>
  <si>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</si>
  <si>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</si>
  <si>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</si>
  <si>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</si>
  <si>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</si>
  <si>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</si>
  <si>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</si>
  <si>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</si>
  <si>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</si>
  <si>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</si>
  <si>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</si>
  <si>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</si>
  <si>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</si>
  <si>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</si>
  <si>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</si>
  <si>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</si>
  <si>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</si>
  <si>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</si>
  <si>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</si>
  <si>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</si>
  <si>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</si>
  <si>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</si>
  <si>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</si>
  <si>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</si>
  <si>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</si>
  <si>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</si>
  <si>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</si>
  <si>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</si>
  <si>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</si>
  <si>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</si>
  <si>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</si>
  <si>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</si>
  <si>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</si>
  <si>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</si>
  <si>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</si>
  <si>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</si>
  <si>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</si>
  <si>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</si>
  <si>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</si>
  <si>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</si>
  <si>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</si>
  <si>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</si>
  <si>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</si>
  <si>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</si>
  <si>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</si>
  <si>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</si>
  <si>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</si>
  <si>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</si>
  <si>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</si>
  <si>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</si>
  <si>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</si>
  <si>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</si>
  <si>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</si>
  <si>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</si>
  <si>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</si>
  <si>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</si>
  <si>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</si>
  <si>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</si>
  <si>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</si>
  <si>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</si>
  <si>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</si>
  <si>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</si>
  <si>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</si>
  <si>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</si>
  <si>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</si>
  <si>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</si>
  <si>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</si>
  <si>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</si>
  <si>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</si>
  <si>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</si>
  <si>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</si>
  <si>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</si>
  <si>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</si>
  <si>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</si>
  <si>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</si>
  <si>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</si>
  <si>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</si>
  <si>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</si>
  <si>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</si>
  <si>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</si>
  <si>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</si>
  <si>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</si>
  <si>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</si>
  <si>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</si>
  <si>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</si>
  <si>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</si>
  <si>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</si>
  <si>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</si>
  <si>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</si>
  <si>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</si>
  <si>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</si>
  <si>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</si>
  <si>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</si>
  <si>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</si>
  <si>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</si>
  <si>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</si>
  <si>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</si>
  <si>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</si>
  <si>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</si>
  <si>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</si>
  <si>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</si>
  <si>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</si>
  <si>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</si>
  <si>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</si>
  <si>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</si>
  <si>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</si>
  <si>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</si>
  <si>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</si>
  <si>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</si>
  <si>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</si>
  <si>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</si>
  <si>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</si>
  <si>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</si>
  <si>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</si>
  <si>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</si>
  <si>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</si>
  <si>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</si>
  <si>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</si>
  <si>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</si>
  <si>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</si>
  <si>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</si>
  <si>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</si>
  <si>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</si>
  <si>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</si>
  <si>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</si>
  <si>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</si>
  <si>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</si>
  <si>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</si>
  <si>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</si>
  <si>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</si>
  <si>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</si>
  <si>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</si>
  <si>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</si>
  <si>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</si>
  <si>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</si>
  <si>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</si>
  <si>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</si>
  <si>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</si>
  <si>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</si>
  <si>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</si>
  <si>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</si>
  <si>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</si>
  <si>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</si>
  <si>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</si>
  <si>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</si>
  <si>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</si>
  <si>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</si>
  <si>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</si>
  <si>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</si>
  <si>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</si>
  <si>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</si>
  <si>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</si>
  <si>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</si>
  <si>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</si>
  <si>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</si>
  <si>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</si>
  <si>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</si>
  <si>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</si>
  <si>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</si>
  <si>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</si>
  <si>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</si>
  <si>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</si>
  <si>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</si>
  <si>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</si>
  <si>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</si>
  <si>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</si>
  <si>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</si>
  <si>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</si>
  <si>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</si>
  <si>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</si>
  <si>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</si>
  <si>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</si>
  <si>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</si>
  <si>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</si>
  <si>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</si>
  <si>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</si>
  <si>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</si>
  <si>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</si>
  <si>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</si>
  <si>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</si>
  <si>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</si>
  <si>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</si>
  <si>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</si>
  <si>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</si>
  <si>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</si>
  <si>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</si>
  <si>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</si>
  <si>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</si>
  <si>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</si>
  <si>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</si>
  <si>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</si>
  <si>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</si>
  <si>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</si>
  <si>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</si>
  <si>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</si>
  <si>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</si>
  <si>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</si>
  <si>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</si>
  <si>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</si>
  <si>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</si>
  <si>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</si>
  <si>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</si>
  <si>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</si>
  <si>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</si>
  <si>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</si>
  <si>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</si>
  <si>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</si>
  <si>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</si>
  <si>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</si>
  <si>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</si>
  <si>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</si>
  <si>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</si>
  <si>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</si>
  <si>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</si>
  <si>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</si>
  <si>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</si>
  <si>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</si>
  <si>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</si>
  <si>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</si>
  <si>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</si>
  <si>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</si>
  <si>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</si>
  <si>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</si>
  <si>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</si>
  <si>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</si>
  <si>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</si>
  <si>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</si>
  <si>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</si>
  <si>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</si>
  <si>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</si>
  <si>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</si>
  <si>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</si>
  <si>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</si>
  <si>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</si>
  <si>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</si>
  <si>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</si>
  <si>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</si>
  <si>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</si>
  <si>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</si>
  <si>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</si>
  <si>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</si>
  <si>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</si>
  <si>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</si>
  <si>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</si>
  <si>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</si>
  <si>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</si>
  <si>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</si>
  <si>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</si>
  <si>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</si>
  <si>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|Difference|
(Sensor &amp; CardiVu)</t>
    <phoneticPr fontId="3" type="noConversion"/>
  </si>
  <si>
    <t>S2</t>
    <phoneticPr fontId="2" type="noConversion"/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</si>
  <si>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</si>
  <si>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</si>
  <si>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</si>
  <si>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</si>
  <si>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</si>
  <si>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</si>
  <si>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</si>
  <si>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</si>
  <si>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</si>
  <si>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</si>
  <si>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</si>
  <si>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</si>
  <si>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</si>
  <si>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</si>
  <si>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</si>
  <si>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</si>
  <si>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</si>
  <si>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</si>
  <si>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</si>
  <si>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</si>
  <si>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</si>
  <si>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</si>
  <si>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</si>
  <si>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</si>
  <si>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</si>
  <si>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</si>
  <si>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</si>
  <si>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</si>
  <si>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</si>
  <si>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</si>
  <si>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</si>
  <si>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</si>
  <si>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</si>
  <si>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</si>
  <si>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</si>
  <si>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</si>
  <si>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</si>
  <si>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</si>
  <si>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</si>
  <si>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</si>
  <si>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</si>
  <si>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</si>
  <si>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</si>
  <si>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</si>
  <si>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</si>
  <si>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</si>
  <si>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</si>
  <si>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</si>
  <si>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</si>
  <si>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</si>
  <si>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</si>
  <si>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</si>
  <si>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</si>
  <si>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</si>
  <si>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</si>
  <si>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</si>
  <si>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</si>
  <si>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</si>
  <si>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</si>
  <si>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</si>
  <si>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</si>
  <si>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</si>
  <si>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</si>
  <si>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</si>
  <si>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</si>
  <si>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</si>
  <si>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</si>
  <si>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</si>
  <si>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</si>
  <si>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</si>
  <si>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</si>
  <si>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</si>
  <si>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</si>
  <si>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</si>
  <si>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</si>
  <si>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</si>
  <si>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</si>
  <si>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</si>
  <si>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</si>
  <si>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</si>
  <si>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</si>
  <si>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</si>
  <si>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</si>
  <si>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</si>
  <si>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</si>
  <si>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</si>
  <si>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</si>
  <si>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</si>
  <si>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</si>
  <si>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</si>
  <si>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</si>
  <si>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</si>
  <si>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</si>
  <si>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</si>
  <si>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</si>
  <si>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</si>
  <si>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</si>
  <si>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</si>
  <si>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</si>
  <si>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</si>
  <si>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</si>
  <si>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</si>
  <si>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</si>
  <si>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</si>
  <si>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</si>
  <si>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</si>
  <si>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</si>
  <si>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</si>
  <si>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</si>
  <si>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</si>
  <si>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</si>
  <si>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</si>
  <si>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</si>
  <si>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</si>
  <si>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</si>
  <si>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</si>
  <si>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</si>
  <si>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</si>
  <si>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</si>
  <si>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</si>
  <si>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</si>
  <si>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</si>
  <si>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</si>
  <si>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</si>
  <si>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</si>
  <si>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</si>
  <si>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</si>
  <si>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</si>
  <si>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</si>
  <si>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</si>
  <si>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</si>
  <si>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</si>
  <si>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</si>
  <si>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</si>
  <si>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</si>
  <si>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</si>
  <si>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</si>
  <si>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</si>
  <si>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</si>
  <si>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</si>
  <si>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</si>
  <si>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</si>
  <si>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</si>
  <si>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</si>
  <si>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</si>
  <si>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</si>
  <si>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</si>
  <si>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</si>
  <si>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</si>
  <si>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</t>
    <phoneticPr fontId="2" type="noConversion"/>
  </si>
  <si>
    <t>Standard error
(of the Estimate)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</si>
</sst>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%"/>
    <numFmt numFmtId="178" formatCode="0.0E+00"/>
    <numFmt numFmtId="179" formatCode="0E+00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/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/>
    <xf numFmtId="0" fontId="5" fillId="0" borderId="7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9" xfId="0" applyFont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7" fontId="5" fillId="0" borderId="6" xfId="1" applyNumberFormat="1" applyFont="1" applyBorder="1" applyAlignment="1">
      <alignment horizontal="center" vertical="center"/>
    </xf>
    <xf numFmtId="177" fontId="5" fillId="0" borderId="9" xfId="1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9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2" fontId="5" fillId="0" borderId="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5" fillId="0" borderId="0" xfId="1" applyNumberFormat="1" applyFont="1" applyBorder="1" applyAlignment="1">
      <alignment horizontal="center" vertical="center"/>
    </xf>
    <xf numFmtId="2" fontId="5" fillId="0" borderId="8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179" fontId="0" fillId="0" borderId="0" xfId="0" applyNumberFormat="1"/>
    <xf numFmtId="2" fontId="0" fillId="0" borderId="0" xfId="0" applyNumberFormat="1"/>
    <xf numFmtId="179" fontId="5" fillId="0" borderId="0" xfId="0" applyNumberFormat="1" applyFont="1" applyBorder="1" applyAlignment="1">
      <alignment horizontal="center" vertical="center"/>
    </xf>
    <xf numFmtId="179" fontId="5" fillId="0" borderId="8" xfId="0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0" fontId="5" fillId="0" borderId="8" xfId="1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755711670576272E-2"/>
          <c:y val="0.12210699588477367"/>
          <c:w val="0.86664257161729619"/>
          <c:h val="0.77636639917617956"/>
        </c:manualLayout>
      </c:layout>
      <c:scatterChart>
        <c:scatterStyle val="lineMarker"/>
        <c:varyColors val="0"/>
        <c:ser>
          <c:idx val="0"/>
          <c:order val="0"/>
          <c:tx>
            <c:v>difference mean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85-4CAB-9620-5CB3B4041CD6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B85-4CAB-9620-5CB3B4041CD6}"/>
              </c:ext>
            </c:extLst>
          </c:dPt>
          <c:xVal>
            <c:numRef>
              <c:f>예시!$E$13:$E$42</c:f>
              <c:numCache>
                <c:formatCode>0.000</c:formatCode>
                <c:ptCount val="30"/>
                <c:pt idx="0">
                  <c:v>64.179773204903697</c:v>
                </c:pt>
                <c:pt idx="1">
                  <c:v>82.213001992234894</c:v>
                </c:pt>
                <c:pt idx="2">
                  <c:v>68.641383295239763</c:v>
                </c:pt>
                <c:pt idx="3">
                  <c:v>73.088958524033643</c:v>
                </c:pt>
                <c:pt idx="4">
                  <c:v>81.818803597425671</c:v>
                </c:pt>
                <c:pt idx="5">
                  <c:v>89.399300933507021</c:v>
                </c:pt>
                <c:pt idx="6">
                  <c:v>69.230910453710237</c:v>
                </c:pt>
                <c:pt idx="7">
                  <c:v>86.443551535681067</c:v>
                </c:pt>
                <c:pt idx="8">
                  <c:v>70.636010507880883</c:v>
                </c:pt>
                <c:pt idx="9">
                  <c:v>78.842043822849575</c:v>
                </c:pt>
                <c:pt idx="10">
                  <c:v>70.212235551663753</c:v>
                </c:pt>
                <c:pt idx="11">
                  <c:v>83.683125175518825</c:v>
                </c:pt>
                <c:pt idx="12">
                  <c:v>71.678269702276737</c:v>
                </c:pt>
                <c:pt idx="13">
                  <c:v>72.339151488616523</c:v>
                </c:pt>
                <c:pt idx="14">
                  <c:v>92.419104154504822</c:v>
                </c:pt>
                <c:pt idx="15">
                  <c:v>83.616503842387928</c:v>
                </c:pt>
                <c:pt idx="16">
                  <c:v>71.360967095277658</c:v>
                </c:pt>
                <c:pt idx="17">
                  <c:v>80.498656742557017</c:v>
                </c:pt>
                <c:pt idx="18">
                  <c:v>71.178953590192705</c:v>
                </c:pt>
                <c:pt idx="19">
                  <c:v>81.814868436882207</c:v>
                </c:pt>
                <c:pt idx="20">
                  <c:v>70.327135669451195</c:v>
                </c:pt>
                <c:pt idx="21">
                  <c:v>75.608708406304743</c:v>
                </c:pt>
                <c:pt idx="22">
                  <c:v>73.159733800350295</c:v>
                </c:pt>
                <c:pt idx="23">
                  <c:v>88.000850250209979</c:v>
                </c:pt>
                <c:pt idx="24">
                  <c:v>72.54856830122597</c:v>
                </c:pt>
                <c:pt idx="25">
                  <c:v>79.182952948454684</c:v>
                </c:pt>
                <c:pt idx="26">
                  <c:v>67.097236427320524</c:v>
                </c:pt>
                <c:pt idx="27">
                  <c:v>85.122994859658348</c:v>
                </c:pt>
                <c:pt idx="28">
                  <c:v>70.989183012259218</c:v>
                </c:pt>
                <c:pt idx="29">
                  <c:v>84.625113782494992</c:v>
                </c:pt>
              </c:numCache>
            </c:numRef>
          </c:xVal>
          <c:yVal>
            <c:numRef>
              <c:f>예시!$F$13:$F$42</c:f>
              <c:numCache>
                <c:formatCode>0.000</c:formatCode>
                <c:ptCount val="30"/>
                <c:pt idx="0">
                  <c:v>0.14418038528896204</c:v>
                </c:pt>
                <c:pt idx="1">
                  <c:v>-1.0378664183323281</c:v>
                </c:pt>
                <c:pt idx="2">
                  <c:v>1.4739304322875881</c:v>
                </c:pt>
                <c:pt idx="3">
                  <c:v>1.8477173983299053</c:v>
                </c:pt>
                <c:pt idx="4">
                  <c:v>1.3461010652541887</c:v>
                </c:pt>
                <c:pt idx="5">
                  <c:v>1.1725353171015769</c:v>
                </c:pt>
                <c:pt idx="6">
                  <c:v>-0.12708277033777904</c:v>
                </c:pt>
                <c:pt idx="7">
                  <c:v>4.0295514076142638</c:v>
                </c:pt>
                <c:pt idx="8">
                  <c:v>0.41673555166376275</c:v>
                </c:pt>
                <c:pt idx="9">
                  <c:v>-0.2460419514989951</c:v>
                </c:pt>
                <c:pt idx="10">
                  <c:v>0.44704903677758523</c:v>
                </c:pt>
                <c:pt idx="11">
                  <c:v>-1.8169335368783948</c:v>
                </c:pt>
                <c:pt idx="12">
                  <c:v>1.2395691768827533</c:v>
                </c:pt>
                <c:pt idx="13">
                  <c:v>2.0951260945709862</c:v>
                </c:pt>
                <c:pt idx="14">
                  <c:v>6.5730139132127192</c:v>
                </c:pt>
                <c:pt idx="15">
                  <c:v>1.1691863187513718</c:v>
                </c:pt>
                <c:pt idx="16">
                  <c:v>0.23691142347972516</c:v>
                </c:pt>
                <c:pt idx="17">
                  <c:v>1.414938704027989</c:v>
                </c:pt>
                <c:pt idx="18">
                  <c:v>1.5802504378283402</c:v>
                </c:pt>
                <c:pt idx="19">
                  <c:v>1.1940556128187723</c:v>
                </c:pt>
                <c:pt idx="20">
                  <c:v>-0.95204016552231963</c:v>
                </c:pt>
                <c:pt idx="21">
                  <c:v>1.8272697022767517</c:v>
                </c:pt>
                <c:pt idx="22">
                  <c:v>1.8620455341507096</c:v>
                </c:pt>
                <c:pt idx="23">
                  <c:v>7.0918966475302625</c:v>
                </c:pt>
                <c:pt idx="24">
                  <c:v>0.12334676006999246</c:v>
                </c:pt>
                <c:pt idx="25">
                  <c:v>2.9263612384155806</c:v>
                </c:pt>
                <c:pt idx="26">
                  <c:v>0.67694570928203746</c:v>
                </c:pt>
                <c:pt idx="27">
                  <c:v>3.2550264968996458</c:v>
                </c:pt>
                <c:pt idx="28">
                  <c:v>1.3112626970228263</c:v>
                </c:pt>
                <c:pt idx="29">
                  <c:v>0.15325733731914681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8-4369-AEE0-EA73BAA3A78E}"/>
            </c:ext>
          </c:extLst>
        </c:ser>
        <c:ser>
          <c:idx val="1"/>
          <c:order val="1"/>
          <c:tx>
            <c:v>평균 차이(mean difference, 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(예시!$F$8,예시!$F$8)</c:f>
              <c:numCache>
                <c:formatCode>0.000</c:formatCode>
                <c:ptCount val="2"/>
                <c:pt idx="0">
                  <c:v>1.380943318542921</c:v>
                </c:pt>
                <c:pt idx="1">
                  <c:v>1.380943318542921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8-4369-AEE0-EA73BAA3A78E}"/>
            </c:ext>
          </c:extLst>
        </c:ser>
        <c:ser>
          <c:idx val="2"/>
          <c:order val="2"/>
          <c:tx>
            <c:v>95% 일치한계 상한값 (upper LOA)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(예시!$K$8,예시!$K$8)</c:f>
              <c:numCache>
                <c:formatCode>0.000</c:formatCode>
                <c:ptCount val="2"/>
                <c:pt idx="0">
                  <c:v>5.2496277767447497</c:v>
                </c:pt>
                <c:pt idx="1">
                  <c:v>5.2496277767447497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98-4369-AEE0-EA73BAA3A78E}"/>
            </c:ext>
          </c:extLst>
        </c:ser>
        <c:ser>
          <c:idx val="3"/>
          <c:order val="3"/>
          <c:tx>
            <c:v>95% 일치한계 하한값 (lower LOA)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(예시!$L$8,예시!$L$8)</c:f>
              <c:numCache>
                <c:formatCode>0.000</c:formatCode>
                <c:ptCount val="2"/>
                <c:pt idx="0">
                  <c:v>-2.4877411396589082</c:v>
                </c:pt>
                <c:pt idx="1">
                  <c:v>-2.4877411396589082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98-4369-AEE0-EA73BAA3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8520"/>
        <c:axId val="459638848"/>
      </c:scatterChart>
      <c:valAx>
        <c:axId val="45963852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848"/>
        <c:crosses val="autoZero"/>
        <c:crossBetween val="midCat"/>
      </c:valAx>
      <c:valAx>
        <c:axId val="459638848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68445610965295"/>
          <c:y val="0.66751108264576986"/>
          <c:w val="0.31805628463108776"/>
          <c:h val="0.2153125117733489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comparison for correlation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임상_전체!$C$13:$C$1290</c:f>
              <c:numCache>
                <c:formatCode>0.00</c:formatCode>
                <c:ptCount val="1278"/>
                <c:pt idx="0">
                  <c:v>63.290322580000002</c:v>
                </c:pt>
                <c:pt idx="1">
                  <c:v>64.52380952</c:v>
                </c:pt>
                <c:pt idx="2">
                  <c:v>62.875</c:v>
                </c:pt>
                <c:pt idx="3">
                  <c:v>63.193548389999997</c:v>
                </c:pt>
                <c:pt idx="4">
                  <c:v>63.206896550000003</c:v>
                </c:pt>
                <c:pt idx="5">
                  <c:v>63.775510199999999</c:v>
                </c:pt>
                <c:pt idx="6">
                  <c:v>63.203389829999999</c:v>
                </c:pt>
                <c:pt idx="7">
                  <c:v>62.7</c:v>
                </c:pt>
                <c:pt idx="8">
                  <c:v>64.666666669999998</c:v>
                </c:pt>
                <c:pt idx="9">
                  <c:v>63.795918370000003</c:v>
                </c:pt>
                <c:pt idx="10">
                  <c:v>62.854838710000003</c:v>
                </c:pt>
                <c:pt idx="11">
                  <c:v>64.5</c:v>
                </c:pt>
                <c:pt idx="12">
                  <c:v>63.848484849999998</c:v>
                </c:pt>
                <c:pt idx="13">
                  <c:v>61.709677419999998</c:v>
                </c:pt>
                <c:pt idx="14">
                  <c:v>63.1</c:v>
                </c:pt>
                <c:pt idx="15">
                  <c:v>63.516129030000002</c:v>
                </c:pt>
                <c:pt idx="16">
                  <c:v>63.645161289999997</c:v>
                </c:pt>
                <c:pt idx="17">
                  <c:v>62.533333329999998</c:v>
                </c:pt>
                <c:pt idx="18">
                  <c:v>60.78125</c:v>
                </c:pt>
                <c:pt idx="19">
                  <c:v>63.755102039999997</c:v>
                </c:pt>
                <c:pt idx="20">
                  <c:v>63.205882350000003</c:v>
                </c:pt>
                <c:pt idx="21">
                  <c:v>63.58823529</c:v>
                </c:pt>
                <c:pt idx="22">
                  <c:v>62.433333330000004</c:v>
                </c:pt>
                <c:pt idx="23">
                  <c:v>61.806451610000003</c:v>
                </c:pt>
                <c:pt idx="24">
                  <c:v>64.058823529999998</c:v>
                </c:pt>
                <c:pt idx="25">
                  <c:v>62.233333330000001</c:v>
                </c:pt>
                <c:pt idx="26">
                  <c:v>63.1</c:v>
                </c:pt>
                <c:pt idx="27">
                  <c:v>61.766666669999999</c:v>
                </c:pt>
                <c:pt idx="28">
                  <c:v>63.2</c:v>
                </c:pt>
                <c:pt idx="29">
                  <c:v>63.157894740000003</c:v>
                </c:pt>
                <c:pt idx="30">
                  <c:v>64.75</c:v>
                </c:pt>
                <c:pt idx="31">
                  <c:v>63.194444439999998</c:v>
                </c:pt>
                <c:pt idx="32">
                  <c:v>62.7</c:v>
                </c:pt>
                <c:pt idx="33">
                  <c:v>64.857142859999996</c:v>
                </c:pt>
                <c:pt idx="34">
                  <c:v>61.15625</c:v>
                </c:pt>
                <c:pt idx="35">
                  <c:v>61.967741940000003</c:v>
                </c:pt>
                <c:pt idx="36">
                  <c:v>62</c:v>
                </c:pt>
                <c:pt idx="37">
                  <c:v>62.354838710000003</c:v>
                </c:pt>
                <c:pt idx="38">
                  <c:v>54</c:v>
                </c:pt>
                <c:pt idx="39">
                  <c:v>53.6</c:v>
                </c:pt>
                <c:pt idx="40">
                  <c:v>53.2</c:v>
                </c:pt>
                <c:pt idx="41">
                  <c:v>52</c:v>
                </c:pt>
                <c:pt idx="42">
                  <c:v>51</c:v>
                </c:pt>
                <c:pt idx="43">
                  <c:v>55</c:v>
                </c:pt>
                <c:pt idx="44">
                  <c:v>55</c:v>
                </c:pt>
                <c:pt idx="45">
                  <c:v>54</c:v>
                </c:pt>
                <c:pt idx="46">
                  <c:v>55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53</c:v>
                </c:pt>
                <c:pt idx="52">
                  <c:v>54</c:v>
                </c:pt>
                <c:pt idx="53">
                  <c:v>54</c:v>
                </c:pt>
                <c:pt idx="54">
                  <c:v>56.7</c:v>
                </c:pt>
                <c:pt idx="55">
                  <c:v>55</c:v>
                </c:pt>
                <c:pt idx="56">
                  <c:v>56.4</c:v>
                </c:pt>
                <c:pt idx="57">
                  <c:v>56</c:v>
                </c:pt>
                <c:pt idx="58">
                  <c:v>54.2</c:v>
                </c:pt>
                <c:pt idx="59">
                  <c:v>56</c:v>
                </c:pt>
                <c:pt idx="60">
                  <c:v>55.6</c:v>
                </c:pt>
                <c:pt idx="61">
                  <c:v>56</c:v>
                </c:pt>
                <c:pt idx="62">
                  <c:v>50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56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  <c:pt idx="70">
                  <c:v>55.5</c:v>
                </c:pt>
                <c:pt idx="71">
                  <c:v>54.1</c:v>
                </c:pt>
                <c:pt idx="72">
                  <c:v>57</c:v>
                </c:pt>
                <c:pt idx="73">
                  <c:v>57</c:v>
                </c:pt>
                <c:pt idx="74">
                  <c:v>56</c:v>
                </c:pt>
                <c:pt idx="75">
                  <c:v>57</c:v>
                </c:pt>
                <c:pt idx="76">
                  <c:v>55.8</c:v>
                </c:pt>
                <c:pt idx="77">
                  <c:v>56</c:v>
                </c:pt>
                <c:pt idx="78">
                  <c:v>57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47</c:v>
                </c:pt>
                <c:pt idx="84">
                  <c:v>49</c:v>
                </c:pt>
                <c:pt idx="85">
                  <c:v>46</c:v>
                </c:pt>
                <c:pt idx="86">
                  <c:v>48</c:v>
                </c:pt>
                <c:pt idx="87">
                  <c:v>47.4</c:v>
                </c:pt>
                <c:pt idx="88">
                  <c:v>46</c:v>
                </c:pt>
                <c:pt idx="89">
                  <c:v>45</c:v>
                </c:pt>
                <c:pt idx="90">
                  <c:v>47</c:v>
                </c:pt>
                <c:pt idx="91">
                  <c:v>46.5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47</c:v>
                </c:pt>
                <c:pt idx="96">
                  <c:v>46</c:v>
                </c:pt>
                <c:pt idx="97">
                  <c:v>48</c:v>
                </c:pt>
                <c:pt idx="98">
                  <c:v>49</c:v>
                </c:pt>
                <c:pt idx="99">
                  <c:v>44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47</c:v>
                </c:pt>
                <c:pt idx="106">
                  <c:v>48</c:v>
                </c:pt>
                <c:pt idx="107">
                  <c:v>44</c:v>
                </c:pt>
                <c:pt idx="108">
                  <c:v>46.7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49</c:v>
                </c:pt>
                <c:pt idx="114">
                  <c:v>47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47</c:v>
                </c:pt>
                <c:pt idx="119">
                  <c:v>48</c:v>
                </c:pt>
                <c:pt idx="120">
                  <c:v>45</c:v>
                </c:pt>
                <c:pt idx="121">
                  <c:v>46.4</c:v>
                </c:pt>
                <c:pt idx="122">
                  <c:v>47</c:v>
                </c:pt>
                <c:pt idx="123">
                  <c:v>45.1</c:v>
                </c:pt>
                <c:pt idx="124">
                  <c:v>47</c:v>
                </c:pt>
                <c:pt idx="125">
                  <c:v>44</c:v>
                </c:pt>
                <c:pt idx="126">
                  <c:v>45</c:v>
                </c:pt>
                <c:pt idx="127">
                  <c:v>48</c:v>
                </c:pt>
                <c:pt idx="128">
                  <c:v>48</c:v>
                </c:pt>
                <c:pt idx="129">
                  <c:v>89.866666666666603</c:v>
                </c:pt>
                <c:pt idx="130">
                  <c:v>89.5</c:v>
                </c:pt>
                <c:pt idx="131">
                  <c:v>89.966666666666598</c:v>
                </c:pt>
                <c:pt idx="132">
                  <c:v>89.366666666666603</c:v>
                </c:pt>
                <c:pt idx="133">
                  <c:v>89.6666666666666</c:v>
                </c:pt>
                <c:pt idx="134">
                  <c:v>88.6666666666666</c:v>
                </c:pt>
                <c:pt idx="135">
                  <c:v>88.966666666666598</c:v>
                </c:pt>
                <c:pt idx="136">
                  <c:v>89.033333333333303</c:v>
                </c:pt>
                <c:pt idx="137">
                  <c:v>89.066666666666606</c:v>
                </c:pt>
                <c:pt idx="138">
                  <c:v>89.266666666666595</c:v>
                </c:pt>
                <c:pt idx="139">
                  <c:v>89.066666666666606</c:v>
                </c:pt>
                <c:pt idx="140">
                  <c:v>89.3</c:v>
                </c:pt>
                <c:pt idx="141">
                  <c:v>89.033333333333303</c:v>
                </c:pt>
                <c:pt idx="142">
                  <c:v>89.233333333333306</c:v>
                </c:pt>
                <c:pt idx="143">
                  <c:v>89.6</c:v>
                </c:pt>
                <c:pt idx="144">
                  <c:v>89.8</c:v>
                </c:pt>
                <c:pt idx="145">
                  <c:v>88.966666666666598</c:v>
                </c:pt>
                <c:pt idx="146">
                  <c:v>88.9</c:v>
                </c:pt>
                <c:pt idx="147">
                  <c:v>89.2</c:v>
                </c:pt>
                <c:pt idx="148">
                  <c:v>89.766666666666595</c:v>
                </c:pt>
                <c:pt idx="149">
                  <c:v>89.9</c:v>
                </c:pt>
                <c:pt idx="150">
                  <c:v>88.655172413793096</c:v>
                </c:pt>
                <c:pt idx="151">
                  <c:v>88.566666666666606</c:v>
                </c:pt>
                <c:pt idx="152">
                  <c:v>89.161290322580598</c:v>
                </c:pt>
                <c:pt idx="153">
                  <c:v>89.6</c:v>
                </c:pt>
                <c:pt idx="154">
                  <c:v>88.966666666666598</c:v>
                </c:pt>
                <c:pt idx="155">
                  <c:v>89.533333333333303</c:v>
                </c:pt>
                <c:pt idx="156">
                  <c:v>88.8</c:v>
                </c:pt>
                <c:pt idx="157">
                  <c:v>88.516129032257993</c:v>
                </c:pt>
                <c:pt idx="158">
                  <c:v>89.8</c:v>
                </c:pt>
                <c:pt idx="159">
                  <c:v>87</c:v>
                </c:pt>
                <c:pt idx="160">
                  <c:v>87.7</c:v>
                </c:pt>
                <c:pt idx="161">
                  <c:v>87.8</c:v>
                </c:pt>
                <c:pt idx="162">
                  <c:v>83.933333333333294</c:v>
                </c:pt>
                <c:pt idx="163">
                  <c:v>84.1</c:v>
                </c:pt>
                <c:pt idx="164">
                  <c:v>84.033333333333303</c:v>
                </c:pt>
                <c:pt idx="165">
                  <c:v>84.1666666666666</c:v>
                </c:pt>
                <c:pt idx="166">
                  <c:v>84.612903225806406</c:v>
                </c:pt>
                <c:pt idx="167">
                  <c:v>86.419354838709594</c:v>
                </c:pt>
                <c:pt idx="168">
                  <c:v>87.6666666666666</c:v>
                </c:pt>
                <c:pt idx="169">
                  <c:v>87.3</c:v>
                </c:pt>
                <c:pt idx="170">
                  <c:v>86.966666666666598</c:v>
                </c:pt>
                <c:pt idx="171">
                  <c:v>86.433333333333294</c:v>
                </c:pt>
                <c:pt idx="172">
                  <c:v>85.7</c:v>
                </c:pt>
                <c:pt idx="173">
                  <c:v>87.9</c:v>
                </c:pt>
                <c:pt idx="174">
                  <c:v>88.3333333333333</c:v>
                </c:pt>
                <c:pt idx="175">
                  <c:v>87.6</c:v>
                </c:pt>
                <c:pt idx="176">
                  <c:v>84.513513513513502</c:v>
                </c:pt>
                <c:pt idx="177">
                  <c:v>83.8</c:v>
                </c:pt>
                <c:pt idx="178">
                  <c:v>84.633333333333297</c:v>
                </c:pt>
                <c:pt idx="179">
                  <c:v>83.2</c:v>
                </c:pt>
                <c:pt idx="180">
                  <c:v>84.096774193548299</c:v>
                </c:pt>
                <c:pt idx="181">
                  <c:v>84.233333333333306</c:v>
                </c:pt>
                <c:pt idx="182">
                  <c:v>83.533333333333303</c:v>
                </c:pt>
                <c:pt idx="183">
                  <c:v>84.566666666666606</c:v>
                </c:pt>
                <c:pt idx="184">
                  <c:v>85.9</c:v>
                </c:pt>
                <c:pt idx="185">
                  <c:v>85.133333333333297</c:v>
                </c:pt>
                <c:pt idx="186">
                  <c:v>83.033333333333303</c:v>
                </c:pt>
                <c:pt idx="187">
                  <c:v>85</c:v>
                </c:pt>
                <c:pt idx="188">
                  <c:v>88.4</c:v>
                </c:pt>
                <c:pt idx="189">
                  <c:v>87.5</c:v>
                </c:pt>
                <c:pt idx="190">
                  <c:v>83.545454545454504</c:v>
                </c:pt>
                <c:pt idx="191">
                  <c:v>83.628571428571405</c:v>
                </c:pt>
                <c:pt idx="192">
                  <c:v>83.3611111111111</c:v>
                </c:pt>
                <c:pt idx="193">
                  <c:v>84.46875</c:v>
                </c:pt>
                <c:pt idx="194">
                  <c:v>86.066666666666606</c:v>
                </c:pt>
                <c:pt idx="195">
                  <c:v>85.78125</c:v>
                </c:pt>
                <c:pt idx="196">
                  <c:v>86.1666666666666</c:v>
                </c:pt>
                <c:pt idx="197">
                  <c:v>86.133333333333297</c:v>
                </c:pt>
                <c:pt idx="198">
                  <c:v>88.433333333333294</c:v>
                </c:pt>
                <c:pt idx="199">
                  <c:v>84.8</c:v>
                </c:pt>
                <c:pt idx="200">
                  <c:v>86.566666666666606</c:v>
                </c:pt>
                <c:pt idx="201">
                  <c:v>87.933333333333294</c:v>
                </c:pt>
                <c:pt idx="202">
                  <c:v>88.466666666666598</c:v>
                </c:pt>
                <c:pt idx="203">
                  <c:v>87.2</c:v>
                </c:pt>
                <c:pt idx="204">
                  <c:v>85.533333333333303</c:v>
                </c:pt>
                <c:pt idx="205">
                  <c:v>83.9</c:v>
                </c:pt>
                <c:pt idx="206">
                  <c:v>85.6666666666666</c:v>
                </c:pt>
                <c:pt idx="207">
                  <c:v>86.7</c:v>
                </c:pt>
                <c:pt idx="208">
                  <c:v>85.866666666666603</c:v>
                </c:pt>
                <c:pt idx="209">
                  <c:v>85.5</c:v>
                </c:pt>
                <c:pt idx="210">
                  <c:v>86.966666666666598</c:v>
                </c:pt>
                <c:pt idx="211">
                  <c:v>86.4</c:v>
                </c:pt>
                <c:pt idx="212">
                  <c:v>88.4</c:v>
                </c:pt>
                <c:pt idx="213">
                  <c:v>83.1</c:v>
                </c:pt>
                <c:pt idx="214">
                  <c:v>85.6666666666666</c:v>
                </c:pt>
                <c:pt idx="215">
                  <c:v>87.9</c:v>
                </c:pt>
                <c:pt idx="216">
                  <c:v>88.466666666666598</c:v>
                </c:pt>
                <c:pt idx="217">
                  <c:v>87.6666666666666</c:v>
                </c:pt>
                <c:pt idx="218">
                  <c:v>88.413793103448199</c:v>
                </c:pt>
                <c:pt idx="219">
                  <c:v>86.7</c:v>
                </c:pt>
                <c:pt idx="220">
                  <c:v>83.793103448275801</c:v>
                </c:pt>
                <c:pt idx="221">
                  <c:v>86.266666666666595</c:v>
                </c:pt>
                <c:pt idx="222">
                  <c:v>88.466666666666598</c:v>
                </c:pt>
                <c:pt idx="223">
                  <c:v>88.483870967741893</c:v>
                </c:pt>
                <c:pt idx="224">
                  <c:v>87.903225806451601</c:v>
                </c:pt>
                <c:pt idx="225">
                  <c:v>87.066666666666606</c:v>
                </c:pt>
                <c:pt idx="226">
                  <c:v>85.966666666666598</c:v>
                </c:pt>
                <c:pt idx="227">
                  <c:v>85.733333333333306</c:v>
                </c:pt>
                <c:pt idx="228" formatCode="0.000">
                  <c:v>84.133333333333297</c:v>
                </c:pt>
                <c:pt idx="229" formatCode="0.000">
                  <c:v>83.566666666666606</c:v>
                </c:pt>
                <c:pt idx="230" formatCode="0.000">
                  <c:v>85.1</c:v>
                </c:pt>
                <c:pt idx="231" formatCode="0.000">
                  <c:v>87.766666666666595</c:v>
                </c:pt>
                <c:pt idx="232" formatCode="0.000">
                  <c:v>88</c:v>
                </c:pt>
                <c:pt idx="233" formatCode="0.000">
                  <c:v>83.1</c:v>
                </c:pt>
                <c:pt idx="234" formatCode="0.000">
                  <c:v>87.866666666666603</c:v>
                </c:pt>
                <c:pt idx="235" formatCode="0.000">
                  <c:v>85.8333333333333</c:v>
                </c:pt>
                <c:pt idx="236" formatCode="0.000">
                  <c:v>88.3333333333333</c:v>
                </c:pt>
                <c:pt idx="237" formatCode="0.000">
                  <c:v>86.9</c:v>
                </c:pt>
                <c:pt idx="238" formatCode="0.000">
                  <c:v>85.966666666666598</c:v>
                </c:pt>
                <c:pt idx="239" formatCode="0.000">
                  <c:v>84.3</c:v>
                </c:pt>
                <c:pt idx="240" formatCode="0.000">
                  <c:v>85.533333333333303</c:v>
                </c:pt>
                <c:pt idx="241" formatCode="0.000">
                  <c:v>87.566666666666606</c:v>
                </c:pt>
                <c:pt idx="242" formatCode="0.000">
                  <c:v>85.366666666666603</c:v>
                </c:pt>
                <c:pt idx="243" formatCode="0.000">
                  <c:v>85.6</c:v>
                </c:pt>
                <c:pt idx="244" formatCode="0.000">
                  <c:v>88.266666666666595</c:v>
                </c:pt>
                <c:pt idx="245" formatCode="0.000">
                  <c:v>87</c:v>
                </c:pt>
                <c:pt idx="246" formatCode="0.000">
                  <c:v>85.433333333333294</c:v>
                </c:pt>
                <c:pt idx="247" formatCode="0.000">
                  <c:v>88.433333333333294</c:v>
                </c:pt>
                <c:pt idx="248" formatCode="0.000">
                  <c:v>87.466666666666598</c:v>
                </c:pt>
                <c:pt idx="249" formatCode="0.000">
                  <c:v>86</c:v>
                </c:pt>
                <c:pt idx="250" formatCode="0.000">
                  <c:v>84.266666666666595</c:v>
                </c:pt>
                <c:pt idx="251" formatCode="0.000">
                  <c:v>84.6</c:v>
                </c:pt>
                <c:pt idx="252" formatCode="0.000">
                  <c:v>86.3</c:v>
                </c:pt>
                <c:pt idx="253" formatCode="0.000">
                  <c:v>86.933333333333294</c:v>
                </c:pt>
                <c:pt idx="254" formatCode="0.000">
                  <c:v>84.1666666666666</c:v>
                </c:pt>
                <c:pt idx="255" formatCode="0.000">
                  <c:v>83.266666666666595</c:v>
                </c:pt>
                <c:pt idx="256" formatCode="0.000">
                  <c:v>88.2</c:v>
                </c:pt>
                <c:pt idx="257" formatCode="0.000">
                  <c:v>87.066666666666606</c:v>
                </c:pt>
                <c:pt idx="258" formatCode="0.000">
                  <c:v>85.933333333333294</c:v>
                </c:pt>
                <c:pt idx="259" formatCode="0.000">
                  <c:v>86.8333333333333</c:v>
                </c:pt>
                <c:pt idx="260" formatCode="0.000">
                  <c:v>88.233333333333306</c:v>
                </c:pt>
                <c:pt idx="261" formatCode="0.000">
                  <c:v>83.7</c:v>
                </c:pt>
                <c:pt idx="262" formatCode="0.000">
                  <c:v>84.1</c:v>
                </c:pt>
                <c:pt idx="263" formatCode="0.000">
                  <c:v>85.5</c:v>
                </c:pt>
                <c:pt idx="264" formatCode="0.000">
                  <c:v>83.862068965517196</c:v>
                </c:pt>
                <c:pt idx="265" formatCode="0.000">
                  <c:v>83.379310344827601</c:v>
                </c:pt>
                <c:pt idx="266" formatCode="0.000">
                  <c:v>84.266666666666595</c:v>
                </c:pt>
                <c:pt idx="267" formatCode="0.000">
                  <c:v>83.7</c:v>
                </c:pt>
                <c:pt idx="268" formatCode="0.000">
                  <c:v>84.1666666666666</c:v>
                </c:pt>
                <c:pt idx="269" formatCode="0.000">
                  <c:v>84.193548387096698</c:v>
                </c:pt>
                <c:pt idx="270" formatCode="0.000">
                  <c:v>83.866666666666603</c:v>
                </c:pt>
                <c:pt idx="271" formatCode="0.000">
                  <c:v>83.366666666666603</c:v>
                </c:pt>
                <c:pt idx="272" formatCode="0.000">
                  <c:v>84.633333333333297</c:v>
                </c:pt>
                <c:pt idx="273" formatCode="0.000">
                  <c:v>85.566666666666606</c:v>
                </c:pt>
                <c:pt idx="274" formatCode="0.000">
                  <c:v>84.566666666666606</c:v>
                </c:pt>
                <c:pt idx="275" formatCode="0.000">
                  <c:v>85</c:v>
                </c:pt>
                <c:pt idx="276" formatCode="0.000">
                  <c:v>85.3333333333333</c:v>
                </c:pt>
                <c:pt idx="277" formatCode="0.000">
                  <c:v>85.566666666666606</c:v>
                </c:pt>
                <c:pt idx="278" formatCode="0.000">
                  <c:v>84.466666666666598</c:v>
                </c:pt>
                <c:pt idx="279" formatCode="0.000">
                  <c:v>83.733333333333306</c:v>
                </c:pt>
                <c:pt idx="280" formatCode="0.000">
                  <c:v>86</c:v>
                </c:pt>
                <c:pt idx="281" formatCode="0.000">
                  <c:v>85.59375</c:v>
                </c:pt>
                <c:pt idx="282" formatCode="0.000">
                  <c:v>85.457142857142799</c:v>
                </c:pt>
                <c:pt idx="283" formatCode="0.000">
                  <c:v>86.314285714285703</c:v>
                </c:pt>
                <c:pt idx="284" formatCode="0.000">
                  <c:v>85.428571428571402</c:v>
                </c:pt>
                <c:pt idx="285" formatCode="0.000">
                  <c:v>79.275862068965495</c:v>
                </c:pt>
                <c:pt idx="286" formatCode="0.000">
                  <c:v>79.766666666666595</c:v>
                </c:pt>
                <c:pt idx="287" formatCode="0.000">
                  <c:v>79.733333333333306</c:v>
                </c:pt>
                <c:pt idx="288" formatCode="0.000">
                  <c:v>78.733333333333306</c:v>
                </c:pt>
                <c:pt idx="289" formatCode="0.000">
                  <c:v>79</c:v>
                </c:pt>
                <c:pt idx="290" formatCode="0.000">
                  <c:v>78.633333333333297</c:v>
                </c:pt>
                <c:pt idx="291" formatCode="0.000">
                  <c:v>78.939393939393895</c:v>
                </c:pt>
                <c:pt idx="292" formatCode="0.000">
                  <c:v>78.5</c:v>
                </c:pt>
                <c:pt idx="293" formatCode="0.000">
                  <c:v>78.5625</c:v>
                </c:pt>
                <c:pt idx="294" formatCode="0.000">
                  <c:v>79.09375</c:v>
                </c:pt>
                <c:pt idx="295" formatCode="0.000">
                  <c:v>78.548387096774107</c:v>
                </c:pt>
                <c:pt idx="296" formatCode="0.000">
                  <c:v>79.064516129032199</c:v>
                </c:pt>
                <c:pt idx="297" formatCode="0.000">
                  <c:v>79.400000000000006</c:v>
                </c:pt>
                <c:pt idx="298" formatCode="0.000">
                  <c:v>79.633333333333297</c:v>
                </c:pt>
                <c:pt idx="299" formatCode="0.000">
                  <c:v>79.935483870967701</c:v>
                </c:pt>
                <c:pt idx="300" formatCode="0.000">
                  <c:v>78.866666666666603</c:v>
                </c:pt>
                <c:pt idx="301" formatCode="0.000">
                  <c:v>79.8</c:v>
                </c:pt>
                <c:pt idx="302" formatCode="0.000">
                  <c:v>79.903225806451601</c:v>
                </c:pt>
                <c:pt idx="303" formatCode="0.000">
                  <c:v>78.935483870967701</c:v>
                </c:pt>
                <c:pt idx="304" formatCode="0.000">
                  <c:v>78.966666666666598</c:v>
                </c:pt>
                <c:pt idx="305" formatCode="0.000">
                  <c:v>79.400000000000006</c:v>
                </c:pt>
                <c:pt idx="306" formatCode="0.000">
                  <c:v>79.933333333333294</c:v>
                </c:pt>
                <c:pt idx="307" formatCode="0.000">
                  <c:v>79.65625</c:v>
                </c:pt>
                <c:pt idx="308" formatCode="0.000">
                  <c:v>79.151515151515099</c:v>
                </c:pt>
                <c:pt idx="309" formatCode="0.000">
                  <c:v>78.599999999999994</c:v>
                </c:pt>
                <c:pt idx="310" formatCode="0.000">
                  <c:v>79.066666666666606</c:v>
                </c:pt>
                <c:pt idx="311" formatCode="0.000">
                  <c:v>78.806451612903203</c:v>
                </c:pt>
                <c:pt idx="312" formatCode="0.000">
                  <c:v>79.2</c:v>
                </c:pt>
                <c:pt idx="313" formatCode="0.000">
                  <c:v>79.709677419354804</c:v>
                </c:pt>
                <c:pt idx="314" formatCode="0.000">
                  <c:v>79.433333333333294</c:v>
                </c:pt>
                <c:pt idx="315" formatCode="0.000">
                  <c:v>79.466666666666598</c:v>
                </c:pt>
                <c:pt idx="316" formatCode="0.000">
                  <c:v>79.6666666666666</c:v>
                </c:pt>
                <c:pt idx="317" formatCode="0.000">
                  <c:v>79.59375</c:v>
                </c:pt>
                <c:pt idx="318" formatCode="0.000">
                  <c:v>78.769230769230703</c:v>
                </c:pt>
                <c:pt idx="319" formatCode="0.000">
                  <c:v>78.53125</c:v>
                </c:pt>
                <c:pt idx="320" formatCode="0.000">
                  <c:v>78.533333333333303</c:v>
                </c:pt>
                <c:pt idx="321" formatCode="0.000">
                  <c:v>79.483870967741893</c:v>
                </c:pt>
                <c:pt idx="322" formatCode="0.000">
                  <c:v>79.933333333333294</c:v>
                </c:pt>
                <c:pt idx="323" formatCode="0.000">
                  <c:v>79.433333333333294</c:v>
                </c:pt>
                <c:pt idx="324" formatCode="0.000">
                  <c:v>79.366666666666603</c:v>
                </c:pt>
                <c:pt idx="325" formatCode="0.000">
                  <c:v>82.233333333333306</c:v>
                </c:pt>
                <c:pt idx="326" formatCode="0.000">
                  <c:v>80.900000000000006</c:v>
                </c:pt>
                <c:pt idx="327" formatCode="0.000">
                  <c:v>80.741935483870904</c:v>
                </c:pt>
                <c:pt idx="328" formatCode="0.000">
                  <c:v>82.193548387096698</c:v>
                </c:pt>
                <c:pt idx="329" formatCode="0.000">
                  <c:v>80.1666666666666</c:v>
                </c:pt>
                <c:pt idx="330" formatCode="0.000">
                  <c:v>80.099999999999994</c:v>
                </c:pt>
                <c:pt idx="331" formatCode="0.000">
                  <c:v>81.533333333333303</c:v>
                </c:pt>
                <c:pt idx="332" formatCode="0.000">
                  <c:v>82.933333333333294</c:v>
                </c:pt>
                <c:pt idx="333" formatCode="0.000">
                  <c:v>81.258064516128997</c:v>
                </c:pt>
                <c:pt idx="334" formatCode="0.000">
                  <c:v>82.25</c:v>
                </c:pt>
                <c:pt idx="335" formatCode="0.000">
                  <c:v>82.972972972972897</c:v>
                </c:pt>
                <c:pt idx="336" formatCode="0.000">
                  <c:v>82.6</c:v>
                </c:pt>
                <c:pt idx="337" formatCode="0.000">
                  <c:v>82.266666666666595</c:v>
                </c:pt>
                <c:pt idx="338" formatCode="0.000">
                  <c:v>82.4</c:v>
                </c:pt>
                <c:pt idx="339" formatCode="0.000">
                  <c:v>81.599999999999994</c:v>
                </c:pt>
                <c:pt idx="340" formatCode="0.000">
                  <c:v>81.225806451612897</c:v>
                </c:pt>
                <c:pt idx="341" formatCode="0.000">
                  <c:v>81.806451612903203</c:v>
                </c:pt>
                <c:pt idx="342" formatCode="0.000">
                  <c:v>80.419354838709694</c:v>
                </c:pt>
                <c:pt idx="343" formatCode="0.000">
                  <c:v>80.5</c:v>
                </c:pt>
                <c:pt idx="344" formatCode="0.000">
                  <c:v>81.5</c:v>
                </c:pt>
                <c:pt idx="345" formatCode="0.000">
                  <c:v>80.466666666666598</c:v>
                </c:pt>
                <c:pt idx="346" formatCode="0.000">
                  <c:v>81</c:v>
                </c:pt>
                <c:pt idx="347" formatCode="0.000">
                  <c:v>80.366666666666603</c:v>
                </c:pt>
                <c:pt idx="348" formatCode="0.000">
                  <c:v>81.5625</c:v>
                </c:pt>
                <c:pt idx="349" formatCode="0.000">
                  <c:v>80.625</c:v>
                </c:pt>
                <c:pt idx="350" formatCode="0.000">
                  <c:v>80.866666666666603</c:v>
                </c:pt>
                <c:pt idx="351" formatCode="0.000">
                  <c:v>81.566666666666606</c:v>
                </c:pt>
                <c:pt idx="352" formatCode="0.000">
                  <c:v>81.099999999999994</c:v>
                </c:pt>
                <c:pt idx="353" formatCode="0.000">
                  <c:v>80.3</c:v>
                </c:pt>
                <c:pt idx="354" formatCode="0.000">
                  <c:v>82.1666666666666</c:v>
                </c:pt>
                <c:pt idx="355" formatCode="0.000">
                  <c:v>80.8</c:v>
                </c:pt>
                <c:pt idx="356" formatCode="0.000">
                  <c:v>80.366666666666603</c:v>
                </c:pt>
                <c:pt idx="357" formatCode="0.000">
                  <c:v>82.633333333333297</c:v>
                </c:pt>
                <c:pt idx="358" formatCode="0.000">
                  <c:v>82.344827586206804</c:v>
                </c:pt>
                <c:pt idx="359" formatCode="0.000">
                  <c:v>81.566666666666606</c:v>
                </c:pt>
                <c:pt idx="360" formatCode="0.000">
                  <c:v>82.3</c:v>
                </c:pt>
                <c:pt idx="361" formatCode="0.000">
                  <c:v>82.633333333333297</c:v>
                </c:pt>
                <c:pt idx="362" formatCode="0.000">
                  <c:v>82.870967741935402</c:v>
                </c:pt>
                <c:pt idx="363" formatCode="0.000">
                  <c:v>82.225806451612897</c:v>
                </c:pt>
                <c:pt idx="364" formatCode="0.000">
                  <c:v>82.866666666666603</c:v>
                </c:pt>
                <c:pt idx="365" formatCode="0.000">
                  <c:v>82.9</c:v>
                </c:pt>
                <c:pt idx="366" formatCode="0.000">
                  <c:v>82.766666666666595</c:v>
                </c:pt>
                <c:pt idx="367" formatCode="0.000">
                  <c:v>82.733333333333306</c:v>
                </c:pt>
                <c:pt idx="368" formatCode="0.000">
                  <c:v>80.133333333333297</c:v>
                </c:pt>
                <c:pt idx="369" formatCode="0.000">
                  <c:v>81.233333333333306</c:v>
                </c:pt>
                <c:pt idx="370" formatCode="0.000">
                  <c:v>75.066666666666606</c:v>
                </c:pt>
                <c:pt idx="371" formatCode="0.000">
                  <c:v>73.7</c:v>
                </c:pt>
                <c:pt idx="372" formatCode="0.000">
                  <c:v>74</c:v>
                </c:pt>
                <c:pt idx="373" formatCode="0.000">
                  <c:v>77.5</c:v>
                </c:pt>
                <c:pt idx="374" formatCode="0.000">
                  <c:v>78.133333333333297</c:v>
                </c:pt>
                <c:pt idx="375" formatCode="0.000">
                  <c:v>77.533333333333303</c:v>
                </c:pt>
                <c:pt idx="376" formatCode="0.000">
                  <c:v>74.806451612903203</c:v>
                </c:pt>
                <c:pt idx="377" formatCode="0.000">
                  <c:v>74.290322580645096</c:v>
                </c:pt>
                <c:pt idx="378" formatCode="0.000">
                  <c:v>75.258064516128997</c:v>
                </c:pt>
                <c:pt idx="379" formatCode="0.000">
                  <c:v>74.599999999999994</c:v>
                </c:pt>
                <c:pt idx="380" formatCode="0.000">
                  <c:v>73.466666666666598</c:v>
                </c:pt>
                <c:pt idx="381" formatCode="0.000">
                  <c:v>73.099999999999994</c:v>
                </c:pt>
                <c:pt idx="382" formatCode="0.000">
                  <c:v>73.966666666666598</c:v>
                </c:pt>
                <c:pt idx="383" formatCode="0.000">
                  <c:v>75.599999999999994</c:v>
                </c:pt>
                <c:pt idx="384" formatCode="0.000">
                  <c:v>77.133333333333297</c:v>
                </c:pt>
                <c:pt idx="385" formatCode="0.000">
                  <c:v>77.25</c:v>
                </c:pt>
                <c:pt idx="386" formatCode="0.000">
                  <c:v>77.6875</c:v>
                </c:pt>
                <c:pt idx="387" formatCode="0.000">
                  <c:v>78.03125</c:v>
                </c:pt>
                <c:pt idx="388" formatCode="0.000">
                  <c:v>77.787878787878697</c:v>
                </c:pt>
                <c:pt idx="389" formatCode="0.000">
                  <c:v>76.575757575757507</c:v>
                </c:pt>
                <c:pt idx="390" formatCode="0.000">
                  <c:v>76</c:v>
                </c:pt>
                <c:pt idx="391" formatCode="0.000">
                  <c:v>76.645161290322505</c:v>
                </c:pt>
                <c:pt idx="392" formatCode="0.000">
                  <c:v>77.466666666666598</c:v>
                </c:pt>
                <c:pt idx="393" formatCode="0.000">
                  <c:v>77.266666666666595</c:v>
                </c:pt>
                <c:pt idx="394" formatCode="0.000">
                  <c:v>77.903225806451601</c:v>
                </c:pt>
                <c:pt idx="395" formatCode="0.000">
                  <c:v>76.441176470588204</c:v>
                </c:pt>
                <c:pt idx="396" formatCode="0.000">
                  <c:v>76.65625</c:v>
                </c:pt>
                <c:pt idx="397" formatCode="0.000">
                  <c:v>77.09375</c:v>
                </c:pt>
                <c:pt idx="398" formatCode="0.000">
                  <c:v>76.7</c:v>
                </c:pt>
                <c:pt idx="399" formatCode="0.000">
                  <c:v>75.7</c:v>
                </c:pt>
                <c:pt idx="400" formatCode="0.000">
                  <c:v>75.375</c:v>
                </c:pt>
                <c:pt idx="401" formatCode="0.000">
                  <c:v>76.8125</c:v>
                </c:pt>
                <c:pt idx="402" formatCode="0.000">
                  <c:v>78.290322580645096</c:v>
                </c:pt>
                <c:pt idx="403" formatCode="0.000">
                  <c:v>76.483870967741893</c:v>
                </c:pt>
                <c:pt idx="404" formatCode="0.000">
                  <c:v>75.935483870967701</c:v>
                </c:pt>
                <c:pt idx="405" formatCode="0.000">
                  <c:v>76.2</c:v>
                </c:pt>
                <c:pt idx="406" formatCode="0.000">
                  <c:v>76.6875</c:v>
                </c:pt>
                <c:pt idx="407" formatCode="0.000">
                  <c:v>77.181818181818102</c:v>
                </c:pt>
                <c:pt idx="408" formatCode="0.000">
                  <c:v>77.515151515151501</c:v>
                </c:pt>
                <c:pt idx="409" formatCode="0.000">
                  <c:v>77.0833333333333</c:v>
                </c:pt>
                <c:pt idx="410" formatCode="0.000">
                  <c:v>74.71875</c:v>
                </c:pt>
                <c:pt idx="411" formatCode="0.000">
                  <c:v>74.516129032257993</c:v>
                </c:pt>
                <c:pt idx="412" formatCode="0.000">
                  <c:v>77.71875</c:v>
                </c:pt>
                <c:pt idx="413" formatCode="0.000">
                  <c:v>77.121212121212096</c:v>
                </c:pt>
                <c:pt idx="414" formatCode="0.000">
                  <c:v>73.764705882352899</c:v>
                </c:pt>
                <c:pt idx="415" formatCode="0.000">
                  <c:v>72.5</c:v>
                </c:pt>
                <c:pt idx="416" formatCode="0.000">
                  <c:v>76.766666666666595</c:v>
                </c:pt>
                <c:pt idx="417" formatCode="0.000">
                  <c:v>75.266666666666595</c:v>
                </c:pt>
                <c:pt idx="418" formatCode="0.000">
                  <c:v>73.34375</c:v>
                </c:pt>
                <c:pt idx="419" formatCode="0.000">
                  <c:v>73.029411764705799</c:v>
                </c:pt>
                <c:pt idx="420" formatCode="0.000">
                  <c:v>75.0625</c:v>
                </c:pt>
                <c:pt idx="421" formatCode="0.000">
                  <c:v>75.096774193548299</c:v>
                </c:pt>
                <c:pt idx="422" formatCode="0.000">
                  <c:v>73.96875</c:v>
                </c:pt>
                <c:pt idx="423" formatCode="0.000">
                  <c:v>73.727272727272705</c:v>
                </c:pt>
                <c:pt idx="424" formatCode="0.000">
                  <c:v>73.736842105263094</c:v>
                </c:pt>
                <c:pt idx="425" formatCode="0.000">
                  <c:v>73.0277777777777</c:v>
                </c:pt>
                <c:pt idx="426" formatCode="0.000">
                  <c:v>75.6111111111111</c:v>
                </c:pt>
                <c:pt idx="427" formatCode="0.000">
                  <c:v>76.354838709677395</c:v>
                </c:pt>
                <c:pt idx="428" formatCode="0.000">
                  <c:v>74.193548387096698</c:v>
                </c:pt>
                <c:pt idx="429" formatCode="0.000">
                  <c:v>74.099999999999994</c:v>
                </c:pt>
                <c:pt idx="430" formatCode="0.000">
                  <c:v>73.3333333333333</c:v>
                </c:pt>
                <c:pt idx="431" formatCode="0.000">
                  <c:v>78.310344827586206</c:v>
                </c:pt>
                <c:pt idx="432" formatCode="0.000">
                  <c:v>78.483870967741893</c:v>
                </c:pt>
                <c:pt idx="433" formatCode="0.000">
                  <c:v>78.161290322580598</c:v>
                </c:pt>
                <c:pt idx="434" formatCode="0.000">
                  <c:v>78.483870967741893</c:v>
                </c:pt>
                <c:pt idx="435" formatCode="0.000">
                  <c:v>77.566666666666606</c:v>
                </c:pt>
                <c:pt idx="436" formatCode="0.000">
                  <c:v>76.75</c:v>
                </c:pt>
                <c:pt idx="437" formatCode="0.000">
                  <c:v>77</c:v>
                </c:pt>
                <c:pt idx="438" formatCode="0.000">
                  <c:v>75.795454545454504</c:v>
                </c:pt>
                <c:pt idx="439" formatCode="0.000">
                  <c:v>75.869565217391298</c:v>
                </c:pt>
                <c:pt idx="440" formatCode="0.000">
                  <c:v>74.557692307692193</c:v>
                </c:pt>
                <c:pt idx="441" formatCode="0.000">
                  <c:v>74.400000000000006</c:v>
                </c:pt>
                <c:pt idx="442" formatCode="0.000">
                  <c:v>74.227272727272705</c:v>
                </c:pt>
                <c:pt idx="443" formatCode="0.000">
                  <c:v>75.125</c:v>
                </c:pt>
                <c:pt idx="444" formatCode="0.000">
                  <c:v>75.612903225806406</c:v>
                </c:pt>
                <c:pt idx="445" formatCode="0.000">
                  <c:v>77.566666666666606</c:v>
                </c:pt>
                <c:pt idx="446" formatCode="0.000">
                  <c:v>75.866666666666603</c:v>
                </c:pt>
                <c:pt idx="447" formatCode="0.000">
                  <c:v>73.411764705882305</c:v>
                </c:pt>
                <c:pt idx="448" formatCode="0.000">
                  <c:v>73.928571428571402</c:v>
                </c:pt>
                <c:pt idx="449" formatCode="0.000">
                  <c:v>73.174999999999997</c:v>
                </c:pt>
                <c:pt idx="450" formatCode="0.000">
                  <c:v>73.628571428571405</c:v>
                </c:pt>
                <c:pt idx="451" formatCode="0.000">
                  <c:v>74.15625</c:v>
                </c:pt>
                <c:pt idx="452" formatCode="0.000">
                  <c:v>76.133333333333297</c:v>
                </c:pt>
                <c:pt idx="453" formatCode="0.000">
                  <c:v>74.59375</c:v>
                </c:pt>
                <c:pt idx="454" formatCode="0.000">
                  <c:v>74.5625</c:v>
                </c:pt>
                <c:pt idx="455" formatCode="0.000">
                  <c:v>74.099999999999994</c:v>
                </c:pt>
                <c:pt idx="456" formatCode="0.000">
                  <c:v>74.25</c:v>
                </c:pt>
                <c:pt idx="457" formatCode="0.000">
                  <c:v>75.5</c:v>
                </c:pt>
                <c:pt idx="458" formatCode="0.000">
                  <c:v>76.4375</c:v>
                </c:pt>
                <c:pt idx="459" formatCode="0.000">
                  <c:v>75.424242424242394</c:v>
                </c:pt>
                <c:pt idx="460" formatCode="0.000">
                  <c:v>73.225806451612897</c:v>
                </c:pt>
                <c:pt idx="461" formatCode="0.000">
                  <c:v>72.633333333333297</c:v>
                </c:pt>
                <c:pt idx="462" formatCode="0.000">
                  <c:v>75.976744186046503</c:v>
                </c:pt>
                <c:pt idx="463" formatCode="0.000">
                  <c:v>74.866666666666603</c:v>
                </c:pt>
                <c:pt idx="464" formatCode="0.000">
                  <c:v>74.6875</c:v>
                </c:pt>
                <c:pt idx="465" formatCode="0.000">
                  <c:v>75.40625</c:v>
                </c:pt>
                <c:pt idx="466" formatCode="0.000">
                  <c:v>75.151515151515099</c:v>
                </c:pt>
                <c:pt idx="467" formatCode="0.000">
                  <c:v>74.903225806451601</c:v>
                </c:pt>
                <c:pt idx="468" formatCode="0.000">
                  <c:v>73.774193548387103</c:v>
                </c:pt>
                <c:pt idx="469" formatCode="0.000">
                  <c:v>72.933333333333294</c:v>
                </c:pt>
                <c:pt idx="470" formatCode="0.000">
                  <c:v>73.400000000000006</c:v>
                </c:pt>
                <c:pt idx="471" formatCode="0.000">
                  <c:v>74</c:v>
                </c:pt>
                <c:pt idx="472" formatCode="0.000">
                  <c:v>74.966666666666598</c:v>
                </c:pt>
                <c:pt idx="473" formatCode="0.000">
                  <c:v>75.766666666666595</c:v>
                </c:pt>
                <c:pt idx="474" formatCode="0.000">
                  <c:v>76.266666666666595</c:v>
                </c:pt>
                <c:pt idx="475" formatCode="0.000">
                  <c:v>75.866666666666603</c:v>
                </c:pt>
                <c:pt idx="476" formatCode="0.000">
                  <c:v>75.099999999999994</c:v>
                </c:pt>
                <c:pt idx="477" formatCode="0.000">
                  <c:v>75.3</c:v>
                </c:pt>
                <c:pt idx="478" formatCode="0.000">
                  <c:v>74.868421052631504</c:v>
                </c:pt>
                <c:pt idx="479" formatCode="0.000">
                  <c:v>77.451612903225794</c:v>
                </c:pt>
                <c:pt idx="480" formatCode="0.000">
                  <c:v>78.433333333333294</c:v>
                </c:pt>
                <c:pt idx="481" formatCode="0.000">
                  <c:v>78.266666666666595</c:v>
                </c:pt>
                <c:pt idx="482" formatCode="0.000">
                  <c:v>77.866666666666603</c:v>
                </c:pt>
                <c:pt idx="483" formatCode="0.000">
                  <c:v>76.433333333333294</c:v>
                </c:pt>
                <c:pt idx="484" formatCode="0.000">
                  <c:v>73.066666666666606</c:v>
                </c:pt>
                <c:pt idx="485" formatCode="0.000">
                  <c:v>72.733333333333306</c:v>
                </c:pt>
                <c:pt idx="486" formatCode="0.000">
                  <c:v>73.233333333333306</c:v>
                </c:pt>
                <c:pt idx="487" formatCode="0.000">
                  <c:v>75.766666666666595</c:v>
                </c:pt>
                <c:pt idx="488" formatCode="0.000">
                  <c:v>76.5</c:v>
                </c:pt>
                <c:pt idx="489" formatCode="0.000">
                  <c:v>75.419354838709694</c:v>
                </c:pt>
                <c:pt idx="490" formatCode="0.000">
                  <c:v>74.633333333333297</c:v>
                </c:pt>
                <c:pt idx="491" formatCode="0.000">
                  <c:v>72.7</c:v>
                </c:pt>
                <c:pt idx="492" formatCode="0.000">
                  <c:v>73.066666666666606</c:v>
                </c:pt>
                <c:pt idx="493" formatCode="0.000">
                  <c:v>73.733333333333306</c:v>
                </c:pt>
                <c:pt idx="494" formatCode="0.000">
                  <c:v>76.322580645161295</c:v>
                </c:pt>
                <c:pt idx="495" formatCode="0.000">
                  <c:v>73.516129032257993</c:v>
                </c:pt>
                <c:pt idx="496" formatCode="0.000">
                  <c:v>74.387096774193495</c:v>
                </c:pt>
                <c:pt idx="497" formatCode="0.000">
                  <c:v>74.838709677419303</c:v>
                </c:pt>
                <c:pt idx="498" formatCode="0.000">
                  <c:v>77.064516129032199</c:v>
                </c:pt>
                <c:pt idx="499" formatCode="0.000">
                  <c:v>75.419354838709694</c:v>
                </c:pt>
                <c:pt idx="500" formatCode="0.000">
                  <c:v>74.53125</c:v>
                </c:pt>
                <c:pt idx="501" formatCode="0.000">
                  <c:v>74.235294117647001</c:v>
                </c:pt>
                <c:pt idx="502" formatCode="0.000">
                  <c:v>72.586206896551701</c:v>
                </c:pt>
                <c:pt idx="503" formatCode="0.000">
                  <c:v>73.214285714285694</c:v>
                </c:pt>
                <c:pt idx="504" formatCode="0.000">
                  <c:v>73.928571428571402</c:v>
                </c:pt>
                <c:pt idx="505" formatCode="0.000">
                  <c:v>74.068965517241296</c:v>
                </c:pt>
                <c:pt idx="506" formatCode="0.000">
                  <c:v>75.344827586206804</c:v>
                </c:pt>
                <c:pt idx="507" formatCode="0.000">
                  <c:v>75.433333333333294</c:v>
                </c:pt>
                <c:pt idx="508" formatCode="0.000">
                  <c:v>75.571428571428498</c:v>
                </c:pt>
                <c:pt idx="509" formatCode="0.000">
                  <c:v>74.344827586206804</c:v>
                </c:pt>
                <c:pt idx="510" formatCode="0.000">
                  <c:v>73.857142857142804</c:v>
                </c:pt>
                <c:pt idx="511" formatCode="0.000">
                  <c:v>73.793103448275801</c:v>
                </c:pt>
                <c:pt idx="512" formatCode="0.000">
                  <c:v>75.806451612903203</c:v>
                </c:pt>
                <c:pt idx="513" formatCode="0.000">
                  <c:v>76.870967741935402</c:v>
                </c:pt>
                <c:pt idx="514" formatCode="0.000">
                  <c:v>77.451612903225794</c:v>
                </c:pt>
                <c:pt idx="515" formatCode="0.000">
                  <c:v>77.3</c:v>
                </c:pt>
                <c:pt idx="516" formatCode="0.000">
                  <c:v>76</c:v>
                </c:pt>
                <c:pt idx="517" formatCode="0.000">
                  <c:v>77.931034482758605</c:v>
                </c:pt>
                <c:pt idx="518" formatCode="0.000">
                  <c:v>78.034482758620697</c:v>
                </c:pt>
                <c:pt idx="519" formatCode="0.000">
                  <c:v>77.620689655172399</c:v>
                </c:pt>
                <c:pt idx="520" formatCode="0.000">
                  <c:v>76.7</c:v>
                </c:pt>
                <c:pt idx="521" formatCode="0.000">
                  <c:v>77.5</c:v>
                </c:pt>
                <c:pt idx="522" formatCode="0.000">
                  <c:v>76.766666666666595</c:v>
                </c:pt>
                <c:pt idx="523" formatCode="0.000">
                  <c:v>76.967741935483801</c:v>
                </c:pt>
                <c:pt idx="524" formatCode="0.000">
                  <c:v>75.193548387096698</c:v>
                </c:pt>
                <c:pt idx="525" formatCode="0.000">
                  <c:v>75.8</c:v>
                </c:pt>
                <c:pt idx="526" formatCode="0.000">
                  <c:v>77.766666666666595</c:v>
                </c:pt>
                <c:pt idx="527" formatCode="0.000">
                  <c:v>77.6666666666666</c:v>
                </c:pt>
                <c:pt idx="528" formatCode="0.000">
                  <c:v>76.900000000000006</c:v>
                </c:pt>
                <c:pt idx="529" formatCode="0.000">
                  <c:v>78.400000000000006</c:v>
                </c:pt>
                <c:pt idx="530" formatCode="0.000">
                  <c:v>75.088235294117595</c:v>
                </c:pt>
                <c:pt idx="531" formatCode="0.000">
                  <c:v>73.242424242424207</c:v>
                </c:pt>
                <c:pt idx="532" formatCode="0.000">
                  <c:v>73.193548387096698</c:v>
                </c:pt>
                <c:pt idx="533" formatCode="0.000">
                  <c:v>74.433333333333294</c:v>
                </c:pt>
                <c:pt idx="534" formatCode="0.000">
                  <c:v>75.757575757575694</c:v>
                </c:pt>
                <c:pt idx="535" formatCode="0.000">
                  <c:v>77.969696969696898</c:v>
                </c:pt>
                <c:pt idx="536" formatCode="0.000">
                  <c:v>77.939393939393895</c:v>
                </c:pt>
                <c:pt idx="537" formatCode="0.000">
                  <c:v>76.900000000000006</c:v>
                </c:pt>
                <c:pt idx="538" formatCode="0.000">
                  <c:v>74.193548387096698</c:v>
                </c:pt>
                <c:pt idx="539" formatCode="0.000">
                  <c:v>73.774193548387103</c:v>
                </c:pt>
                <c:pt idx="540" formatCode="0.000">
                  <c:v>73.75</c:v>
                </c:pt>
                <c:pt idx="541" formatCode="0.000">
                  <c:v>74.419354838709694</c:v>
                </c:pt>
                <c:pt idx="542" formatCode="0.000">
                  <c:v>74.483870967741893</c:v>
                </c:pt>
                <c:pt idx="543" formatCode="0.000">
                  <c:v>74.6666666666666</c:v>
                </c:pt>
                <c:pt idx="544" formatCode="0.000">
                  <c:v>73.8</c:v>
                </c:pt>
                <c:pt idx="545" formatCode="0.000">
                  <c:v>73.400000000000006</c:v>
                </c:pt>
                <c:pt idx="546" formatCode="0.000">
                  <c:v>72.533333333333303</c:v>
                </c:pt>
                <c:pt idx="547" formatCode="0.000">
                  <c:v>75.1666666666666</c:v>
                </c:pt>
                <c:pt idx="548" formatCode="0.000">
                  <c:v>78.066666666666606</c:v>
                </c:pt>
                <c:pt idx="549" formatCode="0.000">
                  <c:v>77.3125</c:v>
                </c:pt>
                <c:pt idx="550" formatCode="0.000">
                  <c:v>76.225806451612897</c:v>
                </c:pt>
                <c:pt idx="551" formatCode="0.000">
                  <c:v>76.466666666666598</c:v>
                </c:pt>
                <c:pt idx="552" formatCode="0.000">
                  <c:v>77.633333333333297</c:v>
                </c:pt>
                <c:pt idx="553" formatCode="0.000">
                  <c:v>77.566666666666606</c:v>
                </c:pt>
                <c:pt idx="554" formatCode="0.000">
                  <c:v>76.866666666666603</c:v>
                </c:pt>
                <c:pt idx="555" formatCode="0.000">
                  <c:v>78.3</c:v>
                </c:pt>
                <c:pt idx="556" formatCode="0.000">
                  <c:v>76.7</c:v>
                </c:pt>
                <c:pt idx="557" formatCode="0.000">
                  <c:v>78.433333333333294</c:v>
                </c:pt>
                <c:pt idx="558" formatCode="0.000">
                  <c:v>77.433333333333294</c:v>
                </c:pt>
                <c:pt idx="559" formatCode="0.000">
                  <c:v>77.133333333333297</c:v>
                </c:pt>
                <c:pt idx="560" formatCode="0.000">
                  <c:v>76.133333333333297</c:v>
                </c:pt>
                <c:pt idx="561" formatCode="0.000">
                  <c:v>76.7</c:v>
                </c:pt>
                <c:pt idx="562" formatCode="0.000">
                  <c:v>77.5</c:v>
                </c:pt>
                <c:pt idx="563" formatCode="0.000">
                  <c:v>78.129032258064498</c:v>
                </c:pt>
                <c:pt idx="564" formatCode="0.000">
                  <c:v>77.6666666666666</c:v>
                </c:pt>
                <c:pt idx="565" formatCode="0.000">
                  <c:v>77.633333333333297</c:v>
                </c:pt>
                <c:pt idx="566" formatCode="0.000">
                  <c:v>74.484848484848399</c:v>
                </c:pt>
                <c:pt idx="567" formatCode="0.000">
                  <c:v>75.675675675675606</c:v>
                </c:pt>
                <c:pt idx="568" formatCode="0.000">
                  <c:v>74.837837837837796</c:v>
                </c:pt>
                <c:pt idx="569" formatCode="0.000">
                  <c:v>72.59375</c:v>
                </c:pt>
                <c:pt idx="570" formatCode="0.000">
                  <c:v>73.966666666666598</c:v>
                </c:pt>
                <c:pt idx="571" formatCode="0.000">
                  <c:v>76</c:v>
                </c:pt>
                <c:pt idx="572" formatCode="0.000">
                  <c:v>76.366666666666603</c:v>
                </c:pt>
                <c:pt idx="573" formatCode="0.000">
                  <c:v>75.966666666666598</c:v>
                </c:pt>
                <c:pt idx="574" formatCode="0.000">
                  <c:v>74.933333333333294</c:v>
                </c:pt>
                <c:pt idx="575" formatCode="0.000">
                  <c:v>72.931034482758605</c:v>
                </c:pt>
                <c:pt idx="576" formatCode="0.000">
                  <c:v>73.533333333333303</c:v>
                </c:pt>
                <c:pt idx="577" formatCode="0.000">
                  <c:v>72.933333333333294</c:v>
                </c:pt>
                <c:pt idx="578" formatCode="0.000">
                  <c:v>72.766666666666595</c:v>
                </c:pt>
                <c:pt idx="579" formatCode="0.000">
                  <c:v>73.161290322580598</c:v>
                </c:pt>
                <c:pt idx="580" formatCode="0.000">
                  <c:v>74.53125</c:v>
                </c:pt>
                <c:pt idx="581" formatCode="0.000">
                  <c:v>75.03125</c:v>
                </c:pt>
                <c:pt idx="582" formatCode="0.000">
                  <c:v>74.225806451612897</c:v>
                </c:pt>
                <c:pt idx="583" formatCode="0.000">
                  <c:v>73.099999999999994</c:v>
                </c:pt>
                <c:pt idx="584" formatCode="0.000">
                  <c:v>72.533333333333303</c:v>
                </c:pt>
                <c:pt idx="585" formatCode="0.000">
                  <c:v>74.733333333333306</c:v>
                </c:pt>
                <c:pt idx="586" formatCode="0.000">
                  <c:v>77.099999999999994</c:v>
                </c:pt>
                <c:pt idx="587" formatCode="0.000">
                  <c:v>76.866666666666603</c:v>
                </c:pt>
                <c:pt idx="588" formatCode="0.000">
                  <c:v>74.766666666666595</c:v>
                </c:pt>
                <c:pt idx="589" formatCode="0.000">
                  <c:v>74.533333333333303</c:v>
                </c:pt>
                <c:pt idx="590" formatCode="0.000">
                  <c:v>78.099999999999994</c:v>
                </c:pt>
                <c:pt idx="591" formatCode="0.000">
                  <c:v>77.161290322580598</c:v>
                </c:pt>
                <c:pt idx="592" formatCode="0.000">
                  <c:v>78.225806451612897</c:v>
                </c:pt>
                <c:pt idx="593" formatCode="0.000">
                  <c:v>77.033333333333303</c:v>
                </c:pt>
                <c:pt idx="594" formatCode="0.000">
                  <c:v>77.366666666666603</c:v>
                </c:pt>
                <c:pt idx="595" formatCode="0.000">
                  <c:v>74.933333333333294</c:v>
                </c:pt>
                <c:pt idx="596" formatCode="0.000">
                  <c:v>75.966666666666598</c:v>
                </c:pt>
                <c:pt idx="597" formatCode="0.000">
                  <c:v>76.566666666666606</c:v>
                </c:pt>
                <c:pt idx="598" formatCode="0.000">
                  <c:v>76.099999999999994</c:v>
                </c:pt>
                <c:pt idx="599" formatCode="0.000">
                  <c:v>74.3</c:v>
                </c:pt>
                <c:pt idx="600" formatCode="0.000">
                  <c:v>75.400000000000006</c:v>
                </c:pt>
                <c:pt idx="601" formatCode="0.000">
                  <c:v>75.633333333333297</c:v>
                </c:pt>
                <c:pt idx="602" formatCode="0.000">
                  <c:v>78</c:v>
                </c:pt>
                <c:pt idx="603" formatCode="0.000">
                  <c:v>76.766666666666595</c:v>
                </c:pt>
                <c:pt idx="604" formatCode="0.000">
                  <c:v>74.433333333333294</c:v>
                </c:pt>
                <c:pt idx="605" formatCode="0.000">
                  <c:v>74.466666666666598</c:v>
                </c:pt>
                <c:pt idx="606" formatCode="0.000">
                  <c:v>74.6666666666666</c:v>
                </c:pt>
                <c:pt idx="607" formatCode="0.000">
                  <c:v>75.5</c:v>
                </c:pt>
                <c:pt idx="608" formatCode="0.000">
                  <c:v>76.433333333333294</c:v>
                </c:pt>
                <c:pt idx="609" formatCode="0.000">
                  <c:v>78.266666666666595</c:v>
                </c:pt>
                <c:pt idx="610" formatCode="0.000">
                  <c:v>72.594594594594597</c:v>
                </c:pt>
                <c:pt idx="611" formatCode="0.000">
                  <c:v>77.266666666666595</c:v>
                </c:pt>
                <c:pt idx="612" formatCode="0.000">
                  <c:v>77.233333333333306</c:v>
                </c:pt>
                <c:pt idx="613" formatCode="0.000">
                  <c:v>76.9375</c:v>
                </c:pt>
                <c:pt idx="614" formatCode="0.000">
                  <c:v>76.34375</c:v>
                </c:pt>
                <c:pt idx="615" formatCode="0.000">
                  <c:v>75.28125</c:v>
                </c:pt>
                <c:pt idx="616" formatCode="0.000">
                  <c:v>74.933333333333294</c:v>
                </c:pt>
                <c:pt idx="617" formatCode="0.000">
                  <c:v>75.3333333333333</c:v>
                </c:pt>
                <c:pt idx="618" formatCode="0.000">
                  <c:v>75.566666666666606</c:v>
                </c:pt>
                <c:pt idx="619" formatCode="0.000">
                  <c:v>75.6666666666666</c:v>
                </c:pt>
                <c:pt idx="620" formatCode="0.000">
                  <c:v>75.433333333333294</c:v>
                </c:pt>
                <c:pt idx="621" formatCode="0.000">
                  <c:v>72.5</c:v>
                </c:pt>
                <c:pt idx="622" formatCode="0.000">
                  <c:v>73.266666666666595</c:v>
                </c:pt>
                <c:pt idx="623" formatCode="0.000">
                  <c:v>75.766666666666595</c:v>
                </c:pt>
                <c:pt idx="624" formatCode="0.000">
                  <c:v>77.6666666666666</c:v>
                </c:pt>
                <c:pt idx="625" formatCode="0.000">
                  <c:v>78.400000000000006</c:v>
                </c:pt>
                <c:pt idx="626" formatCode="0.000">
                  <c:v>74.866666666666603</c:v>
                </c:pt>
                <c:pt idx="627" formatCode="0.000">
                  <c:v>76.366666666666603</c:v>
                </c:pt>
                <c:pt idx="628" formatCode="0.000">
                  <c:v>78.2</c:v>
                </c:pt>
                <c:pt idx="629" formatCode="0.000">
                  <c:v>76.78125</c:v>
                </c:pt>
                <c:pt idx="630" formatCode="0.000">
                  <c:v>76.75</c:v>
                </c:pt>
                <c:pt idx="631" formatCode="0.000">
                  <c:v>78.064516129032199</c:v>
                </c:pt>
                <c:pt idx="632" formatCode="0.000">
                  <c:v>78.027027027027003</c:v>
                </c:pt>
                <c:pt idx="633" formatCode="0.000">
                  <c:v>77.717948717948701</c:v>
                </c:pt>
                <c:pt idx="634" formatCode="0.000">
                  <c:v>77.242424242424207</c:v>
                </c:pt>
                <c:pt idx="635" formatCode="0.000">
                  <c:v>77.633333333333297</c:v>
                </c:pt>
                <c:pt idx="636" formatCode="0.000">
                  <c:v>76.806451612903203</c:v>
                </c:pt>
                <c:pt idx="637" formatCode="0.000">
                  <c:v>77.21875</c:v>
                </c:pt>
                <c:pt idx="638" formatCode="0.000">
                  <c:v>78.1875</c:v>
                </c:pt>
                <c:pt idx="639" formatCode="0.000">
                  <c:v>73.3333333333333</c:v>
                </c:pt>
                <c:pt idx="640" formatCode="0.000">
                  <c:v>75.3</c:v>
                </c:pt>
                <c:pt idx="641" formatCode="0.000">
                  <c:v>75.451612903225794</c:v>
                </c:pt>
                <c:pt idx="642" formatCode="0.000">
                  <c:v>74.5</c:v>
                </c:pt>
                <c:pt idx="643" formatCode="0.000">
                  <c:v>75.8333333333333</c:v>
                </c:pt>
                <c:pt idx="644" formatCode="0.000">
                  <c:v>75.161290322580598</c:v>
                </c:pt>
                <c:pt idx="645" formatCode="0.000">
                  <c:v>73.225806451612897</c:v>
                </c:pt>
                <c:pt idx="646" formatCode="0.000">
                  <c:v>72.677419354838705</c:v>
                </c:pt>
                <c:pt idx="647" formatCode="0.000">
                  <c:v>73.3</c:v>
                </c:pt>
                <c:pt idx="648" formatCode="0.000">
                  <c:v>75.966666666666598</c:v>
                </c:pt>
                <c:pt idx="649" formatCode="0.000">
                  <c:v>75.866666666666603</c:v>
                </c:pt>
                <c:pt idx="650" formatCode="0.000">
                  <c:v>74.5</c:v>
                </c:pt>
                <c:pt idx="651" formatCode="0.000">
                  <c:v>72.5</c:v>
                </c:pt>
                <c:pt idx="652" formatCode="0.000">
                  <c:v>72.566666666666606</c:v>
                </c:pt>
                <c:pt idx="653" formatCode="0.000">
                  <c:v>75</c:v>
                </c:pt>
                <c:pt idx="654" formatCode="0.000">
                  <c:v>76.133333333333297</c:v>
                </c:pt>
                <c:pt idx="655" formatCode="0.000">
                  <c:v>76.2</c:v>
                </c:pt>
                <c:pt idx="656" formatCode="0.000">
                  <c:v>76.6666666666666</c:v>
                </c:pt>
                <c:pt idx="657" formatCode="0.000">
                  <c:v>75.78125</c:v>
                </c:pt>
                <c:pt idx="658" formatCode="0.000">
                  <c:v>74.451612903225794</c:v>
                </c:pt>
                <c:pt idx="659" formatCode="0.000">
                  <c:v>73.516129032257993</c:v>
                </c:pt>
                <c:pt idx="660" formatCode="0.000">
                  <c:v>72.933333333333294</c:v>
                </c:pt>
                <c:pt idx="661" formatCode="0.000">
                  <c:v>72.733333333333306</c:v>
                </c:pt>
                <c:pt idx="662" formatCode="0.000">
                  <c:v>73.133333333333297</c:v>
                </c:pt>
                <c:pt idx="663" formatCode="0.000">
                  <c:v>74.266666666666595</c:v>
                </c:pt>
                <c:pt idx="664" formatCode="0.000">
                  <c:v>75.066666666666606</c:v>
                </c:pt>
                <c:pt idx="665" formatCode="0.000">
                  <c:v>77.433333333333294</c:v>
                </c:pt>
                <c:pt idx="666" formatCode="0.000">
                  <c:v>71.966666666666598</c:v>
                </c:pt>
                <c:pt idx="667" formatCode="0.000">
                  <c:v>72.233333333333306</c:v>
                </c:pt>
                <c:pt idx="668" formatCode="0.000">
                  <c:v>65.5</c:v>
                </c:pt>
                <c:pt idx="669" formatCode="0.000">
                  <c:v>66.5</c:v>
                </c:pt>
                <c:pt idx="670" formatCode="0.000">
                  <c:v>67.3333333333333</c:v>
                </c:pt>
                <c:pt idx="671" formatCode="0.000">
                  <c:v>66.5</c:v>
                </c:pt>
                <c:pt idx="672" formatCode="0.000">
                  <c:v>66</c:v>
                </c:pt>
                <c:pt idx="673" formatCode="0.000">
                  <c:v>65.418604651162795</c:v>
                </c:pt>
                <c:pt idx="674" formatCode="0.000">
                  <c:v>65.866666666666603</c:v>
                </c:pt>
                <c:pt idx="675" formatCode="0.000">
                  <c:v>65.658536585365795</c:v>
                </c:pt>
                <c:pt idx="676" formatCode="0.000">
                  <c:v>65.8</c:v>
                </c:pt>
                <c:pt idx="677" formatCode="0.000">
                  <c:v>67.233333333333306</c:v>
                </c:pt>
                <c:pt idx="678" formatCode="0.000">
                  <c:v>68.433333333333294</c:v>
                </c:pt>
                <c:pt idx="679" formatCode="0.000">
                  <c:v>70.875</c:v>
                </c:pt>
                <c:pt idx="680" formatCode="0.000">
                  <c:v>71.151515151515099</c:v>
                </c:pt>
                <c:pt idx="681" formatCode="0.000">
                  <c:v>70.3333333333333</c:v>
                </c:pt>
                <c:pt idx="682" formatCode="0.000">
                  <c:v>72.433333333333294</c:v>
                </c:pt>
                <c:pt idx="683" formatCode="0.000">
                  <c:v>70.387096774193495</c:v>
                </c:pt>
                <c:pt idx="684" formatCode="0.000">
                  <c:v>68.645161290322505</c:v>
                </c:pt>
                <c:pt idx="685" formatCode="0.000">
                  <c:v>68.733333333333306</c:v>
                </c:pt>
                <c:pt idx="686" formatCode="0.000">
                  <c:v>70.8</c:v>
                </c:pt>
                <c:pt idx="687" formatCode="0.000">
                  <c:v>71.266666666666595</c:v>
                </c:pt>
                <c:pt idx="688" formatCode="0.000">
                  <c:v>69.033333333333303</c:v>
                </c:pt>
                <c:pt idx="689" formatCode="0.000">
                  <c:v>72.028571428571396</c:v>
                </c:pt>
                <c:pt idx="690" formatCode="0.000">
                  <c:v>72.033333333333303</c:v>
                </c:pt>
                <c:pt idx="691" formatCode="0.000">
                  <c:v>71.862068965517196</c:v>
                </c:pt>
                <c:pt idx="692" formatCode="0.000">
                  <c:v>71.793103448275801</c:v>
                </c:pt>
                <c:pt idx="693" formatCode="0.000">
                  <c:v>72.2068965517241</c:v>
                </c:pt>
                <c:pt idx="694" formatCode="0.000">
                  <c:v>72.033333333333303</c:v>
                </c:pt>
                <c:pt idx="695" formatCode="0.000">
                  <c:v>72.3</c:v>
                </c:pt>
                <c:pt idx="696" formatCode="0.000">
                  <c:v>72.435897435897402</c:v>
                </c:pt>
                <c:pt idx="697" formatCode="0.000">
                  <c:v>72.394736842105203</c:v>
                </c:pt>
                <c:pt idx="698" formatCode="0.000">
                  <c:v>71.793103448275801</c:v>
                </c:pt>
                <c:pt idx="699" formatCode="0.000">
                  <c:v>67.793103448275801</c:v>
                </c:pt>
                <c:pt idx="700" formatCode="0.000">
                  <c:v>68.535714285714207</c:v>
                </c:pt>
                <c:pt idx="701" formatCode="0.000">
                  <c:v>69</c:v>
                </c:pt>
                <c:pt idx="702" formatCode="0.000">
                  <c:v>69.535714285714207</c:v>
                </c:pt>
                <c:pt idx="703" formatCode="0.000">
                  <c:v>70.241379310344797</c:v>
                </c:pt>
                <c:pt idx="704" formatCode="0.000">
                  <c:v>71.25</c:v>
                </c:pt>
                <c:pt idx="705" formatCode="0.000">
                  <c:v>72.035714285714207</c:v>
                </c:pt>
                <c:pt idx="706" formatCode="0.000">
                  <c:v>71.857142857142804</c:v>
                </c:pt>
                <c:pt idx="707" formatCode="0.000">
                  <c:v>70.857142857142804</c:v>
                </c:pt>
                <c:pt idx="708" formatCode="0.000">
                  <c:v>69.75</c:v>
                </c:pt>
                <c:pt idx="709" formatCode="0.000">
                  <c:v>69.53125</c:v>
                </c:pt>
                <c:pt idx="710" formatCode="0.000">
                  <c:v>70.3</c:v>
                </c:pt>
                <c:pt idx="711" formatCode="0.000">
                  <c:v>69.099999999999994</c:v>
                </c:pt>
                <c:pt idx="712" formatCode="0.000">
                  <c:v>69.3</c:v>
                </c:pt>
                <c:pt idx="713" formatCode="0.000">
                  <c:v>68.233333333333306</c:v>
                </c:pt>
                <c:pt idx="714" formatCode="0.000">
                  <c:v>68.8333333333333</c:v>
                </c:pt>
                <c:pt idx="715" formatCode="0.000">
                  <c:v>69.099999999999994</c:v>
                </c:pt>
                <c:pt idx="716" formatCode="0.000">
                  <c:v>72.233333333333306</c:v>
                </c:pt>
                <c:pt idx="717" formatCode="0.000">
                  <c:v>71.5</c:v>
                </c:pt>
                <c:pt idx="718" formatCode="0.000">
                  <c:v>71.030303030303003</c:v>
                </c:pt>
                <c:pt idx="719" formatCode="0.000">
                  <c:v>70.857142857142804</c:v>
                </c:pt>
                <c:pt idx="720" formatCode="0.000">
                  <c:v>67.4166666666666</c:v>
                </c:pt>
                <c:pt idx="721" formatCode="0.000">
                  <c:v>65.233333333333306</c:v>
                </c:pt>
                <c:pt idx="722" formatCode="0.000">
                  <c:v>65.566666666666606</c:v>
                </c:pt>
                <c:pt idx="723" formatCode="0.000">
                  <c:v>65.8</c:v>
                </c:pt>
                <c:pt idx="724" formatCode="0.000">
                  <c:v>69.900000000000006</c:v>
                </c:pt>
                <c:pt idx="725" formatCode="0.000">
                  <c:v>71.8</c:v>
                </c:pt>
                <c:pt idx="726" formatCode="0.000">
                  <c:v>70.8</c:v>
                </c:pt>
                <c:pt idx="727" formatCode="0.000">
                  <c:v>71.7</c:v>
                </c:pt>
                <c:pt idx="728" formatCode="0.000">
                  <c:v>72.466666666666598</c:v>
                </c:pt>
                <c:pt idx="729" formatCode="0.000">
                  <c:v>72.400000000000006</c:v>
                </c:pt>
                <c:pt idx="730" formatCode="0.000">
                  <c:v>70.1666666666666</c:v>
                </c:pt>
                <c:pt idx="731" formatCode="0.000">
                  <c:v>70.466666666666598</c:v>
                </c:pt>
                <c:pt idx="732" formatCode="0.000">
                  <c:v>70.354838709677395</c:v>
                </c:pt>
                <c:pt idx="733" formatCode="0.000">
                  <c:v>68.870967741935402</c:v>
                </c:pt>
                <c:pt idx="734" formatCode="0.000">
                  <c:v>67.838709677419303</c:v>
                </c:pt>
                <c:pt idx="735" formatCode="0.000">
                  <c:v>67.322580645161295</c:v>
                </c:pt>
                <c:pt idx="736" formatCode="0.000">
                  <c:v>67.806451612903203</c:v>
                </c:pt>
                <c:pt idx="737" formatCode="0.000">
                  <c:v>68.419354838709594</c:v>
                </c:pt>
                <c:pt idx="738" formatCode="0.000">
                  <c:v>69.3</c:v>
                </c:pt>
                <c:pt idx="739" formatCode="0.000">
                  <c:v>69.033333333333303</c:v>
                </c:pt>
                <c:pt idx="740" formatCode="0.000">
                  <c:v>68.400000000000006</c:v>
                </c:pt>
                <c:pt idx="741" formatCode="0.000">
                  <c:v>67.866666666666603</c:v>
                </c:pt>
                <c:pt idx="742" formatCode="0.000">
                  <c:v>68.599999999999994</c:v>
                </c:pt>
                <c:pt idx="743" formatCode="0.000">
                  <c:v>69.3333333333333</c:v>
                </c:pt>
                <c:pt idx="744" formatCode="0.000">
                  <c:v>70.1666666666666</c:v>
                </c:pt>
                <c:pt idx="745" formatCode="0.000">
                  <c:v>69.8333333333333</c:v>
                </c:pt>
                <c:pt idx="746" formatCode="0.000">
                  <c:v>71.1666666666666</c:v>
                </c:pt>
                <c:pt idx="747" formatCode="0.000">
                  <c:v>71.3</c:v>
                </c:pt>
                <c:pt idx="748" formatCode="0.000">
                  <c:v>72.433333333333294</c:v>
                </c:pt>
                <c:pt idx="749" formatCode="0.000">
                  <c:v>70.099999999999994</c:v>
                </c:pt>
                <c:pt idx="750" formatCode="0.000">
                  <c:v>71.966666666666598</c:v>
                </c:pt>
                <c:pt idx="751" formatCode="0.000">
                  <c:v>70.558823529411697</c:v>
                </c:pt>
                <c:pt idx="752" formatCode="0.000">
                  <c:v>70.099999999999994</c:v>
                </c:pt>
                <c:pt idx="753" formatCode="0.000">
                  <c:v>69.967741935483801</c:v>
                </c:pt>
                <c:pt idx="754" formatCode="0.000">
                  <c:v>70.757575757575694</c:v>
                </c:pt>
                <c:pt idx="755" formatCode="0.000">
                  <c:v>71.0625</c:v>
                </c:pt>
                <c:pt idx="756" formatCode="0.000">
                  <c:v>71.941176470588204</c:v>
                </c:pt>
                <c:pt idx="757" formatCode="0.000">
                  <c:v>71.5</c:v>
                </c:pt>
                <c:pt idx="758" formatCode="0.000">
                  <c:v>71.709677419354804</c:v>
                </c:pt>
                <c:pt idx="759" formatCode="0.000">
                  <c:v>71.8</c:v>
                </c:pt>
                <c:pt idx="760" formatCode="0.000">
                  <c:v>72.233333333333306</c:v>
                </c:pt>
                <c:pt idx="761" formatCode="0.000">
                  <c:v>71.866666666666603</c:v>
                </c:pt>
                <c:pt idx="762" formatCode="0.000">
                  <c:v>71.3333333333333</c:v>
                </c:pt>
                <c:pt idx="763" formatCode="0.000">
                  <c:v>71.1666666666666</c:v>
                </c:pt>
                <c:pt idx="764" formatCode="0.000">
                  <c:v>70.8333333333333</c:v>
                </c:pt>
                <c:pt idx="765" formatCode="0.000">
                  <c:v>70.1666666666666</c:v>
                </c:pt>
                <c:pt idx="766" formatCode="0.000">
                  <c:v>69.3</c:v>
                </c:pt>
                <c:pt idx="767" formatCode="0.000">
                  <c:v>66.419354838709594</c:v>
                </c:pt>
                <c:pt idx="768" formatCode="0.000">
                  <c:v>65.870967741935402</c:v>
                </c:pt>
                <c:pt idx="769" formatCode="0.000">
                  <c:v>69.533333333333303</c:v>
                </c:pt>
                <c:pt idx="770" formatCode="0.000">
                  <c:v>68.6666666666666</c:v>
                </c:pt>
                <c:pt idx="771" formatCode="0.000">
                  <c:v>67.806451612903203</c:v>
                </c:pt>
                <c:pt idx="772" formatCode="0.000">
                  <c:v>70.151515151515099</c:v>
                </c:pt>
                <c:pt idx="773" formatCode="0.000">
                  <c:v>72.258064516128997</c:v>
                </c:pt>
                <c:pt idx="774" formatCode="0.000">
                  <c:v>70.161290322580598</c:v>
                </c:pt>
                <c:pt idx="775" formatCode="0.000">
                  <c:v>71.677419354838705</c:v>
                </c:pt>
                <c:pt idx="776" formatCode="0.000">
                  <c:v>72.40625</c:v>
                </c:pt>
                <c:pt idx="777" formatCode="0.000">
                  <c:v>72.400000000000006</c:v>
                </c:pt>
                <c:pt idx="778" formatCode="0.000">
                  <c:v>72</c:v>
                </c:pt>
                <c:pt idx="779" formatCode="0.000">
                  <c:v>71.933333333333294</c:v>
                </c:pt>
                <c:pt idx="780" formatCode="0.000">
                  <c:v>69.1666666666666</c:v>
                </c:pt>
                <c:pt idx="781" formatCode="0.000">
                  <c:v>71.6666666666666</c:v>
                </c:pt>
                <c:pt idx="782" formatCode="0.000">
                  <c:v>71.099999999999994</c:v>
                </c:pt>
                <c:pt idx="783" formatCode="0.000">
                  <c:v>72.133333333333297</c:v>
                </c:pt>
                <c:pt idx="784" formatCode="0.000">
                  <c:v>117</c:v>
                </c:pt>
                <c:pt idx="785" formatCode="0.000">
                  <c:v>119</c:v>
                </c:pt>
                <c:pt idx="786" formatCode="0.000">
                  <c:v>117</c:v>
                </c:pt>
                <c:pt idx="787" formatCode="0.000">
                  <c:v>117</c:v>
                </c:pt>
                <c:pt idx="788" formatCode="0.000">
                  <c:v>112</c:v>
                </c:pt>
                <c:pt idx="789" formatCode="0.000">
                  <c:v>112</c:v>
                </c:pt>
                <c:pt idx="790" formatCode="0.000">
                  <c:v>117</c:v>
                </c:pt>
                <c:pt idx="791" formatCode="0.000">
                  <c:v>115</c:v>
                </c:pt>
                <c:pt idx="792" formatCode="0.000">
                  <c:v>118</c:v>
                </c:pt>
                <c:pt idx="793" formatCode="0.000">
                  <c:v>113</c:v>
                </c:pt>
                <c:pt idx="794" formatCode="0.000">
                  <c:v>115</c:v>
                </c:pt>
                <c:pt idx="795" formatCode="0.000">
                  <c:v>116</c:v>
                </c:pt>
                <c:pt idx="796" formatCode="0.000">
                  <c:v>114.6</c:v>
                </c:pt>
                <c:pt idx="797" formatCode="0.000">
                  <c:v>118</c:v>
                </c:pt>
                <c:pt idx="798" formatCode="0.000">
                  <c:v>122.4</c:v>
                </c:pt>
                <c:pt idx="799" formatCode="0.000">
                  <c:v>115</c:v>
                </c:pt>
                <c:pt idx="800" formatCode="0.000">
                  <c:v>115</c:v>
                </c:pt>
                <c:pt idx="801" formatCode="0.000">
                  <c:v>114</c:v>
                </c:pt>
                <c:pt idx="802" formatCode="0.000">
                  <c:v>119</c:v>
                </c:pt>
                <c:pt idx="803" formatCode="0.000">
                  <c:v>114</c:v>
                </c:pt>
                <c:pt idx="804" formatCode="0.000">
                  <c:v>125</c:v>
                </c:pt>
                <c:pt idx="805" formatCode="0.000">
                  <c:v>117</c:v>
                </c:pt>
                <c:pt idx="806" formatCode="0.000">
                  <c:v>116.4</c:v>
                </c:pt>
                <c:pt idx="807" formatCode="0.000">
                  <c:v>115</c:v>
                </c:pt>
                <c:pt idx="808" formatCode="0.000">
                  <c:v>116</c:v>
                </c:pt>
                <c:pt idx="809" formatCode="0.000">
                  <c:v>117.4</c:v>
                </c:pt>
                <c:pt idx="810" formatCode="0.000">
                  <c:v>113</c:v>
                </c:pt>
                <c:pt idx="811" formatCode="0.000">
                  <c:v>116</c:v>
                </c:pt>
                <c:pt idx="812" formatCode="0.000">
                  <c:v>115</c:v>
                </c:pt>
                <c:pt idx="813" formatCode="0.000">
                  <c:v>112</c:v>
                </c:pt>
                <c:pt idx="814" formatCode="0.000">
                  <c:v>103.83333330000001</c:v>
                </c:pt>
                <c:pt idx="815" formatCode="0.000">
                  <c:v>104.83333330000001</c:v>
                </c:pt>
                <c:pt idx="816" formatCode="0.000">
                  <c:v>103.8666667</c:v>
                </c:pt>
                <c:pt idx="817" formatCode="0.000">
                  <c:v>106.3030303</c:v>
                </c:pt>
                <c:pt idx="818" formatCode="0.000">
                  <c:v>104.9393939</c:v>
                </c:pt>
                <c:pt idx="819" formatCode="0.000">
                  <c:v>103.6969697</c:v>
                </c:pt>
                <c:pt idx="820" formatCode="0.000">
                  <c:v>103.7</c:v>
                </c:pt>
                <c:pt idx="821" formatCode="0.000">
                  <c:v>103.3666667</c:v>
                </c:pt>
                <c:pt idx="822" formatCode="0.000">
                  <c:v>103.1935484</c:v>
                </c:pt>
                <c:pt idx="823" formatCode="0.000">
                  <c:v>104.7096774</c:v>
                </c:pt>
                <c:pt idx="824" formatCode="0.000">
                  <c:v>105.8064516</c:v>
                </c:pt>
                <c:pt idx="825" formatCode="0.000">
                  <c:v>104.5666667</c:v>
                </c:pt>
                <c:pt idx="826" formatCode="0.000">
                  <c:v>104.09375</c:v>
                </c:pt>
                <c:pt idx="827" formatCode="0.000">
                  <c:v>103.8666667</c:v>
                </c:pt>
                <c:pt idx="828" formatCode="0.000">
                  <c:v>103.6451613</c:v>
                </c:pt>
                <c:pt idx="829" formatCode="0.000">
                  <c:v>104.5483871</c:v>
                </c:pt>
                <c:pt idx="830" formatCode="0.000">
                  <c:v>103.7096774</c:v>
                </c:pt>
                <c:pt idx="831" formatCode="0.000">
                  <c:v>103.1428571</c:v>
                </c:pt>
                <c:pt idx="832" formatCode="0.000">
                  <c:v>104.65625</c:v>
                </c:pt>
                <c:pt idx="833" formatCode="0.000">
                  <c:v>105.2258065</c:v>
                </c:pt>
                <c:pt idx="834" formatCode="0.000">
                  <c:v>105.59459459999999</c:v>
                </c:pt>
                <c:pt idx="835" formatCode="0.000">
                  <c:v>100.1</c:v>
                </c:pt>
                <c:pt idx="836" formatCode="0.000">
                  <c:v>98</c:v>
                </c:pt>
                <c:pt idx="837" formatCode="0.000">
                  <c:v>98.166666669999998</c:v>
                </c:pt>
                <c:pt idx="838" formatCode="0.000">
                  <c:v>98.833333330000002</c:v>
                </c:pt>
                <c:pt idx="839" formatCode="0.000">
                  <c:v>98.333333330000002</c:v>
                </c:pt>
                <c:pt idx="840" formatCode="0.000">
                  <c:v>98.6</c:v>
                </c:pt>
                <c:pt idx="841" formatCode="0.000">
                  <c:v>99.066666670000004</c:v>
                </c:pt>
                <c:pt idx="842" formatCode="0.000">
                  <c:v>99.833333330000002</c:v>
                </c:pt>
                <c:pt idx="843" formatCode="0.000">
                  <c:v>99.4</c:v>
                </c:pt>
                <c:pt idx="844" formatCode="0.000">
                  <c:v>99.466666669999995</c:v>
                </c:pt>
                <c:pt idx="845" formatCode="0.000">
                  <c:v>99.6</c:v>
                </c:pt>
                <c:pt idx="846" formatCode="0.000">
                  <c:v>101.0333333</c:v>
                </c:pt>
                <c:pt idx="847" formatCode="0.000">
                  <c:v>101.2666667</c:v>
                </c:pt>
                <c:pt idx="848" formatCode="0.000">
                  <c:v>101.9333333</c:v>
                </c:pt>
                <c:pt idx="849" formatCode="0.000">
                  <c:v>101.03225810000001</c:v>
                </c:pt>
                <c:pt idx="850" formatCode="0.000">
                  <c:v>101.0967742</c:v>
                </c:pt>
                <c:pt idx="851" formatCode="0.000">
                  <c:v>101.2580645</c:v>
                </c:pt>
                <c:pt idx="852" formatCode="0.000">
                  <c:v>102.4</c:v>
                </c:pt>
                <c:pt idx="853" formatCode="0.000">
                  <c:v>102.9333333</c:v>
                </c:pt>
                <c:pt idx="854" formatCode="0.000">
                  <c:v>102.33333330000001</c:v>
                </c:pt>
                <c:pt idx="855" formatCode="0.000">
                  <c:v>95.6</c:v>
                </c:pt>
                <c:pt idx="856" formatCode="0.000">
                  <c:v>95.633333329999999</c:v>
                </c:pt>
                <c:pt idx="857" formatCode="0.000">
                  <c:v>96.4</c:v>
                </c:pt>
                <c:pt idx="858" formatCode="0.000">
                  <c:v>97</c:v>
                </c:pt>
                <c:pt idx="859" formatCode="0.000">
                  <c:v>97.333333330000002</c:v>
                </c:pt>
                <c:pt idx="860" formatCode="0.000">
                  <c:v>97.8</c:v>
                </c:pt>
                <c:pt idx="861" formatCode="0.000">
                  <c:v>96.033333330000005</c:v>
                </c:pt>
                <c:pt idx="862" formatCode="0.000">
                  <c:v>96.9</c:v>
                </c:pt>
                <c:pt idx="863" formatCode="0.000">
                  <c:v>96.466666669999995</c:v>
                </c:pt>
                <c:pt idx="864" formatCode="0.000">
                  <c:v>95.4</c:v>
                </c:pt>
                <c:pt idx="865" formatCode="0.000">
                  <c:v>96.4</c:v>
                </c:pt>
                <c:pt idx="866" formatCode="0.000">
                  <c:v>97.1</c:v>
                </c:pt>
                <c:pt idx="867" formatCode="0.000">
                  <c:v>95.133333329999999</c:v>
                </c:pt>
                <c:pt idx="868" formatCode="0.000">
                  <c:v>96.2</c:v>
                </c:pt>
                <c:pt idx="869" formatCode="0.000">
                  <c:v>96.133333329999999</c:v>
                </c:pt>
                <c:pt idx="870" formatCode="0.000">
                  <c:v>99.433333329999996</c:v>
                </c:pt>
                <c:pt idx="871" formatCode="0.000">
                  <c:v>98.766666670000006</c:v>
                </c:pt>
                <c:pt idx="872" formatCode="0.000">
                  <c:v>98.933333329999996</c:v>
                </c:pt>
                <c:pt idx="873" formatCode="0.000">
                  <c:v>99.166666669999998</c:v>
                </c:pt>
                <c:pt idx="874" formatCode="0.000">
                  <c:v>99.633333329999999</c:v>
                </c:pt>
                <c:pt idx="875" formatCode="0.000">
                  <c:v>99.433333329999996</c:v>
                </c:pt>
                <c:pt idx="876" formatCode="0.000">
                  <c:v>99.2</c:v>
                </c:pt>
                <c:pt idx="877" formatCode="0.000">
                  <c:v>99.433333329999996</c:v>
                </c:pt>
                <c:pt idx="878" formatCode="0.000">
                  <c:v>98.766666670000006</c:v>
                </c:pt>
                <c:pt idx="879" formatCode="0.000">
                  <c:v>98.5</c:v>
                </c:pt>
                <c:pt idx="880" formatCode="0.000">
                  <c:v>97.566666670000004</c:v>
                </c:pt>
                <c:pt idx="881" formatCode="0.000">
                  <c:v>99.066666670000004</c:v>
                </c:pt>
                <c:pt idx="882" formatCode="0.000">
                  <c:v>99.408163270000003</c:v>
                </c:pt>
                <c:pt idx="883" formatCode="0.000">
                  <c:v>99.833333330000002</c:v>
                </c:pt>
                <c:pt idx="884" formatCode="0.000">
                  <c:v>98.902439020000003</c:v>
                </c:pt>
                <c:pt idx="885" formatCode="0.000">
                  <c:v>100.3513514</c:v>
                </c:pt>
                <c:pt idx="886" formatCode="0.000">
                  <c:v>100.2258065</c:v>
                </c:pt>
                <c:pt idx="887" formatCode="0.000">
                  <c:v>101.2424242</c:v>
                </c:pt>
                <c:pt idx="888" formatCode="0.000">
                  <c:v>101.804878</c:v>
                </c:pt>
                <c:pt idx="889" formatCode="0.000">
                  <c:v>101.35</c:v>
                </c:pt>
                <c:pt idx="890" formatCode="0.000">
                  <c:v>100.35897439999999</c:v>
                </c:pt>
                <c:pt idx="891" formatCode="0.000">
                  <c:v>99.766666670000006</c:v>
                </c:pt>
                <c:pt idx="892" formatCode="0.000">
                  <c:v>99.935483869999999</c:v>
                </c:pt>
                <c:pt idx="893" formatCode="0.000">
                  <c:v>101.625</c:v>
                </c:pt>
                <c:pt idx="894" formatCode="0.000">
                  <c:v>102.125</c:v>
                </c:pt>
                <c:pt idx="895" formatCode="0.000">
                  <c:v>102.90625</c:v>
                </c:pt>
                <c:pt idx="896" formatCode="0.000">
                  <c:v>101.40625</c:v>
                </c:pt>
                <c:pt idx="897" formatCode="0.000">
                  <c:v>101.6222222</c:v>
                </c:pt>
                <c:pt idx="898" formatCode="0.000">
                  <c:v>101.5333333</c:v>
                </c:pt>
                <c:pt idx="899" formatCode="0.000">
                  <c:v>101.6</c:v>
                </c:pt>
                <c:pt idx="900" formatCode="0.000">
                  <c:v>102.2</c:v>
                </c:pt>
                <c:pt idx="901" formatCode="0.000">
                  <c:v>100.0625</c:v>
                </c:pt>
                <c:pt idx="902" formatCode="0.000">
                  <c:v>99.787878789999994</c:v>
                </c:pt>
                <c:pt idx="903" formatCode="0.000">
                  <c:v>99.333333330000002</c:v>
                </c:pt>
                <c:pt idx="904" formatCode="0.000">
                  <c:v>99.838709679999994</c:v>
                </c:pt>
                <c:pt idx="905" formatCode="0.000">
                  <c:v>97.933333329999996</c:v>
                </c:pt>
                <c:pt idx="906" formatCode="0.000">
                  <c:v>99.161290320000006</c:v>
                </c:pt>
                <c:pt idx="907" formatCode="0.000">
                  <c:v>99.9375</c:v>
                </c:pt>
                <c:pt idx="908" formatCode="0.000">
                  <c:v>100.5</c:v>
                </c:pt>
                <c:pt idx="909" formatCode="0.000">
                  <c:v>101.87878790000001</c:v>
                </c:pt>
                <c:pt idx="910" formatCode="0.000">
                  <c:v>100.8181818</c:v>
                </c:pt>
                <c:pt idx="911" formatCode="0.000">
                  <c:v>98.7</c:v>
                </c:pt>
                <c:pt idx="912" formatCode="0.000">
                  <c:v>98.866666670000001</c:v>
                </c:pt>
                <c:pt idx="913" formatCode="0.000">
                  <c:v>99.3</c:v>
                </c:pt>
                <c:pt idx="914" formatCode="0.000">
                  <c:v>99.5</c:v>
                </c:pt>
                <c:pt idx="915" formatCode="0.000">
                  <c:v>100.33333330000001</c:v>
                </c:pt>
                <c:pt idx="916" formatCode="0.000">
                  <c:v>98.216216220000007</c:v>
                </c:pt>
                <c:pt idx="917" formatCode="0.000">
                  <c:v>95.3</c:v>
                </c:pt>
                <c:pt idx="918" formatCode="0.000">
                  <c:v>100.7419355</c:v>
                </c:pt>
                <c:pt idx="919" formatCode="0.000">
                  <c:v>95.3</c:v>
                </c:pt>
                <c:pt idx="920" formatCode="0.000">
                  <c:v>99.806451609999996</c:v>
                </c:pt>
                <c:pt idx="921" formatCode="0.000">
                  <c:v>100.75</c:v>
                </c:pt>
                <c:pt idx="922" formatCode="0.000">
                  <c:v>97.189189189999993</c:v>
                </c:pt>
                <c:pt idx="923" formatCode="0.000">
                  <c:v>95.515151520000003</c:v>
                </c:pt>
                <c:pt idx="924" formatCode="0.000">
                  <c:v>95.575000000000003</c:v>
                </c:pt>
                <c:pt idx="925" formatCode="0.000">
                  <c:v>97.45</c:v>
                </c:pt>
                <c:pt idx="926" formatCode="0.000">
                  <c:v>97.378378380000001</c:v>
                </c:pt>
                <c:pt idx="927" formatCode="0.000">
                  <c:v>95.162162159999994</c:v>
                </c:pt>
                <c:pt idx="928" formatCode="0.000">
                  <c:v>95.510638299999997</c:v>
                </c:pt>
                <c:pt idx="929" formatCode="0.000">
                  <c:v>97.860465120000001</c:v>
                </c:pt>
                <c:pt idx="930" formatCode="0.000">
                  <c:v>95.939393940000002</c:v>
                </c:pt>
                <c:pt idx="931" formatCode="0.000">
                  <c:v>94.233333333333306</c:v>
                </c:pt>
                <c:pt idx="932" formatCode="0.000">
                  <c:v>93.3333333333333</c:v>
                </c:pt>
                <c:pt idx="933" formatCode="0.000">
                  <c:v>94.1666666666666</c:v>
                </c:pt>
                <c:pt idx="934" formatCode="0.000">
                  <c:v>92.1</c:v>
                </c:pt>
                <c:pt idx="935" formatCode="0.000">
                  <c:v>92.1666666666666</c:v>
                </c:pt>
                <c:pt idx="936" formatCode="0.000">
                  <c:v>90.3</c:v>
                </c:pt>
                <c:pt idx="937" formatCode="0.000">
                  <c:v>91.566666666666606</c:v>
                </c:pt>
                <c:pt idx="938" formatCode="0.000">
                  <c:v>90.133333333333297</c:v>
                </c:pt>
                <c:pt idx="939" formatCode="0.000">
                  <c:v>90.133333333333297</c:v>
                </c:pt>
                <c:pt idx="940" formatCode="0.000">
                  <c:v>90</c:v>
                </c:pt>
                <c:pt idx="941" formatCode="0.000">
                  <c:v>91.1666666666666</c:v>
                </c:pt>
                <c:pt idx="942" formatCode="0.000">
                  <c:v>91.1666666666666</c:v>
                </c:pt>
                <c:pt idx="943" formatCode="0.000">
                  <c:v>91.633333333333297</c:v>
                </c:pt>
                <c:pt idx="944" formatCode="0.000">
                  <c:v>90.3333333333333</c:v>
                </c:pt>
                <c:pt idx="945" formatCode="0.000">
                  <c:v>90.266666666666595</c:v>
                </c:pt>
                <c:pt idx="946" formatCode="0.000">
                  <c:v>92.774193548387004</c:v>
                </c:pt>
                <c:pt idx="947" formatCode="0.000">
                  <c:v>92.0322580645161</c:v>
                </c:pt>
                <c:pt idx="948" formatCode="0.000">
                  <c:v>90.566666666666606</c:v>
                </c:pt>
                <c:pt idx="949" formatCode="0.000">
                  <c:v>93.1</c:v>
                </c:pt>
                <c:pt idx="950" formatCode="0.000">
                  <c:v>90.1</c:v>
                </c:pt>
                <c:pt idx="951" formatCode="0.000">
                  <c:v>91.266666666666595</c:v>
                </c:pt>
                <c:pt idx="952" formatCode="0.000">
                  <c:v>92.266666666666595</c:v>
                </c:pt>
                <c:pt idx="953" formatCode="0.000">
                  <c:v>90.966666666666598</c:v>
                </c:pt>
                <c:pt idx="954" formatCode="0.000">
                  <c:v>90.233333333333306</c:v>
                </c:pt>
                <c:pt idx="955" formatCode="0.000">
                  <c:v>90.066666666666606</c:v>
                </c:pt>
                <c:pt idx="956" formatCode="0.000">
                  <c:v>91.633333333333297</c:v>
                </c:pt>
                <c:pt idx="957" formatCode="0.000">
                  <c:v>90.633333333333297</c:v>
                </c:pt>
                <c:pt idx="958" formatCode="0.000">
                  <c:v>92.066666666666606</c:v>
                </c:pt>
                <c:pt idx="959" formatCode="0.000">
                  <c:v>91.633333333333297</c:v>
                </c:pt>
                <c:pt idx="960" formatCode="0.000">
                  <c:v>91.8</c:v>
                </c:pt>
                <c:pt idx="961" formatCode="0.000">
                  <c:v>93.5</c:v>
                </c:pt>
                <c:pt idx="962" formatCode="0.000">
                  <c:v>94.066666666666606</c:v>
                </c:pt>
                <c:pt idx="963" formatCode="0.000">
                  <c:v>90.533333333333303</c:v>
                </c:pt>
                <c:pt idx="964" formatCode="0.000">
                  <c:v>94.0322580645161</c:v>
                </c:pt>
                <c:pt idx="965" formatCode="0.000">
                  <c:v>93.5</c:v>
                </c:pt>
                <c:pt idx="966" formatCode="0.000">
                  <c:v>93.1</c:v>
                </c:pt>
                <c:pt idx="967" formatCode="0.000">
                  <c:v>93.935483870967701</c:v>
                </c:pt>
                <c:pt idx="968" formatCode="0.000">
                  <c:v>94.806451612903203</c:v>
                </c:pt>
                <c:pt idx="969" formatCode="0.000">
                  <c:v>94.838709677419303</c:v>
                </c:pt>
                <c:pt idx="970" formatCode="0.000">
                  <c:v>94.433333333333294</c:v>
                </c:pt>
                <c:pt idx="971" formatCode="0.000">
                  <c:v>94.233333333333306</c:v>
                </c:pt>
                <c:pt idx="972" formatCode="0.000">
                  <c:v>94.466666666666598</c:v>
                </c:pt>
                <c:pt idx="973" formatCode="0.000">
                  <c:v>94.8</c:v>
                </c:pt>
                <c:pt idx="974" formatCode="0.000">
                  <c:v>94.966666666666598</c:v>
                </c:pt>
                <c:pt idx="975" formatCode="0.000">
                  <c:v>90.6</c:v>
                </c:pt>
                <c:pt idx="976" formatCode="0.000">
                  <c:v>90.2</c:v>
                </c:pt>
                <c:pt idx="977" formatCode="0.000">
                  <c:v>93.387096774193495</c:v>
                </c:pt>
                <c:pt idx="978" formatCode="0.000">
                  <c:v>92.8333333333333</c:v>
                </c:pt>
                <c:pt idx="979" formatCode="0.000">
                  <c:v>90.9</c:v>
                </c:pt>
                <c:pt idx="980" formatCode="0.000">
                  <c:v>91.733333333333306</c:v>
                </c:pt>
                <c:pt idx="981" formatCode="0.000">
                  <c:v>90.9</c:v>
                </c:pt>
                <c:pt idx="982" formatCode="0.000">
                  <c:v>91.3333333333333</c:v>
                </c:pt>
                <c:pt idx="983" formatCode="0.000">
                  <c:v>93.1</c:v>
                </c:pt>
                <c:pt idx="984" formatCode="0.000">
                  <c:v>93.8</c:v>
                </c:pt>
                <c:pt idx="985" formatCode="0.000">
                  <c:v>94.366666666666603</c:v>
                </c:pt>
                <c:pt idx="986" formatCode="0.000">
                  <c:v>94.7</c:v>
                </c:pt>
                <c:pt idx="987" formatCode="0.000">
                  <c:v>94.433333333333294</c:v>
                </c:pt>
                <c:pt idx="988" formatCode="0.000">
                  <c:v>93.227272727272705</c:v>
                </c:pt>
                <c:pt idx="989" formatCode="0.000">
                  <c:v>92.815789473684106</c:v>
                </c:pt>
                <c:pt idx="990" formatCode="0.000">
                  <c:v>93.451612903225794</c:v>
                </c:pt>
                <c:pt idx="991" formatCode="0.000">
                  <c:v>91.533333333333303</c:v>
                </c:pt>
                <c:pt idx="992" formatCode="0.000">
                  <c:v>93.566666666666606</c:v>
                </c:pt>
                <c:pt idx="993" formatCode="0.000">
                  <c:v>94.606060606060595</c:v>
                </c:pt>
                <c:pt idx="994" formatCode="0.000">
                  <c:v>93</c:v>
                </c:pt>
                <c:pt idx="995" formatCode="0.000">
                  <c:v>93.727272727272705</c:v>
                </c:pt>
                <c:pt idx="996" formatCode="0.000">
                  <c:v>93.857142857142804</c:v>
                </c:pt>
                <c:pt idx="997" formatCode="0.000">
                  <c:v>94.441176470588204</c:v>
                </c:pt>
                <c:pt idx="998" formatCode="0.000">
                  <c:v>94.866666666666603</c:v>
                </c:pt>
                <c:pt idx="999" formatCode="0.000">
                  <c:v>93.1</c:v>
                </c:pt>
                <c:pt idx="1000" formatCode="0.000">
                  <c:v>93</c:v>
                </c:pt>
                <c:pt idx="1001" formatCode="0.000">
                  <c:v>94.177777777777806</c:v>
                </c:pt>
                <c:pt idx="1002" formatCode="0.000">
                  <c:v>90.6666666666666</c:v>
                </c:pt>
                <c:pt idx="1003" formatCode="0.000">
                  <c:v>91.266666666666595</c:v>
                </c:pt>
                <c:pt idx="1004" formatCode="0.000">
                  <c:v>92.3333333333333</c:v>
                </c:pt>
                <c:pt idx="1005" formatCode="0.000">
                  <c:v>91.3</c:v>
                </c:pt>
                <c:pt idx="1006" formatCode="0.000">
                  <c:v>92.838709677419303</c:v>
                </c:pt>
                <c:pt idx="1007" formatCode="0.000">
                  <c:v>93.612903225806406</c:v>
                </c:pt>
                <c:pt idx="1008" formatCode="0.000">
                  <c:v>93.129032258064498</c:v>
                </c:pt>
                <c:pt idx="1009" formatCode="0.000">
                  <c:v>92.266666666666595</c:v>
                </c:pt>
                <c:pt idx="1010" formatCode="0.000">
                  <c:v>90.387096774193495</c:v>
                </c:pt>
                <c:pt idx="1011" formatCode="0.000">
                  <c:v>90.59375</c:v>
                </c:pt>
              </c:numCache>
            </c:numRef>
          </c:xVal>
          <c:yVal>
            <c:numRef>
              <c:f>임상_전체!$D$13:$D$1290</c:f>
              <c:numCache>
                <c:formatCode>0.00</c:formatCode>
                <c:ptCount val="1278"/>
                <c:pt idx="0">
                  <c:v>63.29345</c:v>
                </c:pt>
                <c:pt idx="1">
                  <c:v>64.510499999999993</c:v>
                </c:pt>
                <c:pt idx="2">
                  <c:v>62.705463000000002</c:v>
                </c:pt>
                <c:pt idx="3">
                  <c:v>63.016334999999998</c:v>
                </c:pt>
                <c:pt idx="4">
                  <c:v>63.394176000000002</c:v>
                </c:pt>
                <c:pt idx="5">
                  <c:v>64.059629999999999</c:v>
                </c:pt>
                <c:pt idx="6">
                  <c:v>62.612347</c:v>
                </c:pt>
                <c:pt idx="7">
                  <c:v>63.383305</c:v>
                </c:pt>
                <c:pt idx="8">
                  <c:v>63.903460000000003</c:v>
                </c:pt>
                <c:pt idx="9">
                  <c:v>62.993682999999997</c:v>
                </c:pt>
                <c:pt idx="10">
                  <c:v>63.755719999999997</c:v>
                </c:pt>
                <c:pt idx="11">
                  <c:v>63.559649999999998</c:v>
                </c:pt>
                <c:pt idx="12">
                  <c:v>62.623390000000001</c:v>
                </c:pt>
                <c:pt idx="13">
                  <c:v>63.018684</c:v>
                </c:pt>
                <c:pt idx="14">
                  <c:v>64.455730000000003</c:v>
                </c:pt>
                <c:pt idx="15">
                  <c:v>62.038519999999998</c:v>
                </c:pt>
                <c:pt idx="16">
                  <c:v>65.161209999999997</c:v>
                </c:pt>
                <c:pt idx="17">
                  <c:v>64.179770000000005</c:v>
                </c:pt>
                <c:pt idx="18">
                  <c:v>62.500114000000004</c:v>
                </c:pt>
                <c:pt idx="19">
                  <c:v>61.909523</c:v>
                </c:pt>
                <c:pt idx="20">
                  <c:v>65.144874999999999</c:v>
                </c:pt>
                <c:pt idx="21">
                  <c:v>65.791250000000005</c:v>
                </c:pt>
                <c:pt idx="22">
                  <c:v>64.637439999999998</c:v>
                </c:pt>
                <c:pt idx="23">
                  <c:v>64.050094999999999</c:v>
                </c:pt>
                <c:pt idx="24">
                  <c:v>61.794840000000001</c:v>
                </c:pt>
                <c:pt idx="25">
                  <c:v>64.528829999999999</c:v>
                </c:pt>
                <c:pt idx="26">
                  <c:v>65.485690000000005</c:v>
                </c:pt>
                <c:pt idx="27">
                  <c:v>64.260580000000004</c:v>
                </c:pt>
                <c:pt idx="28">
                  <c:v>65.750079999999997</c:v>
                </c:pt>
                <c:pt idx="29">
                  <c:v>60.594529999999999</c:v>
                </c:pt>
                <c:pt idx="30">
                  <c:v>62.164870000000001</c:v>
                </c:pt>
                <c:pt idx="31">
                  <c:v>60.597458000000003</c:v>
                </c:pt>
                <c:pt idx="32">
                  <c:v>65.551209999999998</c:v>
                </c:pt>
                <c:pt idx="33">
                  <c:v>61.951042000000001</c:v>
                </c:pt>
                <c:pt idx="34">
                  <c:v>64.086849999999998</c:v>
                </c:pt>
                <c:pt idx="35">
                  <c:v>65.269440000000003</c:v>
                </c:pt>
                <c:pt idx="36">
                  <c:v>65.523970000000006</c:v>
                </c:pt>
                <c:pt idx="37">
                  <c:v>67.131720000000001</c:v>
                </c:pt>
                <c:pt idx="38">
                  <c:v>54.001274000000002</c:v>
                </c:pt>
                <c:pt idx="39">
                  <c:v>53.603023999999998</c:v>
                </c:pt>
                <c:pt idx="40">
                  <c:v>53.212325999999997</c:v>
                </c:pt>
                <c:pt idx="41">
                  <c:v>52.016407000000001</c:v>
                </c:pt>
                <c:pt idx="42">
                  <c:v>51.017220000000002</c:v>
                </c:pt>
                <c:pt idx="43">
                  <c:v>51.156844999999997</c:v>
                </c:pt>
                <c:pt idx="44">
                  <c:v>51.155155000000001</c:v>
                </c:pt>
                <c:pt idx="45">
                  <c:v>50.151367</c:v>
                </c:pt>
                <c:pt idx="46">
                  <c:v>51.147415000000002</c:v>
                </c:pt>
                <c:pt idx="47">
                  <c:v>50.137023999999997</c:v>
                </c:pt>
                <c:pt idx="48">
                  <c:v>50.197853000000002</c:v>
                </c:pt>
                <c:pt idx="49">
                  <c:v>50.180701999999997</c:v>
                </c:pt>
                <c:pt idx="50">
                  <c:v>51.139823999999997</c:v>
                </c:pt>
                <c:pt idx="51">
                  <c:v>48.138205999999997</c:v>
                </c:pt>
                <c:pt idx="52">
                  <c:v>49.134953000000003</c:v>
                </c:pt>
                <c:pt idx="53">
                  <c:v>49.131515999999998</c:v>
                </c:pt>
                <c:pt idx="54">
                  <c:v>51.147601999999999</c:v>
                </c:pt>
                <c:pt idx="55">
                  <c:v>49.442416999999999</c:v>
                </c:pt>
                <c:pt idx="56">
                  <c:v>50.818255999999998</c:v>
                </c:pt>
                <c:pt idx="57">
                  <c:v>50.389651999999998</c:v>
                </c:pt>
                <c:pt idx="58">
                  <c:v>48.578960000000002</c:v>
                </c:pt>
                <c:pt idx="59">
                  <c:v>50.363025999999998</c:v>
                </c:pt>
                <c:pt idx="60">
                  <c:v>49.960856999999997</c:v>
                </c:pt>
                <c:pt idx="61">
                  <c:v>50.359744999999997</c:v>
                </c:pt>
                <c:pt idx="62">
                  <c:v>55.640990000000002</c:v>
                </c:pt>
                <c:pt idx="63">
                  <c:v>51.352978</c:v>
                </c:pt>
                <c:pt idx="64">
                  <c:v>51.302455999999999</c:v>
                </c:pt>
                <c:pt idx="65">
                  <c:v>50.292053000000003</c:v>
                </c:pt>
                <c:pt idx="66">
                  <c:v>49.55236</c:v>
                </c:pt>
                <c:pt idx="67">
                  <c:v>50.538130000000002</c:v>
                </c:pt>
                <c:pt idx="68">
                  <c:v>49.525364000000003</c:v>
                </c:pt>
                <c:pt idx="69">
                  <c:v>49.515456999999998</c:v>
                </c:pt>
                <c:pt idx="70">
                  <c:v>48.997611999999997</c:v>
                </c:pt>
                <c:pt idx="71">
                  <c:v>47.554222000000003</c:v>
                </c:pt>
                <c:pt idx="72">
                  <c:v>50.409930000000003</c:v>
                </c:pt>
                <c:pt idx="73">
                  <c:v>50.299534000000001</c:v>
                </c:pt>
                <c:pt idx="74">
                  <c:v>49.217013999999999</c:v>
                </c:pt>
                <c:pt idx="75">
                  <c:v>49.817608</c:v>
                </c:pt>
                <c:pt idx="76">
                  <c:v>48.565952000000003</c:v>
                </c:pt>
                <c:pt idx="77">
                  <c:v>48.711308000000002</c:v>
                </c:pt>
                <c:pt idx="78">
                  <c:v>49.581916999999997</c:v>
                </c:pt>
                <c:pt idx="79">
                  <c:v>48.546745000000001</c:v>
                </c:pt>
                <c:pt idx="80">
                  <c:v>48.293007000000003</c:v>
                </c:pt>
                <c:pt idx="81">
                  <c:v>47.922840000000001</c:v>
                </c:pt>
                <c:pt idx="82">
                  <c:v>47.353718000000001</c:v>
                </c:pt>
                <c:pt idx="83">
                  <c:v>44.774889999999999</c:v>
                </c:pt>
                <c:pt idx="84">
                  <c:v>49.506779999999999</c:v>
                </c:pt>
                <c:pt idx="85">
                  <c:v>52.396872999999999</c:v>
                </c:pt>
                <c:pt idx="86">
                  <c:v>50.827613999999997</c:v>
                </c:pt>
                <c:pt idx="87">
                  <c:v>52.235847</c:v>
                </c:pt>
                <c:pt idx="88">
                  <c:v>43.200336</c:v>
                </c:pt>
                <c:pt idx="89">
                  <c:v>41.625374000000001</c:v>
                </c:pt>
                <c:pt idx="90">
                  <c:v>50.449379999999998</c:v>
                </c:pt>
                <c:pt idx="91">
                  <c:v>46.162979999999997</c:v>
                </c:pt>
                <c:pt idx="92">
                  <c:v>45.607418000000003</c:v>
                </c:pt>
                <c:pt idx="93">
                  <c:v>55.587276000000003</c:v>
                </c:pt>
                <c:pt idx="94">
                  <c:v>53.96181</c:v>
                </c:pt>
                <c:pt idx="95">
                  <c:v>53.085650000000001</c:v>
                </c:pt>
                <c:pt idx="96">
                  <c:v>46.479309999999998</c:v>
                </c:pt>
                <c:pt idx="97">
                  <c:v>44.837887000000002</c:v>
                </c:pt>
                <c:pt idx="98">
                  <c:v>49.746609999999997</c:v>
                </c:pt>
                <c:pt idx="99">
                  <c:v>48.828265999999999</c:v>
                </c:pt>
                <c:pt idx="100">
                  <c:v>40.647255000000001</c:v>
                </c:pt>
                <c:pt idx="101">
                  <c:v>43.996243</c:v>
                </c:pt>
                <c:pt idx="102">
                  <c:v>40.742637999999999</c:v>
                </c:pt>
                <c:pt idx="103">
                  <c:v>40.160164000000002</c:v>
                </c:pt>
                <c:pt idx="104">
                  <c:v>44.184258</c:v>
                </c:pt>
                <c:pt idx="105">
                  <c:v>52.586098</c:v>
                </c:pt>
                <c:pt idx="106">
                  <c:v>44.110447000000001</c:v>
                </c:pt>
                <c:pt idx="107">
                  <c:v>41.23104</c:v>
                </c:pt>
                <c:pt idx="108">
                  <c:v>47.330620000000003</c:v>
                </c:pt>
                <c:pt idx="109">
                  <c:v>47.356113000000001</c:v>
                </c:pt>
                <c:pt idx="110">
                  <c:v>42.400260000000003</c:v>
                </c:pt>
                <c:pt idx="111">
                  <c:v>50.929603999999998</c:v>
                </c:pt>
                <c:pt idx="112">
                  <c:v>44.556282000000003</c:v>
                </c:pt>
                <c:pt idx="113">
                  <c:v>40.783566</c:v>
                </c:pt>
                <c:pt idx="114">
                  <c:v>44.425888</c:v>
                </c:pt>
                <c:pt idx="115">
                  <c:v>41.29457</c:v>
                </c:pt>
                <c:pt idx="116">
                  <c:v>41.651744999999998</c:v>
                </c:pt>
                <c:pt idx="117">
                  <c:v>46.245125000000002</c:v>
                </c:pt>
                <c:pt idx="118">
                  <c:v>49.993510000000001</c:v>
                </c:pt>
                <c:pt idx="119">
                  <c:v>46.131573000000003</c:v>
                </c:pt>
                <c:pt idx="120">
                  <c:v>48.251204999999999</c:v>
                </c:pt>
                <c:pt idx="121">
                  <c:v>48.406669999999998</c:v>
                </c:pt>
                <c:pt idx="122">
                  <c:v>40.999943000000002</c:v>
                </c:pt>
                <c:pt idx="123">
                  <c:v>45.956077999999998</c:v>
                </c:pt>
                <c:pt idx="124">
                  <c:v>46.266407000000001</c:v>
                </c:pt>
                <c:pt idx="125">
                  <c:v>48.839286999999999</c:v>
                </c:pt>
                <c:pt idx="126">
                  <c:v>44.810234000000001</c:v>
                </c:pt>
                <c:pt idx="127">
                  <c:v>46.788307000000003</c:v>
                </c:pt>
                <c:pt idx="128">
                  <c:v>48.589886</c:v>
                </c:pt>
                <c:pt idx="129">
                  <c:v>97.873130000000003</c:v>
                </c:pt>
                <c:pt idx="130">
                  <c:v>96.285849999999996</c:v>
                </c:pt>
                <c:pt idx="131">
                  <c:v>93.473206000000005</c:v>
                </c:pt>
                <c:pt idx="132">
                  <c:v>97.0428</c:v>
                </c:pt>
                <c:pt idx="133">
                  <c:v>95.724519999999998</c:v>
                </c:pt>
                <c:pt idx="134">
                  <c:v>87.542519999999996</c:v>
                </c:pt>
                <c:pt idx="135">
                  <c:v>85.635490000000004</c:v>
                </c:pt>
                <c:pt idx="136">
                  <c:v>84.606949999999998</c:v>
                </c:pt>
                <c:pt idx="137">
                  <c:v>94.6143</c:v>
                </c:pt>
                <c:pt idx="138">
                  <c:v>94.455119999999994</c:v>
                </c:pt>
                <c:pt idx="139">
                  <c:v>92.594573999999994</c:v>
                </c:pt>
                <c:pt idx="140">
                  <c:v>98.44735</c:v>
                </c:pt>
                <c:pt idx="141">
                  <c:v>95.145949999999999</c:v>
                </c:pt>
                <c:pt idx="142">
                  <c:v>88.781989999999993</c:v>
                </c:pt>
                <c:pt idx="143">
                  <c:v>91.436806000000004</c:v>
                </c:pt>
                <c:pt idx="144">
                  <c:v>91.376440000000002</c:v>
                </c:pt>
                <c:pt idx="145">
                  <c:v>96.347920000000002</c:v>
                </c:pt>
                <c:pt idx="146">
                  <c:v>101.65765</c:v>
                </c:pt>
                <c:pt idx="147">
                  <c:v>89.159739999999999</c:v>
                </c:pt>
                <c:pt idx="148">
                  <c:v>95.578329999999994</c:v>
                </c:pt>
                <c:pt idx="149">
                  <c:v>89.703819999999993</c:v>
                </c:pt>
                <c:pt idx="150">
                  <c:v>94.792270000000002</c:v>
                </c:pt>
                <c:pt idx="151">
                  <c:v>87.835290000000001</c:v>
                </c:pt>
                <c:pt idx="152">
                  <c:v>93.900679999999994</c:v>
                </c:pt>
                <c:pt idx="153">
                  <c:v>92.540710000000004</c:v>
                </c:pt>
                <c:pt idx="154">
                  <c:v>88.185326000000003</c:v>
                </c:pt>
                <c:pt idx="155">
                  <c:v>90.64864</c:v>
                </c:pt>
                <c:pt idx="156">
                  <c:v>87.811080000000004</c:v>
                </c:pt>
                <c:pt idx="157">
                  <c:v>95.348879999999994</c:v>
                </c:pt>
                <c:pt idx="158">
                  <c:v>96.660415999999998</c:v>
                </c:pt>
                <c:pt idx="159">
                  <c:v>87.864500000000007</c:v>
                </c:pt>
                <c:pt idx="160">
                  <c:v>86.867159999999998</c:v>
                </c:pt>
                <c:pt idx="161">
                  <c:v>87.209400000000002</c:v>
                </c:pt>
                <c:pt idx="162">
                  <c:v>79.77373</c:v>
                </c:pt>
                <c:pt idx="163">
                  <c:v>74.843604999999997</c:v>
                </c:pt>
                <c:pt idx="164">
                  <c:v>79.436499999999995</c:v>
                </c:pt>
                <c:pt idx="165">
                  <c:v>82.916854999999998</c:v>
                </c:pt>
                <c:pt idx="166">
                  <c:v>79.180629999999994</c:v>
                </c:pt>
                <c:pt idx="167">
                  <c:v>79.989006000000003</c:v>
                </c:pt>
                <c:pt idx="168">
                  <c:v>75.437290000000004</c:v>
                </c:pt>
                <c:pt idx="169">
                  <c:v>82.197090000000003</c:v>
                </c:pt>
                <c:pt idx="170">
                  <c:v>87.87997</c:v>
                </c:pt>
                <c:pt idx="171">
                  <c:v>85.787840000000003</c:v>
                </c:pt>
                <c:pt idx="172">
                  <c:v>88.439673999999997</c:v>
                </c:pt>
                <c:pt idx="173">
                  <c:v>83.670079999999999</c:v>
                </c:pt>
                <c:pt idx="174">
                  <c:v>82.774919999999995</c:v>
                </c:pt>
                <c:pt idx="175">
                  <c:v>84.71369</c:v>
                </c:pt>
                <c:pt idx="176">
                  <c:v>85.602400000000003</c:v>
                </c:pt>
                <c:pt idx="177">
                  <c:v>85.029120000000006</c:v>
                </c:pt>
                <c:pt idx="178">
                  <c:v>84.985434999999995</c:v>
                </c:pt>
                <c:pt idx="179">
                  <c:v>89.270030000000006</c:v>
                </c:pt>
                <c:pt idx="180">
                  <c:v>85.072074999999998</c:v>
                </c:pt>
                <c:pt idx="181">
                  <c:v>85.485596000000001</c:v>
                </c:pt>
                <c:pt idx="182">
                  <c:v>86.931889999999996</c:v>
                </c:pt>
                <c:pt idx="183">
                  <c:v>87.207279999999997</c:v>
                </c:pt>
                <c:pt idx="184">
                  <c:v>85.764300000000006</c:v>
                </c:pt>
                <c:pt idx="185">
                  <c:v>87.222300000000004</c:v>
                </c:pt>
                <c:pt idx="186">
                  <c:v>85.193780000000004</c:v>
                </c:pt>
                <c:pt idx="187">
                  <c:v>86.572013999999996</c:v>
                </c:pt>
                <c:pt idx="188">
                  <c:v>87.998149999999995</c:v>
                </c:pt>
                <c:pt idx="189">
                  <c:v>85.035709999999995</c:v>
                </c:pt>
                <c:pt idx="190">
                  <c:v>83.760670000000005</c:v>
                </c:pt>
                <c:pt idx="191">
                  <c:v>87.933580000000006</c:v>
                </c:pt>
                <c:pt idx="192">
                  <c:v>82.674773999999999</c:v>
                </c:pt>
                <c:pt idx="193">
                  <c:v>82.719220000000007</c:v>
                </c:pt>
                <c:pt idx="194">
                  <c:v>86.177124000000006</c:v>
                </c:pt>
                <c:pt idx="195">
                  <c:v>88.156440000000003</c:v>
                </c:pt>
                <c:pt idx="196">
                  <c:v>85.046135000000007</c:v>
                </c:pt>
                <c:pt idx="197">
                  <c:v>83.076589999999996</c:v>
                </c:pt>
                <c:pt idx="198">
                  <c:v>79.815770000000001</c:v>
                </c:pt>
                <c:pt idx="199">
                  <c:v>86.105125000000001</c:v>
                </c:pt>
                <c:pt idx="200">
                  <c:v>90.712519999999998</c:v>
                </c:pt>
                <c:pt idx="201">
                  <c:v>87.296120000000002</c:v>
                </c:pt>
                <c:pt idx="202">
                  <c:v>84.403360000000006</c:v>
                </c:pt>
                <c:pt idx="203">
                  <c:v>83.556389999999993</c:v>
                </c:pt>
                <c:pt idx="204">
                  <c:v>89.659700000000001</c:v>
                </c:pt>
                <c:pt idx="205">
                  <c:v>85.954269999999994</c:v>
                </c:pt>
                <c:pt idx="206">
                  <c:v>83.731930000000006</c:v>
                </c:pt>
                <c:pt idx="207">
                  <c:v>85.525276000000005</c:v>
                </c:pt>
                <c:pt idx="208">
                  <c:v>84.423935</c:v>
                </c:pt>
                <c:pt idx="209">
                  <c:v>81.074590000000001</c:v>
                </c:pt>
                <c:pt idx="210">
                  <c:v>82.980909999999994</c:v>
                </c:pt>
                <c:pt idx="211">
                  <c:v>85.275739999999999</c:v>
                </c:pt>
                <c:pt idx="212">
                  <c:v>89.096114999999998</c:v>
                </c:pt>
                <c:pt idx="213">
                  <c:v>85.868250000000003</c:v>
                </c:pt>
                <c:pt idx="214">
                  <c:v>85.749430000000004</c:v>
                </c:pt>
                <c:pt idx="215">
                  <c:v>86.168139999999994</c:v>
                </c:pt>
                <c:pt idx="216">
                  <c:v>85.27534</c:v>
                </c:pt>
                <c:pt idx="217">
                  <c:v>87.423850000000002</c:v>
                </c:pt>
                <c:pt idx="218">
                  <c:v>85.065600000000003</c:v>
                </c:pt>
                <c:pt idx="219">
                  <c:v>84.314030000000002</c:v>
                </c:pt>
                <c:pt idx="220">
                  <c:v>84.932329999999993</c:v>
                </c:pt>
                <c:pt idx="221">
                  <c:v>82.633064000000005</c:v>
                </c:pt>
                <c:pt idx="222">
                  <c:v>86.136634999999998</c:v>
                </c:pt>
                <c:pt idx="223">
                  <c:v>80.95796</c:v>
                </c:pt>
                <c:pt idx="224">
                  <c:v>84.821265999999994</c:v>
                </c:pt>
                <c:pt idx="225">
                  <c:v>89.346069999999997</c:v>
                </c:pt>
                <c:pt idx="226">
                  <c:v>85.875649999999993</c:v>
                </c:pt>
                <c:pt idx="227">
                  <c:v>88.774315000000001</c:v>
                </c:pt>
                <c:pt idx="228" formatCode="0.000">
                  <c:v>90.452250000000006</c:v>
                </c:pt>
                <c:pt idx="229" formatCode="0.000">
                  <c:v>85.041150000000002</c:v>
                </c:pt>
                <c:pt idx="230" formatCode="0.000">
                  <c:v>87.886009999999999</c:v>
                </c:pt>
                <c:pt idx="231" formatCode="0.000">
                  <c:v>85.927719999999994</c:v>
                </c:pt>
                <c:pt idx="232" formatCode="0.000">
                  <c:v>79.914696000000006</c:v>
                </c:pt>
                <c:pt idx="233" formatCode="0.000">
                  <c:v>87.473889999999997</c:v>
                </c:pt>
                <c:pt idx="234" formatCode="0.000">
                  <c:v>87.082390000000004</c:v>
                </c:pt>
                <c:pt idx="235" formatCode="0.000">
                  <c:v>87.407234000000003</c:v>
                </c:pt>
                <c:pt idx="236" formatCode="0.000">
                  <c:v>84.042816000000002</c:v>
                </c:pt>
                <c:pt idx="237" formatCode="0.000">
                  <c:v>84.769689999999997</c:v>
                </c:pt>
                <c:pt idx="238" formatCode="0.000">
                  <c:v>88.915229999999994</c:v>
                </c:pt>
                <c:pt idx="239" formatCode="0.000">
                  <c:v>86.857574</c:v>
                </c:pt>
                <c:pt idx="240" formatCode="0.000">
                  <c:v>85.530249999999995</c:v>
                </c:pt>
                <c:pt idx="241" formatCode="0.000">
                  <c:v>86.624960000000002</c:v>
                </c:pt>
                <c:pt idx="242" formatCode="0.000">
                  <c:v>85.930449999999993</c:v>
                </c:pt>
                <c:pt idx="243" formatCode="0.000">
                  <c:v>84.882355000000004</c:v>
                </c:pt>
                <c:pt idx="244" formatCode="0.000">
                  <c:v>86.625330000000005</c:v>
                </c:pt>
                <c:pt idx="245" formatCode="0.000">
                  <c:v>86.51003</c:v>
                </c:pt>
                <c:pt idx="246" formatCode="0.000">
                  <c:v>82.73142</c:v>
                </c:pt>
                <c:pt idx="247" formatCode="0.000">
                  <c:v>85.170159999999996</c:v>
                </c:pt>
                <c:pt idx="248" formatCode="0.000">
                  <c:v>87.092730000000003</c:v>
                </c:pt>
                <c:pt idx="249" formatCode="0.000">
                  <c:v>85.390050000000002</c:v>
                </c:pt>
                <c:pt idx="250" formatCode="0.000">
                  <c:v>79.092110000000005</c:v>
                </c:pt>
                <c:pt idx="251" formatCode="0.000">
                  <c:v>81.148894999999996</c:v>
                </c:pt>
                <c:pt idx="252" formatCode="0.000">
                  <c:v>82.983140000000006</c:v>
                </c:pt>
                <c:pt idx="253" formatCode="0.000">
                  <c:v>87.061930000000004</c:v>
                </c:pt>
                <c:pt idx="254" formatCode="0.000">
                  <c:v>87.779619999999994</c:v>
                </c:pt>
                <c:pt idx="255" formatCode="0.000">
                  <c:v>84.734179999999995</c:v>
                </c:pt>
                <c:pt idx="256" formatCode="0.000">
                  <c:v>84.159030000000001</c:v>
                </c:pt>
                <c:pt idx="257" formatCode="0.000">
                  <c:v>86.738759999999999</c:v>
                </c:pt>
                <c:pt idx="258" formatCode="0.000">
                  <c:v>82.341229999999996</c:v>
                </c:pt>
                <c:pt idx="259" formatCode="0.000">
                  <c:v>84.156784000000002</c:v>
                </c:pt>
                <c:pt idx="260" formatCode="0.000">
                  <c:v>85.419020000000003</c:v>
                </c:pt>
                <c:pt idx="261" formatCode="0.000">
                  <c:v>83.593024999999997</c:v>
                </c:pt>
                <c:pt idx="262" formatCode="0.000">
                  <c:v>87.086464000000007</c:v>
                </c:pt>
                <c:pt idx="263" formatCode="0.000">
                  <c:v>88.781270000000006</c:v>
                </c:pt>
                <c:pt idx="264" formatCode="0.000">
                  <c:v>86.298860000000005</c:v>
                </c:pt>
                <c:pt idx="265" formatCode="0.000">
                  <c:v>84.691270000000003</c:v>
                </c:pt>
                <c:pt idx="266" formatCode="0.000">
                  <c:v>88.600679999999997</c:v>
                </c:pt>
                <c:pt idx="267" formatCode="0.000">
                  <c:v>83.522934000000006</c:v>
                </c:pt>
                <c:pt idx="268" formatCode="0.000">
                  <c:v>85.580749999999995</c:v>
                </c:pt>
                <c:pt idx="269" formatCode="0.000">
                  <c:v>85.273920000000004</c:v>
                </c:pt>
                <c:pt idx="270" formatCode="0.000">
                  <c:v>88.004776000000007</c:v>
                </c:pt>
                <c:pt idx="271" formatCode="0.000">
                  <c:v>91.010990000000007</c:v>
                </c:pt>
                <c:pt idx="272" formatCode="0.000">
                  <c:v>88.069016000000005</c:v>
                </c:pt>
                <c:pt idx="273" formatCode="0.000">
                  <c:v>85.780590000000004</c:v>
                </c:pt>
                <c:pt idx="274" formatCode="0.000">
                  <c:v>81.669719999999998</c:v>
                </c:pt>
                <c:pt idx="275" formatCode="0.000">
                  <c:v>84.66574</c:v>
                </c:pt>
                <c:pt idx="276" formatCode="0.000">
                  <c:v>93.654640000000001</c:v>
                </c:pt>
                <c:pt idx="277" formatCode="0.000">
                  <c:v>86.657200000000003</c:v>
                </c:pt>
                <c:pt idx="278" formatCode="0.000">
                  <c:v>84.551604999999995</c:v>
                </c:pt>
                <c:pt idx="279" formatCode="0.000">
                  <c:v>84.167460000000005</c:v>
                </c:pt>
                <c:pt idx="280" formatCode="0.000">
                  <c:v>81.776020000000003</c:v>
                </c:pt>
                <c:pt idx="281" formatCode="0.000">
                  <c:v>88.254090000000005</c:v>
                </c:pt>
                <c:pt idx="282" formatCode="0.000">
                  <c:v>86.144615000000002</c:v>
                </c:pt>
                <c:pt idx="283" formatCode="0.000">
                  <c:v>87.533423999999997</c:v>
                </c:pt>
                <c:pt idx="284" formatCode="0.000">
                  <c:v>83.863140000000001</c:v>
                </c:pt>
                <c:pt idx="285" formatCode="0.000">
                  <c:v>80.705979999999997</c:v>
                </c:pt>
                <c:pt idx="286" formatCode="0.000">
                  <c:v>77.166504000000003</c:v>
                </c:pt>
                <c:pt idx="287" formatCode="0.000">
                  <c:v>77.385670000000005</c:v>
                </c:pt>
                <c:pt idx="288" formatCode="0.000">
                  <c:v>80.672619999999995</c:v>
                </c:pt>
                <c:pt idx="289" formatCode="0.000">
                  <c:v>78.851929999999996</c:v>
                </c:pt>
                <c:pt idx="290" formatCode="0.000">
                  <c:v>78.72551</c:v>
                </c:pt>
                <c:pt idx="291" formatCode="0.000">
                  <c:v>78.976259999999996</c:v>
                </c:pt>
                <c:pt idx="292" formatCode="0.000">
                  <c:v>82.39282</c:v>
                </c:pt>
                <c:pt idx="293" formatCode="0.000">
                  <c:v>83.619354000000001</c:v>
                </c:pt>
                <c:pt idx="294" formatCode="0.000">
                  <c:v>77.800700000000006</c:v>
                </c:pt>
                <c:pt idx="295" formatCode="0.000">
                  <c:v>78.768299999999996</c:v>
                </c:pt>
                <c:pt idx="296" formatCode="0.000">
                  <c:v>78.636099999999999</c:v>
                </c:pt>
                <c:pt idx="297" formatCode="0.000">
                  <c:v>80.048169999999999</c:v>
                </c:pt>
                <c:pt idx="298" formatCode="0.000">
                  <c:v>79.485550000000003</c:v>
                </c:pt>
                <c:pt idx="299" formatCode="0.000">
                  <c:v>78.816024999999996</c:v>
                </c:pt>
                <c:pt idx="300" formatCode="0.000">
                  <c:v>83.43459</c:v>
                </c:pt>
                <c:pt idx="301" formatCode="0.000">
                  <c:v>83.267690000000002</c:v>
                </c:pt>
                <c:pt idx="302" formatCode="0.000">
                  <c:v>80.300539999999998</c:v>
                </c:pt>
                <c:pt idx="303" formatCode="0.000">
                  <c:v>77.643680000000003</c:v>
                </c:pt>
                <c:pt idx="304" formatCode="0.000">
                  <c:v>77.601029999999994</c:v>
                </c:pt>
                <c:pt idx="305" formatCode="0.000">
                  <c:v>83.407910000000001</c:v>
                </c:pt>
                <c:pt idx="306" formatCode="0.000">
                  <c:v>77.489493999999993</c:v>
                </c:pt>
                <c:pt idx="307" formatCode="0.000">
                  <c:v>79.002594000000002</c:v>
                </c:pt>
                <c:pt idx="308" formatCode="0.000">
                  <c:v>74.917910000000006</c:v>
                </c:pt>
                <c:pt idx="309" formatCode="0.000">
                  <c:v>79.070914999999999</c:v>
                </c:pt>
                <c:pt idx="310" formatCode="0.000">
                  <c:v>80.0261</c:v>
                </c:pt>
                <c:pt idx="311" formatCode="0.000">
                  <c:v>81.913600000000002</c:v>
                </c:pt>
                <c:pt idx="312" formatCode="0.000">
                  <c:v>77.685519999999997</c:v>
                </c:pt>
                <c:pt idx="313" formatCode="0.000">
                  <c:v>78.474860000000007</c:v>
                </c:pt>
                <c:pt idx="314" formatCode="0.000">
                  <c:v>76.732185000000001</c:v>
                </c:pt>
                <c:pt idx="315" formatCode="0.000">
                  <c:v>82.628990000000002</c:v>
                </c:pt>
                <c:pt idx="316" formatCode="0.000">
                  <c:v>75.424544999999995</c:v>
                </c:pt>
                <c:pt idx="317" formatCode="0.000">
                  <c:v>79.917465000000007</c:v>
                </c:pt>
                <c:pt idx="318" formatCode="0.000">
                  <c:v>81.403580000000005</c:v>
                </c:pt>
                <c:pt idx="319" formatCode="0.000">
                  <c:v>81.407110000000003</c:v>
                </c:pt>
                <c:pt idx="320" formatCode="0.000">
                  <c:v>84.348500000000001</c:v>
                </c:pt>
                <c:pt idx="321" formatCode="0.000">
                  <c:v>79.6233</c:v>
                </c:pt>
                <c:pt idx="322" formatCode="0.000">
                  <c:v>80.566055000000006</c:v>
                </c:pt>
                <c:pt idx="323" formatCode="0.000">
                  <c:v>79.043499999999995</c:v>
                </c:pt>
                <c:pt idx="324" formatCode="0.000">
                  <c:v>76.593369999999993</c:v>
                </c:pt>
                <c:pt idx="325" formatCode="0.000">
                  <c:v>79.387410000000003</c:v>
                </c:pt>
                <c:pt idx="326" formatCode="0.000">
                  <c:v>82.192229999999995</c:v>
                </c:pt>
                <c:pt idx="327" formatCode="0.000">
                  <c:v>81.1447</c:v>
                </c:pt>
                <c:pt idx="328" formatCode="0.000">
                  <c:v>81.699100000000001</c:v>
                </c:pt>
                <c:pt idx="329" formatCode="0.000">
                  <c:v>85.478759999999994</c:v>
                </c:pt>
                <c:pt idx="330" formatCode="0.000">
                  <c:v>76.696309999999997</c:v>
                </c:pt>
                <c:pt idx="331" formatCode="0.000">
                  <c:v>79.103745000000004</c:v>
                </c:pt>
                <c:pt idx="332" formatCode="0.000">
                  <c:v>78.745559999999998</c:v>
                </c:pt>
                <c:pt idx="333" formatCode="0.000">
                  <c:v>80.408379999999994</c:v>
                </c:pt>
                <c:pt idx="334" formatCode="0.000">
                  <c:v>82.726500000000001</c:v>
                </c:pt>
                <c:pt idx="335" formatCode="0.000">
                  <c:v>80.824780000000004</c:v>
                </c:pt>
                <c:pt idx="336" formatCode="0.000">
                  <c:v>78.948455999999993</c:v>
                </c:pt>
                <c:pt idx="337" formatCode="0.000">
                  <c:v>76.492769999999993</c:v>
                </c:pt>
                <c:pt idx="338" formatCode="0.000">
                  <c:v>80.859530000000007</c:v>
                </c:pt>
                <c:pt idx="339" formatCode="0.000">
                  <c:v>80.819534000000004</c:v>
                </c:pt>
                <c:pt idx="340" formatCode="0.000">
                  <c:v>77.352710000000002</c:v>
                </c:pt>
                <c:pt idx="341" formatCode="0.000">
                  <c:v>77.674350000000004</c:v>
                </c:pt>
                <c:pt idx="342" formatCode="0.000">
                  <c:v>80.846860000000007</c:v>
                </c:pt>
                <c:pt idx="343" formatCode="0.000">
                  <c:v>80.500656000000006</c:v>
                </c:pt>
                <c:pt idx="344" formatCode="0.000">
                  <c:v>79.158195000000006</c:v>
                </c:pt>
                <c:pt idx="345" formatCode="0.000">
                  <c:v>83.038150000000002</c:v>
                </c:pt>
                <c:pt idx="346" formatCode="0.000">
                  <c:v>79.391660000000002</c:v>
                </c:pt>
                <c:pt idx="347" formatCode="0.000">
                  <c:v>76.016739999999999</c:v>
                </c:pt>
                <c:pt idx="348" formatCode="0.000">
                  <c:v>78.965869999999995</c:v>
                </c:pt>
                <c:pt idx="349" formatCode="0.000">
                  <c:v>80.296139999999994</c:v>
                </c:pt>
                <c:pt idx="350" formatCode="0.000">
                  <c:v>76.098433999999997</c:v>
                </c:pt>
                <c:pt idx="351" formatCode="0.000">
                  <c:v>77.991510000000005</c:v>
                </c:pt>
                <c:pt idx="352" formatCode="0.000">
                  <c:v>77.260549999999995</c:v>
                </c:pt>
                <c:pt idx="353" formatCode="0.000">
                  <c:v>78.998390000000001</c:v>
                </c:pt>
                <c:pt idx="354" formatCode="0.000">
                  <c:v>76.902919999999995</c:v>
                </c:pt>
                <c:pt idx="355" formatCode="0.000">
                  <c:v>78.189179999999993</c:v>
                </c:pt>
                <c:pt idx="356" formatCode="0.000">
                  <c:v>80.678060000000002</c:v>
                </c:pt>
                <c:pt idx="357" formatCode="0.000">
                  <c:v>82.366169999999997</c:v>
                </c:pt>
                <c:pt idx="358" formatCode="0.000">
                  <c:v>78.18347</c:v>
                </c:pt>
                <c:pt idx="359" formatCode="0.000">
                  <c:v>78.544585999999995</c:v>
                </c:pt>
                <c:pt idx="360" formatCode="0.000">
                  <c:v>79.909133999999995</c:v>
                </c:pt>
                <c:pt idx="361" formatCode="0.000">
                  <c:v>80.37679</c:v>
                </c:pt>
                <c:pt idx="362" formatCode="0.000">
                  <c:v>79.234740000000002</c:v>
                </c:pt>
                <c:pt idx="363" formatCode="0.000">
                  <c:v>82.709779999999995</c:v>
                </c:pt>
                <c:pt idx="364" formatCode="0.000">
                  <c:v>85.880449999999996</c:v>
                </c:pt>
                <c:pt idx="365" formatCode="0.000">
                  <c:v>83.395510000000002</c:v>
                </c:pt>
                <c:pt idx="366" formatCode="0.000">
                  <c:v>79.924539999999993</c:v>
                </c:pt>
                <c:pt idx="367" formatCode="0.000">
                  <c:v>83.506069999999994</c:v>
                </c:pt>
                <c:pt idx="368" formatCode="0.000">
                  <c:v>74.515360000000001</c:v>
                </c:pt>
                <c:pt idx="369" formatCode="0.000">
                  <c:v>78.891540000000006</c:v>
                </c:pt>
                <c:pt idx="370" formatCode="0.000">
                  <c:v>72.407409999999999</c:v>
                </c:pt>
                <c:pt idx="371" formatCode="0.000">
                  <c:v>74.808400000000006</c:v>
                </c:pt>
                <c:pt idx="372" formatCode="0.000">
                  <c:v>74.569659999999999</c:v>
                </c:pt>
                <c:pt idx="373" formatCode="0.000">
                  <c:v>71.851294999999993</c:v>
                </c:pt>
                <c:pt idx="374" formatCode="0.000">
                  <c:v>71.981635999999995</c:v>
                </c:pt>
                <c:pt idx="375" formatCode="0.000">
                  <c:v>70.825019999999995</c:v>
                </c:pt>
                <c:pt idx="376" formatCode="0.000">
                  <c:v>71.912310000000005</c:v>
                </c:pt>
                <c:pt idx="377" formatCode="0.000">
                  <c:v>68.917529999999999</c:v>
                </c:pt>
                <c:pt idx="378" formatCode="0.000">
                  <c:v>72.218069999999997</c:v>
                </c:pt>
                <c:pt idx="379" formatCode="0.000">
                  <c:v>72.319919999999996</c:v>
                </c:pt>
                <c:pt idx="380" formatCode="0.000">
                  <c:v>75.135345000000001</c:v>
                </c:pt>
                <c:pt idx="381" formatCode="0.000">
                  <c:v>72.818489999999997</c:v>
                </c:pt>
                <c:pt idx="382" formatCode="0.000">
                  <c:v>75.408325000000005</c:v>
                </c:pt>
                <c:pt idx="383" formatCode="0.000">
                  <c:v>76.975980000000007</c:v>
                </c:pt>
                <c:pt idx="384" formatCode="0.000">
                  <c:v>70.275559999999999</c:v>
                </c:pt>
                <c:pt idx="385" formatCode="0.000">
                  <c:v>72.580500000000001</c:v>
                </c:pt>
                <c:pt idx="386" formatCode="0.000">
                  <c:v>74.619429999999994</c:v>
                </c:pt>
                <c:pt idx="387" formatCode="0.000">
                  <c:v>75.414599999999993</c:v>
                </c:pt>
                <c:pt idx="388" formatCode="0.000">
                  <c:v>75.40625</c:v>
                </c:pt>
                <c:pt idx="389" formatCode="0.000">
                  <c:v>75.697295999999994</c:v>
                </c:pt>
                <c:pt idx="390" formatCode="0.000">
                  <c:v>73.357900000000001</c:v>
                </c:pt>
                <c:pt idx="391" formatCode="0.000">
                  <c:v>70.978189999999998</c:v>
                </c:pt>
                <c:pt idx="392" formatCode="0.000">
                  <c:v>72.598526000000007</c:v>
                </c:pt>
                <c:pt idx="393" formatCode="0.000">
                  <c:v>72.688964999999996</c:v>
                </c:pt>
                <c:pt idx="394" formatCode="0.000">
                  <c:v>73.709130000000002</c:v>
                </c:pt>
                <c:pt idx="395" formatCode="0.000">
                  <c:v>70.361580000000004</c:v>
                </c:pt>
                <c:pt idx="396" formatCode="0.000">
                  <c:v>70.404944999999998</c:v>
                </c:pt>
                <c:pt idx="397" formatCode="0.000">
                  <c:v>69.658379999999994</c:v>
                </c:pt>
                <c:pt idx="398" formatCode="0.000">
                  <c:v>69.887039999999999</c:v>
                </c:pt>
                <c:pt idx="399" formatCode="0.000">
                  <c:v>76.635019999999997</c:v>
                </c:pt>
                <c:pt idx="400" formatCode="0.000">
                  <c:v>73.367620000000002</c:v>
                </c:pt>
                <c:pt idx="401" formatCode="0.000">
                  <c:v>72.350716000000006</c:v>
                </c:pt>
                <c:pt idx="402" formatCode="0.000">
                  <c:v>75.637590000000003</c:v>
                </c:pt>
                <c:pt idx="403" formatCode="0.000">
                  <c:v>76.762299999999996</c:v>
                </c:pt>
                <c:pt idx="404" formatCode="0.000">
                  <c:v>74.186806000000004</c:v>
                </c:pt>
                <c:pt idx="405" formatCode="0.000">
                  <c:v>74.075900000000004</c:v>
                </c:pt>
                <c:pt idx="406" formatCode="0.000">
                  <c:v>72.746920000000003</c:v>
                </c:pt>
                <c:pt idx="407" formatCode="0.000">
                  <c:v>74.255679999999998</c:v>
                </c:pt>
                <c:pt idx="408" formatCode="0.000">
                  <c:v>72.704759999999993</c:v>
                </c:pt>
                <c:pt idx="409" formatCode="0.000">
                  <c:v>70.307770000000005</c:v>
                </c:pt>
                <c:pt idx="410" formatCode="0.000">
                  <c:v>72.353545999999994</c:v>
                </c:pt>
                <c:pt idx="411" formatCode="0.000">
                  <c:v>68.768585000000002</c:v>
                </c:pt>
                <c:pt idx="412" formatCode="0.000">
                  <c:v>69.291259999999994</c:v>
                </c:pt>
                <c:pt idx="413" formatCode="0.000">
                  <c:v>70.844840000000005</c:v>
                </c:pt>
                <c:pt idx="414" formatCode="0.000">
                  <c:v>71.137240000000006</c:v>
                </c:pt>
                <c:pt idx="415" formatCode="0.000">
                  <c:v>69.017364999999998</c:v>
                </c:pt>
                <c:pt idx="416" formatCode="0.000">
                  <c:v>71.452039999999997</c:v>
                </c:pt>
                <c:pt idx="417" formatCode="0.000">
                  <c:v>70.102909999999994</c:v>
                </c:pt>
                <c:pt idx="418" formatCode="0.000">
                  <c:v>69.994190000000003</c:v>
                </c:pt>
                <c:pt idx="419" formatCode="0.000">
                  <c:v>71.131190000000004</c:v>
                </c:pt>
                <c:pt idx="420" formatCode="0.000">
                  <c:v>72.064930000000004</c:v>
                </c:pt>
                <c:pt idx="421" formatCode="0.000">
                  <c:v>71.584350000000001</c:v>
                </c:pt>
                <c:pt idx="422" formatCode="0.000">
                  <c:v>69.192239999999998</c:v>
                </c:pt>
                <c:pt idx="423" formatCode="0.000">
                  <c:v>68.142930000000007</c:v>
                </c:pt>
                <c:pt idx="424" formatCode="0.000">
                  <c:v>63.670726999999999</c:v>
                </c:pt>
                <c:pt idx="425" formatCode="0.000">
                  <c:v>65.550156000000001</c:v>
                </c:pt>
                <c:pt idx="426" formatCode="0.000">
                  <c:v>67.063969999999998</c:v>
                </c:pt>
                <c:pt idx="427" formatCode="0.000">
                  <c:v>72.634730000000005</c:v>
                </c:pt>
                <c:pt idx="428" formatCode="0.000">
                  <c:v>71.07132</c:v>
                </c:pt>
                <c:pt idx="429" formatCode="0.000">
                  <c:v>68.625510000000006</c:v>
                </c:pt>
                <c:pt idx="430" formatCode="0.000">
                  <c:v>70.569626</c:v>
                </c:pt>
                <c:pt idx="431" formatCode="0.000">
                  <c:v>71.774889999999999</c:v>
                </c:pt>
                <c:pt idx="432" formatCode="0.000">
                  <c:v>70.916115000000005</c:v>
                </c:pt>
                <c:pt idx="433" formatCode="0.000">
                  <c:v>73.160995</c:v>
                </c:pt>
                <c:pt idx="434" formatCode="0.000">
                  <c:v>71.920860000000005</c:v>
                </c:pt>
                <c:pt idx="435" formatCode="0.000">
                  <c:v>71.410129999999995</c:v>
                </c:pt>
                <c:pt idx="436" formatCode="0.000">
                  <c:v>73.76737</c:v>
                </c:pt>
                <c:pt idx="437" formatCode="0.000">
                  <c:v>73.412189999999995</c:v>
                </c:pt>
                <c:pt idx="438" formatCode="0.000">
                  <c:v>70.222740000000002</c:v>
                </c:pt>
                <c:pt idx="439" formatCode="0.000">
                  <c:v>74.964836000000005</c:v>
                </c:pt>
                <c:pt idx="440" formatCode="0.000">
                  <c:v>71.928246000000001</c:v>
                </c:pt>
                <c:pt idx="441" formatCode="0.000">
                  <c:v>74.48903</c:v>
                </c:pt>
                <c:pt idx="442" formatCode="0.000">
                  <c:v>73.750020000000006</c:v>
                </c:pt>
                <c:pt idx="443" formatCode="0.000">
                  <c:v>72.565539999999999</c:v>
                </c:pt>
                <c:pt idx="444" formatCode="0.000">
                  <c:v>71.889080000000007</c:v>
                </c:pt>
                <c:pt idx="445" formatCode="0.000">
                  <c:v>66.777910000000006</c:v>
                </c:pt>
                <c:pt idx="446" formatCode="0.000">
                  <c:v>73.808139999999995</c:v>
                </c:pt>
                <c:pt idx="447" formatCode="0.000">
                  <c:v>70.585920000000002</c:v>
                </c:pt>
                <c:pt idx="448" formatCode="0.000">
                  <c:v>70.713909999999998</c:v>
                </c:pt>
                <c:pt idx="449" formatCode="0.000">
                  <c:v>70.884640000000005</c:v>
                </c:pt>
                <c:pt idx="450" formatCode="0.000">
                  <c:v>69.850350000000006</c:v>
                </c:pt>
                <c:pt idx="451" formatCode="0.000">
                  <c:v>70.55592</c:v>
                </c:pt>
                <c:pt idx="452" formatCode="0.000">
                  <c:v>70.436480000000003</c:v>
                </c:pt>
                <c:pt idx="453" formatCode="0.000">
                  <c:v>71.599500000000006</c:v>
                </c:pt>
                <c:pt idx="454" formatCode="0.000">
                  <c:v>72.315155000000004</c:v>
                </c:pt>
                <c:pt idx="455" formatCode="0.000">
                  <c:v>69.844260000000006</c:v>
                </c:pt>
                <c:pt idx="456" formatCode="0.000">
                  <c:v>70.3553</c:v>
                </c:pt>
                <c:pt idx="457" formatCode="0.000">
                  <c:v>71.097139999999996</c:v>
                </c:pt>
                <c:pt idx="458" formatCode="0.000">
                  <c:v>72.17971</c:v>
                </c:pt>
                <c:pt idx="459" formatCode="0.000">
                  <c:v>73.226320000000001</c:v>
                </c:pt>
                <c:pt idx="460" formatCode="0.000">
                  <c:v>73.505750000000006</c:v>
                </c:pt>
                <c:pt idx="461" formatCode="0.000">
                  <c:v>72.037999999999997</c:v>
                </c:pt>
                <c:pt idx="462" formatCode="0.000">
                  <c:v>65.115859999999998</c:v>
                </c:pt>
                <c:pt idx="463" formatCode="0.000">
                  <c:v>68.394620000000003</c:v>
                </c:pt>
                <c:pt idx="464" formatCode="0.000">
                  <c:v>66.395269999999996</c:v>
                </c:pt>
                <c:pt idx="465" formatCode="0.000">
                  <c:v>73.384799999999998</c:v>
                </c:pt>
                <c:pt idx="466" formatCode="0.000">
                  <c:v>70.784260000000003</c:v>
                </c:pt>
                <c:pt idx="467" formatCode="0.000">
                  <c:v>73.061199999999999</c:v>
                </c:pt>
                <c:pt idx="468" formatCode="0.000">
                  <c:v>68.310360000000003</c:v>
                </c:pt>
                <c:pt idx="469" formatCode="0.000">
                  <c:v>67.631500000000003</c:v>
                </c:pt>
                <c:pt idx="470" formatCode="0.000">
                  <c:v>65.647514000000001</c:v>
                </c:pt>
                <c:pt idx="471" formatCode="0.000">
                  <c:v>67.844369999999998</c:v>
                </c:pt>
                <c:pt idx="472" formatCode="0.000">
                  <c:v>67.851410000000001</c:v>
                </c:pt>
                <c:pt idx="473" formatCode="0.000">
                  <c:v>66.887590000000003</c:v>
                </c:pt>
                <c:pt idx="474" formatCode="0.000">
                  <c:v>69.828093999999993</c:v>
                </c:pt>
                <c:pt idx="475" formatCode="0.000">
                  <c:v>69.310040000000001</c:v>
                </c:pt>
                <c:pt idx="476" formatCode="0.000">
                  <c:v>69.665633999999997</c:v>
                </c:pt>
                <c:pt idx="477" formatCode="0.000">
                  <c:v>68.163399999999996</c:v>
                </c:pt>
                <c:pt idx="478" formatCode="0.000">
                  <c:v>69.071969999999993</c:v>
                </c:pt>
                <c:pt idx="479" formatCode="0.000">
                  <c:v>68.635825999999994</c:v>
                </c:pt>
                <c:pt idx="480" formatCode="0.000">
                  <c:v>69.271860000000004</c:v>
                </c:pt>
                <c:pt idx="481" formatCode="0.000">
                  <c:v>72.154949999999999</c:v>
                </c:pt>
                <c:pt idx="482" formatCode="0.000">
                  <c:v>71.230789999999999</c:v>
                </c:pt>
                <c:pt idx="483" formatCode="0.000">
                  <c:v>68.925285000000002</c:v>
                </c:pt>
                <c:pt idx="484" formatCode="0.000">
                  <c:v>69.276889999999995</c:v>
                </c:pt>
                <c:pt idx="485" formatCode="0.000">
                  <c:v>67.098240000000004</c:v>
                </c:pt>
                <c:pt idx="486" formatCode="0.000">
                  <c:v>66.986689999999996</c:v>
                </c:pt>
                <c:pt idx="487" formatCode="0.000">
                  <c:v>70.979163999999997</c:v>
                </c:pt>
                <c:pt idx="488" formatCode="0.000">
                  <c:v>68.00121</c:v>
                </c:pt>
                <c:pt idx="489" formatCode="0.000">
                  <c:v>70.935974000000002</c:v>
                </c:pt>
                <c:pt idx="490" formatCode="0.000">
                  <c:v>68.966589999999997</c:v>
                </c:pt>
                <c:pt idx="491" formatCode="0.000">
                  <c:v>70.867805000000004</c:v>
                </c:pt>
                <c:pt idx="492" formatCode="0.000">
                  <c:v>68.679680000000005</c:v>
                </c:pt>
                <c:pt idx="493" formatCode="0.000">
                  <c:v>71.308340000000001</c:v>
                </c:pt>
                <c:pt idx="494" formatCode="0.000">
                  <c:v>75.242935000000003</c:v>
                </c:pt>
                <c:pt idx="495" formatCode="0.000">
                  <c:v>76.534965999999997</c:v>
                </c:pt>
                <c:pt idx="496" formatCode="0.000">
                  <c:v>70.113489999999999</c:v>
                </c:pt>
                <c:pt idx="497" formatCode="0.000">
                  <c:v>71.334434999999999</c:v>
                </c:pt>
                <c:pt idx="498" formatCode="0.000">
                  <c:v>70.607320000000001</c:v>
                </c:pt>
                <c:pt idx="499" formatCode="0.000">
                  <c:v>67.530940000000001</c:v>
                </c:pt>
                <c:pt idx="500" formatCode="0.000">
                  <c:v>69.791854999999998</c:v>
                </c:pt>
                <c:pt idx="501" formatCode="0.000">
                  <c:v>73.806526000000005</c:v>
                </c:pt>
                <c:pt idx="502" formatCode="0.000">
                  <c:v>72.518844999999999</c:v>
                </c:pt>
                <c:pt idx="503" formatCode="0.000">
                  <c:v>71.518199999999993</c:v>
                </c:pt>
                <c:pt idx="504" formatCode="0.000">
                  <c:v>75.645660000000007</c:v>
                </c:pt>
                <c:pt idx="505" formatCode="0.000">
                  <c:v>71.155150000000006</c:v>
                </c:pt>
                <c:pt idx="506" formatCode="0.000">
                  <c:v>71.887770000000003</c:v>
                </c:pt>
                <c:pt idx="507" formatCode="0.000">
                  <c:v>70.694860000000006</c:v>
                </c:pt>
                <c:pt idx="508" formatCode="0.000">
                  <c:v>74.095150000000004</c:v>
                </c:pt>
                <c:pt idx="509" formatCode="0.000">
                  <c:v>72.592963999999995</c:v>
                </c:pt>
                <c:pt idx="510" formatCode="0.000">
                  <c:v>71.568349999999995</c:v>
                </c:pt>
                <c:pt idx="511" formatCode="0.000">
                  <c:v>74.468379999999996</c:v>
                </c:pt>
                <c:pt idx="512" formatCode="0.000">
                  <c:v>70.144970000000001</c:v>
                </c:pt>
                <c:pt idx="513" formatCode="0.000">
                  <c:v>70.931309999999996</c:v>
                </c:pt>
                <c:pt idx="514" formatCode="0.000">
                  <c:v>68.006714000000002</c:v>
                </c:pt>
                <c:pt idx="515" formatCode="0.000">
                  <c:v>68.433099999999996</c:v>
                </c:pt>
                <c:pt idx="516" formatCode="0.000">
                  <c:v>69.969220000000007</c:v>
                </c:pt>
                <c:pt idx="517" formatCode="0.000">
                  <c:v>70.153099999999995</c:v>
                </c:pt>
                <c:pt idx="518" formatCode="0.000">
                  <c:v>69.960560000000001</c:v>
                </c:pt>
                <c:pt idx="519" formatCode="0.000">
                  <c:v>72.167789999999997</c:v>
                </c:pt>
                <c:pt idx="520" formatCode="0.000">
                  <c:v>69.97278</c:v>
                </c:pt>
                <c:pt idx="521" formatCode="0.000">
                  <c:v>71.528869999999998</c:v>
                </c:pt>
                <c:pt idx="522" formatCode="0.000">
                  <c:v>68.761089999999996</c:v>
                </c:pt>
                <c:pt idx="523" formatCode="0.000">
                  <c:v>70.997780000000006</c:v>
                </c:pt>
                <c:pt idx="524" formatCode="0.000">
                  <c:v>70.813514999999995</c:v>
                </c:pt>
                <c:pt idx="525" formatCode="0.000">
                  <c:v>68.209180000000003</c:v>
                </c:pt>
                <c:pt idx="526" formatCode="0.000">
                  <c:v>67.558800000000005</c:v>
                </c:pt>
                <c:pt idx="527" formatCode="0.000">
                  <c:v>77.978809999999996</c:v>
                </c:pt>
                <c:pt idx="528" formatCode="0.000">
                  <c:v>80.706130000000002</c:v>
                </c:pt>
                <c:pt idx="529" formatCode="0.000">
                  <c:v>70.301599999999993</c:v>
                </c:pt>
                <c:pt idx="530" formatCode="0.000">
                  <c:v>69.1798</c:v>
                </c:pt>
                <c:pt idx="531" formatCode="0.000">
                  <c:v>67.787890000000004</c:v>
                </c:pt>
                <c:pt idx="532" formatCode="0.000">
                  <c:v>68.335909999999998</c:v>
                </c:pt>
                <c:pt idx="533" formatCode="0.000">
                  <c:v>70.742530000000002</c:v>
                </c:pt>
                <c:pt idx="534" formatCode="0.000">
                  <c:v>74.491519999999994</c:v>
                </c:pt>
                <c:pt idx="535" formatCode="0.000">
                  <c:v>72.934425000000005</c:v>
                </c:pt>
                <c:pt idx="536" formatCode="0.000">
                  <c:v>70.465950000000007</c:v>
                </c:pt>
                <c:pt idx="537" formatCode="0.000">
                  <c:v>69.779330000000002</c:v>
                </c:pt>
                <c:pt idx="538" formatCode="0.000">
                  <c:v>68.717259999999996</c:v>
                </c:pt>
                <c:pt idx="539" formatCode="0.000">
                  <c:v>71.064229999999995</c:v>
                </c:pt>
                <c:pt idx="540" formatCode="0.000">
                  <c:v>72.392830000000004</c:v>
                </c:pt>
                <c:pt idx="541" formatCode="0.000">
                  <c:v>71.414246000000006</c:v>
                </c:pt>
                <c:pt idx="542" formatCode="0.000">
                  <c:v>72.099379999999996</c:v>
                </c:pt>
                <c:pt idx="543" formatCode="0.000">
                  <c:v>71.128519999999995</c:v>
                </c:pt>
                <c:pt idx="544" formatCode="0.000">
                  <c:v>69.686356000000004</c:v>
                </c:pt>
                <c:pt idx="545" formatCode="0.000">
                  <c:v>67.420150000000007</c:v>
                </c:pt>
                <c:pt idx="546" formatCode="0.000">
                  <c:v>75.165139999999994</c:v>
                </c:pt>
                <c:pt idx="547" formatCode="0.000">
                  <c:v>71.864230000000006</c:v>
                </c:pt>
                <c:pt idx="548" formatCode="0.000">
                  <c:v>70.229150000000004</c:v>
                </c:pt>
                <c:pt idx="549" formatCode="0.000">
                  <c:v>68.215109999999996</c:v>
                </c:pt>
                <c:pt idx="550" formatCode="0.000">
                  <c:v>69.061819999999997</c:v>
                </c:pt>
                <c:pt idx="551" formatCode="0.000">
                  <c:v>66.97569</c:v>
                </c:pt>
                <c:pt idx="552" formatCode="0.000">
                  <c:v>71.090729999999994</c:v>
                </c:pt>
                <c:pt idx="553" formatCode="0.000">
                  <c:v>70.110169999999997</c:v>
                </c:pt>
                <c:pt idx="554" formatCode="0.000">
                  <c:v>70.521590000000003</c:v>
                </c:pt>
                <c:pt idx="555" formatCode="0.000">
                  <c:v>69.580734000000007</c:v>
                </c:pt>
                <c:pt idx="556" formatCode="0.000">
                  <c:v>66.473010000000002</c:v>
                </c:pt>
                <c:pt idx="557" formatCode="0.000">
                  <c:v>70.093329999999995</c:v>
                </c:pt>
                <c:pt idx="558" formatCode="0.000">
                  <c:v>71.413600000000002</c:v>
                </c:pt>
                <c:pt idx="559" formatCode="0.000">
                  <c:v>70.766859999999994</c:v>
                </c:pt>
                <c:pt idx="560" formatCode="0.000">
                  <c:v>73.680080000000004</c:v>
                </c:pt>
                <c:pt idx="561" formatCode="0.000">
                  <c:v>72.140979999999999</c:v>
                </c:pt>
                <c:pt idx="562" formatCode="0.000">
                  <c:v>72.498890000000003</c:v>
                </c:pt>
                <c:pt idx="563" formatCode="0.000">
                  <c:v>69.054276000000002</c:v>
                </c:pt>
                <c:pt idx="564" formatCode="0.000">
                  <c:v>73.766593999999998</c:v>
                </c:pt>
                <c:pt idx="565" formatCode="0.000">
                  <c:v>74.658829999999995</c:v>
                </c:pt>
                <c:pt idx="566" formatCode="0.000">
                  <c:v>76.807495000000003</c:v>
                </c:pt>
                <c:pt idx="567" formatCode="0.000">
                  <c:v>79.109129999999993</c:v>
                </c:pt>
                <c:pt idx="568" formatCode="0.000">
                  <c:v>76.566689999999994</c:v>
                </c:pt>
                <c:pt idx="569" formatCode="0.000">
                  <c:v>77.058494999999994</c:v>
                </c:pt>
                <c:pt idx="570" formatCode="0.000">
                  <c:v>77.307249999999996</c:v>
                </c:pt>
                <c:pt idx="571" formatCode="0.000">
                  <c:v>75.838629999999995</c:v>
                </c:pt>
                <c:pt idx="572" formatCode="0.000">
                  <c:v>75.071979999999996</c:v>
                </c:pt>
                <c:pt idx="573" formatCode="0.000">
                  <c:v>74.343940000000003</c:v>
                </c:pt>
                <c:pt idx="574" formatCode="0.000">
                  <c:v>75.343559999999997</c:v>
                </c:pt>
                <c:pt idx="575" formatCode="0.000">
                  <c:v>80.851039999999998</c:v>
                </c:pt>
                <c:pt idx="576" formatCode="0.000">
                  <c:v>80.465355000000002</c:v>
                </c:pt>
                <c:pt idx="577" formatCode="0.000">
                  <c:v>81.986580000000004</c:v>
                </c:pt>
                <c:pt idx="578" formatCode="0.000">
                  <c:v>79.847465999999997</c:v>
                </c:pt>
                <c:pt idx="579" formatCode="0.000">
                  <c:v>83.884415000000004</c:v>
                </c:pt>
                <c:pt idx="580" formatCode="0.000">
                  <c:v>80.989333999999999</c:v>
                </c:pt>
                <c:pt idx="581" formatCode="0.000">
                  <c:v>78.717429999999993</c:v>
                </c:pt>
                <c:pt idx="582" formatCode="0.000">
                  <c:v>76.457269999999994</c:v>
                </c:pt>
                <c:pt idx="583" formatCode="0.000">
                  <c:v>76.71651</c:v>
                </c:pt>
                <c:pt idx="584" formatCode="0.000">
                  <c:v>80.275180000000006</c:v>
                </c:pt>
                <c:pt idx="585" formatCode="0.000">
                  <c:v>70.950620000000001</c:v>
                </c:pt>
                <c:pt idx="586" formatCode="0.000">
                  <c:v>72.906234999999995</c:v>
                </c:pt>
                <c:pt idx="587" formatCode="0.000">
                  <c:v>70.669529999999995</c:v>
                </c:pt>
                <c:pt idx="588" formatCode="0.000">
                  <c:v>69.785570000000007</c:v>
                </c:pt>
                <c:pt idx="589" formatCode="0.000">
                  <c:v>69.670320000000004</c:v>
                </c:pt>
                <c:pt idx="590" formatCode="0.000">
                  <c:v>69.211585999999997</c:v>
                </c:pt>
                <c:pt idx="591" formatCode="0.000">
                  <c:v>70.273926000000003</c:v>
                </c:pt>
                <c:pt idx="592" formatCode="0.000">
                  <c:v>69.134444999999999</c:v>
                </c:pt>
                <c:pt idx="593" formatCode="0.000">
                  <c:v>74.913460000000001</c:v>
                </c:pt>
                <c:pt idx="594" formatCode="0.000">
                  <c:v>69.086685000000003</c:v>
                </c:pt>
                <c:pt idx="595" formatCode="0.000">
                  <c:v>69.367310000000003</c:v>
                </c:pt>
                <c:pt idx="596" formatCode="0.000">
                  <c:v>70.330864000000005</c:v>
                </c:pt>
                <c:pt idx="597" formatCode="0.000">
                  <c:v>71.872185000000002</c:v>
                </c:pt>
                <c:pt idx="598" formatCode="0.000">
                  <c:v>73.697295999999994</c:v>
                </c:pt>
                <c:pt idx="599" formatCode="0.000">
                  <c:v>71.014403999999999</c:v>
                </c:pt>
                <c:pt idx="600" formatCode="0.000">
                  <c:v>68.608440000000002</c:v>
                </c:pt>
                <c:pt idx="601" formatCode="0.000">
                  <c:v>68.240589999999997</c:v>
                </c:pt>
                <c:pt idx="602" formatCode="0.000">
                  <c:v>73.644904999999994</c:v>
                </c:pt>
                <c:pt idx="603" formatCode="0.000">
                  <c:v>70.398790000000005</c:v>
                </c:pt>
                <c:pt idx="604" formatCode="0.000">
                  <c:v>65.858890000000002</c:v>
                </c:pt>
                <c:pt idx="605" formatCode="0.000">
                  <c:v>66.791809999999998</c:v>
                </c:pt>
                <c:pt idx="606" formatCode="0.000">
                  <c:v>65.795410000000004</c:v>
                </c:pt>
                <c:pt idx="607" formatCode="0.000">
                  <c:v>66.214354999999998</c:v>
                </c:pt>
                <c:pt idx="608" formatCode="0.000">
                  <c:v>70.026319999999998</c:v>
                </c:pt>
                <c:pt idx="609" formatCode="0.000">
                  <c:v>69.815200000000004</c:v>
                </c:pt>
                <c:pt idx="610" formatCode="0.000">
                  <c:v>77.664689999999993</c:v>
                </c:pt>
                <c:pt idx="611" formatCode="0.000">
                  <c:v>74.331140000000005</c:v>
                </c:pt>
                <c:pt idx="612" formatCode="0.000">
                  <c:v>73.477999999999994</c:v>
                </c:pt>
                <c:pt idx="613" formatCode="0.000">
                  <c:v>74.306870000000004</c:v>
                </c:pt>
                <c:pt idx="614" formatCode="0.000">
                  <c:v>75.842359999999999</c:v>
                </c:pt>
                <c:pt idx="615" formatCode="0.000">
                  <c:v>73.043593999999999</c:v>
                </c:pt>
                <c:pt idx="616" formatCode="0.000">
                  <c:v>69.972014999999999</c:v>
                </c:pt>
                <c:pt idx="617" formatCode="0.000">
                  <c:v>68.92089</c:v>
                </c:pt>
                <c:pt idx="618" formatCode="0.000">
                  <c:v>69.81747</c:v>
                </c:pt>
                <c:pt idx="619" formatCode="0.000">
                  <c:v>67.892439999999993</c:v>
                </c:pt>
                <c:pt idx="620" formatCode="0.000">
                  <c:v>69.297259999999994</c:v>
                </c:pt>
                <c:pt idx="621" formatCode="0.000">
                  <c:v>68.692924000000005</c:v>
                </c:pt>
                <c:pt idx="622" formatCode="0.000">
                  <c:v>68.889030000000005</c:v>
                </c:pt>
                <c:pt idx="623" formatCode="0.000">
                  <c:v>68.430419999999998</c:v>
                </c:pt>
                <c:pt idx="624" formatCode="0.000">
                  <c:v>70.444389999999999</c:v>
                </c:pt>
                <c:pt idx="625" formatCode="0.000">
                  <c:v>69.673209999999997</c:v>
                </c:pt>
                <c:pt idx="626" formatCode="0.000">
                  <c:v>70.212800000000001</c:v>
                </c:pt>
                <c:pt idx="627" formatCode="0.000">
                  <c:v>72.181640000000002</c:v>
                </c:pt>
                <c:pt idx="628" formatCode="0.000">
                  <c:v>73.720984999999999</c:v>
                </c:pt>
                <c:pt idx="629" formatCode="0.000">
                  <c:v>71.534644999999998</c:v>
                </c:pt>
                <c:pt idx="630" formatCode="0.000">
                  <c:v>72.10136</c:v>
                </c:pt>
                <c:pt idx="631" formatCode="0.000">
                  <c:v>72.474419999999995</c:v>
                </c:pt>
                <c:pt idx="632" formatCode="0.000">
                  <c:v>74.826836</c:v>
                </c:pt>
                <c:pt idx="633" formatCode="0.000">
                  <c:v>71.799319999999994</c:v>
                </c:pt>
                <c:pt idx="634" formatCode="0.000">
                  <c:v>71.594999999999999</c:v>
                </c:pt>
                <c:pt idx="635" formatCode="0.000">
                  <c:v>71.501379999999997</c:v>
                </c:pt>
                <c:pt idx="636" formatCode="0.000">
                  <c:v>68.223854000000003</c:v>
                </c:pt>
                <c:pt idx="637" formatCode="0.000">
                  <c:v>67.253135999999998</c:v>
                </c:pt>
                <c:pt idx="638" formatCode="0.000">
                  <c:v>72.024559999999994</c:v>
                </c:pt>
                <c:pt idx="639" formatCode="0.000">
                  <c:v>75.730810000000005</c:v>
                </c:pt>
                <c:pt idx="640" formatCode="0.000">
                  <c:v>70.120766000000003</c:v>
                </c:pt>
                <c:pt idx="641" formatCode="0.000">
                  <c:v>68.877139999999997</c:v>
                </c:pt>
                <c:pt idx="642" formatCode="0.000">
                  <c:v>69.643609999999995</c:v>
                </c:pt>
                <c:pt idx="643" formatCode="0.000">
                  <c:v>70.530013999999994</c:v>
                </c:pt>
                <c:pt idx="644" formatCode="0.000">
                  <c:v>68.161410000000004</c:v>
                </c:pt>
                <c:pt idx="645" formatCode="0.000">
                  <c:v>67.792693999999997</c:v>
                </c:pt>
                <c:pt idx="646" formatCode="0.000">
                  <c:v>70.139439999999993</c:v>
                </c:pt>
                <c:pt idx="647" formatCode="0.000">
                  <c:v>69.481780000000001</c:v>
                </c:pt>
                <c:pt idx="648" formatCode="0.000">
                  <c:v>72.217320000000001</c:v>
                </c:pt>
                <c:pt idx="649" formatCode="0.000">
                  <c:v>70.767623999999998</c:v>
                </c:pt>
                <c:pt idx="650" formatCode="0.000">
                  <c:v>70.042060000000006</c:v>
                </c:pt>
                <c:pt idx="651" formatCode="0.000">
                  <c:v>70.088393999999994</c:v>
                </c:pt>
                <c:pt idx="652" formatCode="0.000">
                  <c:v>71.973240000000004</c:v>
                </c:pt>
                <c:pt idx="653" formatCode="0.000">
                  <c:v>74.543593999999999</c:v>
                </c:pt>
                <c:pt idx="654" formatCode="0.000">
                  <c:v>70.882773999999998</c:v>
                </c:pt>
                <c:pt idx="655" formatCode="0.000">
                  <c:v>72.349810000000005</c:v>
                </c:pt>
                <c:pt idx="656" formatCode="0.000">
                  <c:v>69.833725000000001</c:v>
                </c:pt>
                <c:pt idx="657" formatCode="0.000">
                  <c:v>71.621390000000005</c:v>
                </c:pt>
                <c:pt idx="658" formatCode="0.000">
                  <c:v>72.215164000000001</c:v>
                </c:pt>
                <c:pt idx="659" formatCode="0.000">
                  <c:v>69.476029999999994</c:v>
                </c:pt>
                <c:pt idx="660" formatCode="0.000">
                  <c:v>71.724620000000002</c:v>
                </c:pt>
                <c:pt idx="661" formatCode="0.000">
                  <c:v>66.796539999999993</c:v>
                </c:pt>
                <c:pt idx="662" formatCode="0.000">
                  <c:v>70.145799999999994</c:v>
                </c:pt>
                <c:pt idx="663" formatCode="0.000">
                  <c:v>67.792950000000005</c:v>
                </c:pt>
                <c:pt idx="664" formatCode="0.000">
                  <c:v>69.647080000000003</c:v>
                </c:pt>
                <c:pt idx="665" formatCode="0.000">
                  <c:v>71.073654000000005</c:v>
                </c:pt>
                <c:pt idx="666" formatCode="0.000">
                  <c:v>66.219539999999995</c:v>
                </c:pt>
                <c:pt idx="667" formatCode="0.000">
                  <c:v>66.524240000000006</c:v>
                </c:pt>
                <c:pt idx="668" formatCode="0.000">
                  <c:v>60.529049999999998</c:v>
                </c:pt>
                <c:pt idx="669" formatCode="0.000">
                  <c:v>60.682160000000003</c:v>
                </c:pt>
                <c:pt idx="670" formatCode="0.000">
                  <c:v>60.671565999999999</c:v>
                </c:pt>
                <c:pt idx="671" formatCode="0.000">
                  <c:v>58.891415000000002</c:v>
                </c:pt>
                <c:pt idx="672" formatCode="0.000">
                  <c:v>60.897472</c:v>
                </c:pt>
                <c:pt idx="673" formatCode="0.000">
                  <c:v>58.718178000000002</c:v>
                </c:pt>
                <c:pt idx="674" formatCode="0.000">
                  <c:v>58.262836</c:v>
                </c:pt>
                <c:pt idx="675" formatCode="0.000">
                  <c:v>61.060020000000002</c:v>
                </c:pt>
                <c:pt idx="676" formatCode="0.000">
                  <c:v>63.135586000000004</c:v>
                </c:pt>
                <c:pt idx="677" formatCode="0.000">
                  <c:v>63.037430000000001</c:v>
                </c:pt>
                <c:pt idx="678" formatCode="0.000">
                  <c:v>63.697555999999999</c:v>
                </c:pt>
                <c:pt idx="679" formatCode="0.000">
                  <c:v>59.043083000000003</c:v>
                </c:pt>
                <c:pt idx="680" formatCode="0.000">
                  <c:v>63.197830000000003</c:v>
                </c:pt>
                <c:pt idx="681" formatCode="0.000">
                  <c:v>60.631450000000001</c:v>
                </c:pt>
                <c:pt idx="682" formatCode="0.000">
                  <c:v>66.382670000000005</c:v>
                </c:pt>
                <c:pt idx="683" formatCode="0.000">
                  <c:v>63.471404999999997</c:v>
                </c:pt>
                <c:pt idx="684" formatCode="0.000">
                  <c:v>61.432839999999999</c:v>
                </c:pt>
                <c:pt idx="685" formatCode="0.000">
                  <c:v>67.809814000000003</c:v>
                </c:pt>
                <c:pt idx="686" formatCode="0.000">
                  <c:v>66.686930000000004</c:v>
                </c:pt>
                <c:pt idx="687" formatCode="0.000">
                  <c:v>60.836365000000001</c:v>
                </c:pt>
                <c:pt idx="688" formatCode="0.000">
                  <c:v>62.103099999999998</c:v>
                </c:pt>
                <c:pt idx="689" formatCode="0.000">
                  <c:v>63.194183000000002</c:v>
                </c:pt>
                <c:pt idx="690" formatCode="0.000">
                  <c:v>65.962459999999993</c:v>
                </c:pt>
                <c:pt idx="691" formatCode="0.000">
                  <c:v>67.354299999999995</c:v>
                </c:pt>
                <c:pt idx="692" formatCode="0.000">
                  <c:v>60.660904000000002</c:v>
                </c:pt>
                <c:pt idx="693" formatCode="0.000">
                  <c:v>60.980649999999997</c:v>
                </c:pt>
                <c:pt idx="694" formatCode="0.000">
                  <c:v>64.015349999999998</c:v>
                </c:pt>
                <c:pt idx="695" formatCode="0.000">
                  <c:v>62.833733000000002</c:v>
                </c:pt>
                <c:pt idx="696" formatCode="0.000">
                  <c:v>70.4709</c:v>
                </c:pt>
                <c:pt idx="697" formatCode="0.000">
                  <c:v>67.219819999999999</c:v>
                </c:pt>
                <c:pt idx="698" formatCode="0.000">
                  <c:v>66.159059999999997</c:v>
                </c:pt>
                <c:pt idx="699" formatCode="0.000">
                  <c:v>63.669002999999996</c:v>
                </c:pt>
                <c:pt idx="700" formatCode="0.000">
                  <c:v>64.24579</c:v>
                </c:pt>
                <c:pt idx="701" formatCode="0.000">
                  <c:v>68.695359999999994</c:v>
                </c:pt>
                <c:pt idx="702" formatCode="0.000">
                  <c:v>68.063760000000002</c:v>
                </c:pt>
                <c:pt idx="703" formatCode="0.000">
                  <c:v>65.372185000000002</c:v>
                </c:pt>
                <c:pt idx="704" formatCode="0.000">
                  <c:v>64.856920000000002</c:v>
                </c:pt>
                <c:pt idx="705" formatCode="0.000">
                  <c:v>64.685140000000004</c:v>
                </c:pt>
                <c:pt idx="706" formatCode="0.000">
                  <c:v>64.704830000000001</c:v>
                </c:pt>
                <c:pt idx="707" formatCode="0.000">
                  <c:v>65.688460000000006</c:v>
                </c:pt>
                <c:pt idx="708" formatCode="0.000">
                  <c:v>64.294974999999994</c:v>
                </c:pt>
                <c:pt idx="709" formatCode="0.000">
                  <c:v>62.266052000000002</c:v>
                </c:pt>
                <c:pt idx="710" formatCode="0.000">
                  <c:v>63.969085999999997</c:v>
                </c:pt>
                <c:pt idx="711" formatCode="0.000">
                  <c:v>65.261024000000006</c:v>
                </c:pt>
                <c:pt idx="712" formatCode="0.000">
                  <c:v>63.911580000000001</c:v>
                </c:pt>
                <c:pt idx="713" formatCode="0.000">
                  <c:v>62.753700000000002</c:v>
                </c:pt>
                <c:pt idx="714" formatCode="0.000">
                  <c:v>61.085059999999999</c:v>
                </c:pt>
                <c:pt idx="715" formatCode="0.000">
                  <c:v>63.262745000000002</c:v>
                </c:pt>
                <c:pt idx="716" formatCode="0.000">
                  <c:v>59.831684000000003</c:v>
                </c:pt>
                <c:pt idx="717" formatCode="0.000">
                  <c:v>61.972282</c:v>
                </c:pt>
                <c:pt idx="718" formatCode="0.000">
                  <c:v>64.455344999999994</c:v>
                </c:pt>
                <c:pt idx="719" formatCode="0.000">
                  <c:v>64.922190000000001</c:v>
                </c:pt>
                <c:pt idx="720" formatCode="0.000">
                  <c:v>64.747669999999999</c:v>
                </c:pt>
                <c:pt idx="721" formatCode="0.000">
                  <c:v>61.449657000000002</c:v>
                </c:pt>
                <c:pt idx="722" formatCode="0.000">
                  <c:v>62.403731999999998</c:v>
                </c:pt>
                <c:pt idx="723" formatCode="0.000">
                  <c:v>64.940956</c:v>
                </c:pt>
                <c:pt idx="724" formatCode="0.000">
                  <c:v>73.284835999999999</c:v>
                </c:pt>
                <c:pt idx="725" formatCode="0.000">
                  <c:v>77.814480000000003</c:v>
                </c:pt>
                <c:pt idx="726" formatCode="0.000">
                  <c:v>69.516480000000001</c:v>
                </c:pt>
                <c:pt idx="727" formatCode="0.000">
                  <c:v>72.516754000000006</c:v>
                </c:pt>
                <c:pt idx="728" formatCode="0.000">
                  <c:v>68.780845999999997</c:v>
                </c:pt>
                <c:pt idx="729" formatCode="0.000">
                  <c:v>70.763503999999998</c:v>
                </c:pt>
                <c:pt idx="730" formatCode="0.000">
                  <c:v>62.911385000000003</c:v>
                </c:pt>
                <c:pt idx="731" formatCode="0.000">
                  <c:v>63.620826999999998</c:v>
                </c:pt>
                <c:pt idx="732" formatCode="0.000">
                  <c:v>61.031483000000001</c:v>
                </c:pt>
                <c:pt idx="733" formatCode="0.000">
                  <c:v>63.074300000000001</c:v>
                </c:pt>
                <c:pt idx="734" formatCode="0.000">
                  <c:v>63.367137999999997</c:v>
                </c:pt>
                <c:pt idx="735" formatCode="0.000">
                  <c:v>69.421004999999994</c:v>
                </c:pt>
                <c:pt idx="736" formatCode="0.000">
                  <c:v>65.458609999999993</c:v>
                </c:pt>
                <c:pt idx="737" formatCode="0.000">
                  <c:v>64.014520000000005</c:v>
                </c:pt>
                <c:pt idx="738" formatCode="0.000">
                  <c:v>62.201324</c:v>
                </c:pt>
                <c:pt idx="739" formatCode="0.000">
                  <c:v>63.216909999999999</c:v>
                </c:pt>
                <c:pt idx="740" formatCode="0.000">
                  <c:v>62.130577000000002</c:v>
                </c:pt>
                <c:pt idx="741" formatCode="0.000">
                  <c:v>62.756058000000003</c:v>
                </c:pt>
                <c:pt idx="742" formatCode="0.000">
                  <c:v>61.01182</c:v>
                </c:pt>
                <c:pt idx="743" formatCode="0.000">
                  <c:v>61.223812000000002</c:v>
                </c:pt>
                <c:pt idx="744" formatCode="0.000">
                  <c:v>61.374972999999997</c:v>
                </c:pt>
                <c:pt idx="745" formatCode="0.000">
                  <c:v>63.319167999999998</c:v>
                </c:pt>
                <c:pt idx="746" formatCode="0.000">
                  <c:v>59.607624000000001</c:v>
                </c:pt>
                <c:pt idx="747" formatCode="0.000">
                  <c:v>59.281837000000003</c:v>
                </c:pt>
                <c:pt idx="748" formatCode="0.000">
                  <c:v>63.335915</c:v>
                </c:pt>
                <c:pt idx="749" formatCode="0.000">
                  <c:v>60.442936000000003</c:v>
                </c:pt>
                <c:pt idx="750" formatCode="0.000">
                  <c:v>60.30341</c:v>
                </c:pt>
                <c:pt idx="751" formatCode="0.000">
                  <c:v>70.238780000000006</c:v>
                </c:pt>
                <c:pt idx="752" formatCode="0.000">
                  <c:v>71.599819999999994</c:v>
                </c:pt>
                <c:pt idx="753" formatCode="0.000">
                  <c:v>72.516289999999998</c:v>
                </c:pt>
                <c:pt idx="754" formatCode="0.000">
                  <c:v>76.175809999999998</c:v>
                </c:pt>
                <c:pt idx="755" formatCode="0.000">
                  <c:v>74.535179999999997</c:v>
                </c:pt>
                <c:pt idx="756" formatCode="0.000">
                  <c:v>74.917619999999999</c:v>
                </c:pt>
                <c:pt idx="757" formatCode="0.000">
                  <c:v>71.562799999999996</c:v>
                </c:pt>
                <c:pt idx="758" formatCode="0.000">
                  <c:v>66.972130000000007</c:v>
                </c:pt>
                <c:pt idx="759" formatCode="0.000">
                  <c:v>65.518739999999994</c:v>
                </c:pt>
                <c:pt idx="760" formatCode="0.000">
                  <c:v>64.011330000000001</c:v>
                </c:pt>
                <c:pt idx="761" formatCode="0.000">
                  <c:v>61.735554</c:v>
                </c:pt>
                <c:pt idx="762" formatCode="0.000">
                  <c:v>60.357703999999998</c:v>
                </c:pt>
                <c:pt idx="763" formatCode="0.000">
                  <c:v>61.349215999999998</c:v>
                </c:pt>
                <c:pt idx="764" formatCode="0.000">
                  <c:v>63.838206999999997</c:v>
                </c:pt>
                <c:pt idx="765" formatCode="0.000">
                  <c:v>63.395367</c:v>
                </c:pt>
                <c:pt idx="766" formatCode="0.000">
                  <c:v>65.094830000000002</c:v>
                </c:pt>
                <c:pt idx="767" formatCode="0.000">
                  <c:v>63.878067000000001</c:v>
                </c:pt>
                <c:pt idx="768" formatCode="0.000">
                  <c:v>62.618716999999997</c:v>
                </c:pt>
                <c:pt idx="769" formatCode="0.000">
                  <c:v>62.359729999999999</c:v>
                </c:pt>
                <c:pt idx="770" formatCode="0.000">
                  <c:v>61.618262999999999</c:v>
                </c:pt>
                <c:pt idx="771" formatCode="0.000">
                  <c:v>59.183630000000001</c:v>
                </c:pt>
                <c:pt idx="772" formatCode="0.000">
                  <c:v>71.911060000000006</c:v>
                </c:pt>
                <c:pt idx="773" formatCode="0.000">
                  <c:v>67.809299999999993</c:v>
                </c:pt>
                <c:pt idx="774" formatCode="0.000">
                  <c:v>61.594479999999997</c:v>
                </c:pt>
                <c:pt idx="775" formatCode="0.000">
                  <c:v>61.770218</c:v>
                </c:pt>
                <c:pt idx="776" formatCode="0.000">
                  <c:v>61.571190000000001</c:v>
                </c:pt>
                <c:pt idx="777" formatCode="0.000">
                  <c:v>64.473119999999994</c:v>
                </c:pt>
                <c:pt idx="778" formatCode="0.000">
                  <c:v>59.647976</c:v>
                </c:pt>
                <c:pt idx="779" formatCode="0.000">
                  <c:v>64.34066</c:v>
                </c:pt>
                <c:pt idx="780" formatCode="0.000">
                  <c:v>64.492279999999994</c:v>
                </c:pt>
                <c:pt idx="781" formatCode="0.000">
                  <c:v>66.373985000000005</c:v>
                </c:pt>
                <c:pt idx="782" formatCode="0.000">
                  <c:v>64.715680000000006</c:v>
                </c:pt>
                <c:pt idx="783" formatCode="0.000">
                  <c:v>64.138953999999998</c:v>
                </c:pt>
                <c:pt idx="784" formatCode="0.000">
                  <c:v>117.06632999999999</c:v>
                </c:pt>
                <c:pt idx="785" formatCode="0.000">
                  <c:v>118.933075</c:v>
                </c:pt>
                <c:pt idx="786" formatCode="0.000">
                  <c:v>116.92653</c:v>
                </c:pt>
                <c:pt idx="787" formatCode="0.000">
                  <c:v>117.0812</c:v>
                </c:pt>
                <c:pt idx="788" formatCode="0.000">
                  <c:v>109.73363500000001</c:v>
                </c:pt>
                <c:pt idx="789" formatCode="0.000">
                  <c:v>109.73363500000001</c:v>
                </c:pt>
                <c:pt idx="790" formatCode="0.000">
                  <c:v>114.73259</c:v>
                </c:pt>
                <c:pt idx="791" formatCode="0.000">
                  <c:v>112.73247499999999</c:v>
                </c:pt>
                <c:pt idx="792" formatCode="0.000">
                  <c:v>115.72958</c:v>
                </c:pt>
                <c:pt idx="793" formatCode="0.000">
                  <c:v>109.5121</c:v>
                </c:pt>
                <c:pt idx="794" formatCode="0.000">
                  <c:v>111.51166000000001</c:v>
                </c:pt>
                <c:pt idx="795" formatCode="0.000">
                  <c:v>112.50967</c:v>
                </c:pt>
                <c:pt idx="796" formatCode="0.000">
                  <c:v>111.10676599999999</c:v>
                </c:pt>
                <c:pt idx="797" formatCode="0.000">
                  <c:v>121.49706</c:v>
                </c:pt>
                <c:pt idx="798" formatCode="0.000">
                  <c:v>118.90225</c:v>
                </c:pt>
                <c:pt idx="799" formatCode="0.000">
                  <c:v>118.500496</c:v>
                </c:pt>
                <c:pt idx="800" formatCode="0.000">
                  <c:v>118.500496</c:v>
                </c:pt>
                <c:pt idx="801" formatCode="0.000">
                  <c:v>110.4928</c:v>
                </c:pt>
                <c:pt idx="802" formatCode="0.000">
                  <c:v>115.48428</c:v>
                </c:pt>
                <c:pt idx="803" formatCode="0.000">
                  <c:v>117.52011</c:v>
                </c:pt>
                <c:pt idx="804" formatCode="0.000">
                  <c:v>121.47816</c:v>
                </c:pt>
                <c:pt idx="805" formatCode="0.000">
                  <c:v>112.75329600000001</c:v>
                </c:pt>
                <c:pt idx="806" formatCode="0.000">
                  <c:v>112.1447</c:v>
                </c:pt>
                <c:pt idx="807" formatCode="0.000">
                  <c:v>119.27242</c:v>
                </c:pt>
                <c:pt idx="808" formatCode="0.000">
                  <c:v>120.276985</c:v>
                </c:pt>
                <c:pt idx="809" formatCode="0.000">
                  <c:v>113.122246</c:v>
                </c:pt>
                <c:pt idx="810" formatCode="0.000">
                  <c:v>108.7052</c:v>
                </c:pt>
                <c:pt idx="811" formatCode="0.000">
                  <c:v>120.30585499999999</c:v>
                </c:pt>
                <c:pt idx="812" formatCode="0.000">
                  <c:v>110.67511</c:v>
                </c:pt>
                <c:pt idx="813" formatCode="0.000">
                  <c:v>116.328064</c:v>
                </c:pt>
                <c:pt idx="814" formatCode="0.000">
                  <c:v>96.087379999999996</c:v>
                </c:pt>
                <c:pt idx="815" formatCode="0.000">
                  <c:v>88.550545</c:v>
                </c:pt>
                <c:pt idx="816" formatCode="0.000">
                  <c:v>95.40455</c:v>
                </c:pt>
                <c:pt idx="817" formatCode="0.000">
                  <c:v>98.033379999999994</c:v>
                </c:pt>
                <c:pt idx="818" formatCode="0.000">
                  <c:v>98.737470000000002</c:v>
                </c:pt>
                <c:pt idx="819" formatCode="0.000">
                  <c:v>103.63029</c:v>
                </c:pt>
                <c:pt idx="820" formatCode="0.000">
                  <c:v>105.61297</c:v>
                </c:pt>
                <c:pt idx="821" formatCode="0.000">
                  <c:v>99.065764999999999</c:v>
                </c:pt>
                <c:pt idx="822" formatCode="0.000">
                  <c:v>101.80959</c:v>
                </c:pt>
                <c:pt idx="823" formatCode="0.000">
                  <c:v>95.679755999999998</c:v>
                </c:pt>
                <c:pt idx="824" formatCode="0.000">
                  <c:v>106.6005</c:v>
                </c:pt>
                <c:pt idx="825" formatCode="0.000">
                  <c:v>107.59876</c:v>
                </c:pt>
                <c:pt idx="826" formatCode="0.000">
                  <c:v>104.866714</c:v>
                </c:pt>
                <c:pt idx="827" formatCode="0.000">
                  <c:v>106.04669</c:v>
                </c:pt>
                <c:pt idx="828" formatCode="0.000">
                  <c:v>110.4914</c:v>
                </c:pt>
                <c:pt idx="829" formatCode="0.000">
                  <c:v>108.91869</c:v>
                </c:pt>
                <c:pt idx="830" formatCode="0.000">
                  <c:v>106.4032</c:v>
                </c:pt>
                <c:pt idx="831" formatCode="0.000">
                  <c:v>98.226326</c:v>
                </c:pt>
                <c:pt idx="832" formatCode="0.000">
                  <c:v>106.74636</c:v>
                </c:pt>
                <c:pt idx="833" formatCode="0.000">
                  <c:v>105.66450500000001</c:v>
                </c:pt>
                <c:pt idx="834" formatCode="0.000">
                  <c:v>101.07467</c:v>
                </c:pt>
                <c:pt idx="835" formatCode="0.000">
                  <c:v>103.85284</c:v>
                </c:pt>
                <c:pt idx="836" formatCode="0.000">
                  <c:v>101.69467</c:v>
                </c:pt>
                <c:pt idx="837" formatCode="0.000">
                  <c:v>102.82886000000001</c:v>
                </c:pt>
                <c:pt idx="838" formatCode="0.000">
                  <c:v>106.05262999999999</c:v>
                </c:pt>
                <c:pt idx="839" formatCode="0.000">
                  <c:v>104.159935</c:v>
                </c:pt>
                <c:pt idx="840" formatCode="0.000">
                  <c:v>105.50312</c:v>
                </c:pt>
                <c:pt idx="841" formatCode="0.000">
                  <c:v>98.791824000000005</c:v>
                </c:pt>
                <c:pt idx="842" formatCode="0.000">
                  <c:v>98.126564000000002</c:v>
                </c:pt>
                <c:pt idx="843" formatCode="0.000">
                  <c:v>95.556259999999995</c:v>
                </c:pt>
                <c:pt idx="844" formatCode="0.000">
                  <c:v>95.654430000000005</c:v>
                </c:pt>
                <c:pt idx="845" formatCode="0.000">
                  <c:v>95.210359999999994</c:v>
                </c:pt>
                <c:pt idx="846" formatCode="0.000">
                  <c:v>93.823650000000001</c:v>
                </c:pt>
                <c:pt idx="847" formatCode="0.000">
                  <c:v>96.450649999999996</c:v>
                </c:pt>
                <c:pt idx="848" formatCode="0.000">
                  <c:v>98.262969999999996</c:v>
                </c:pt>
                <c:pt idx="849" formatCode="0.000">
                  <c:v>99.224365000000006</c:v>
                </c:pt>
                <c:pt idx="850" formatCode="0.000">
                  <c:v>106.64766</c:v>
                </c:pt>
                <c:pt idx="851" formatCode="0.000">
                  <c:v>98.678154000000006</c:v>
                </c:pt>
                <c:pt idx="852" formatCode="0.000">
                  <c:v>91.596339999999998</c:v>
                </c:pt>
                <c:pt idx="853" formatCode="0.000">
                  <c:v>99.193290000000005</c:v>
                </c:pt>
                <c:pt idx="854" formatCode="0.000">
                  <c:v>102.777565</c:v>
                </c:pt>
                <c:pt idx="855" formatCode="0.000">
                  <c:v>99.490880000000004</c:v>
                </c:pt>
                <c:pt idx="856" formatCode="0.000">
                  <c:v>97.908646000000005</c:v>
                </c:pt>
                <c:pt idx="857" formatCode="0.000">
                  <c:v>102.78654</c:v>
                </c:pt>
                <c:pt idx="858" formatCode="0.000">
                  <c:v>103.039345</c:v>
                </c:pt>
                <c:pt idx="859" formatCode="0.000">
                  <c:v>102.38655</c:v>
                </c:pt>
                <c:pt idx="860" formatCode="0.000">
                  <c:v>102.14438</c:v>
                </c:pt>
                <c:pt idx="861" formatCode="0.000">
                  <c:v>101.363045</c:v>
                </c:pt>
                <c:pt idx="862" formatCode="0.000">
                  <c:v>108.66194</c:v>
                </c:pt>
                <c:pt idx="863" formatCode="0.000">
                  <c:v>104.7923</c:v>
                </c:pt>
                <c:pt idx="864" formatCode="0.000">
                  <c:v>96.696920000000006</c:v>
                </c:pt>
                <c:pt idx="865" formatCode="0.000">
                  <c:v>95.513350000000003</c:v>
                </c:pt>
                <c:pt idx="866" formatCode="0.000">
                  <c:v>101.94665000000001</c:v>
                </c:pt>
                <c:pt idx="867" formatCode="0.000">
                  <c:v>99.9054</c:v>
                </c:pt>
                <c:pt idx="868" formatCode="0.000">
                  <c:v>98.390600000000006</c:v>
                </c:pt>
                <c:pt idx="869" formatCode="0.000">
                  <c:v>100.437096</c:v>
                </c:pt>
                <c:pt idx="870" formatCode="0.000">
                  <c:v>102.60057</c:v>
                </c:pt>
                <c:pt idx="871" formatCode="0.000">
                  <c:v>96.207629999999995</c:v>
                </c:pt>
                <c:pt idx="872" formatCode="0.000">
                  <c:v>94.141350000000003</c:v>
                </c:pt>
                <c:pt idx="873" formatCode="0.000">
                  <c:v>94.645790000000005</c:v>
                </c:pt>
                <c:pt idx="874" formatCode="0.000">
                  <c:v>90.720460000000003</c:v>
                </c:pt>
                <c:pt idx="875" formatCode="0.000">
                  <c:v>93.341605999999999</c:v>
                </c:pt>
                <c:pt idx="876" formatCode="0.000">
                  <c:v>93.115030000000004</c:v>
                </c:pt>
                <c:pt idx="877" formatCode="0.000">
                  <c:v>97.195044999999993</c:v>
                </c:pt>
                <c:pt idx="878" formatCode="0.000">
                  <c:v>95.619370000000004</c:v>
                </c:pt>
                <c:pt idx="879" formatCode="0.000">
                  <c:v>97.297905</c:v>
                </c:pt>
                <c:pt idx="880" formatCode="0.000">
                  <c:v>99.093029999999999</c:v>
                </c:pt>
                <c:pt idx="881" formatCode="0.000">
                  <c:v>101.72977400000001</c:v>
                </c:pt>
                <c:pt idx="882" formatCode="0.000">
                  <c:v>98.719530000000006</c:v>
                </c:pt>
                <c:pt idx="883" formatCode="0.000">
                  <c:v>101.42511</c:v>
                </c:pt>
                <c:pt idx="884" formatCode="0.000">
                  <c:v>99.59872</c:v>
                </c:pt>
                <c:pt idx="885" formatCode="0.000">
                  <c:v>100.08172999999999</c:v>
                </c:pt>
                <c:pt idx="886" formatCode="0.000">
                  <c:v>99.406580000000005</c:v>
                </c:pt>
                <c:pt idx="887" formatCode="0.000">
                  <c:v>96.334816000000004</c:v>
                </c:pt>
                <c:pt idx="888" formatCode="0.000">
                  <c:v>97.095470000000006</c:v>
                </c:pt>
                <c:pt idx="889" formatCode="0.000">
                  <c:v>102.37730999999999</c:v>
                </c:pt>
                <c:pt idx="890" formatCode="0.000">
                  <c:v>102.67671</c:v>
                </c:pt>
                <c:pt idx="891" formatCode="0.000">
                  <c:v>95.659649999999999</c:v>
                </c:pt>
                <c:pt idx="892" formatCode="0.000">
                  <c:v>97.512950000000004</c:v>
                </c:pt>
                <c:pt idx="893" formatCode="0.000">
                  <c:v>94.006614999999996</c:v>
                </c:pt>
                <c:pt idx="894" formatCode="0.000">
                  <c:v>95.881699999999995</c:v>
                </c:pt>
                <c:pt idx="895" formatCode="0.000">
                  <c:v>100.10448</c:v>
                </c:pt>
                <c:pt idx="896" formatCode="0.000">
                  <c:v>98.932304000000002</c:v>
                </c:pt>
                <c:pt idx="897" formatCode="0.000">
                  <c:v>99.469899999999996</c:v>
                </c:pt>
                <c:pt idx="898" formatCode="0.000">
                  <c:v>98.677310000000006</c:v>
                </c:pt>
                <c:pt idx="899" formatCode="0.000">
                  <c:v>98.169259999999994</c:v>
                </c:pt>
                <c:pt idx="900" formatCode="0.000">
                  <c:v>98.565253999999996</c:v>
                </c:pt>
                <c:pt idx="901" formatCode="0.000">
                  <c:v>98.510506000000007</c:v>
                </c:pt>
                <c:pt idx="902" formatCode="0.000">
                  <c:v>101.28684</c:v>
                </c:pt>
                <c:pt idx="903" formatCode="0.000">
                  <c:v>110.36579</c:v>
                </c:pt>
                <c:pt idx="904" formatCode="0.000">
                  <c:v>110.22553000000001</c:v>
                </c:pt>
                <c:pt idx="905" formatCode="0.000">
                  <c:v>103.92404000000001</c:v>
                </c:pt>
                <c:pt idx="906" formatCode="0.000">
                  <c:v>98.816720000000004</c:v>
                </c:pt>
                <c:pt idx="907" formatCode="0.000">
                  <c:v>97.57123</c:v>
                </c:pt>
                <c:pt idx="908" formatCode="0.000">
                  <c:v>97.231440000000006</c:v>
                </c:pt>
                <c:pt idx="909" formatCode="0.000">
                  <c:v>91.937740000000005</c:v>
                </c:pt>
                <c:pt idx="910" formatCode="0.000">
                  <c:v>92.458269999999999</c:v>
                </c:pt>
                <c:pt idx="911" formatCode="0.000">
                  <c:v>90.800979999999996</c:v>
                </c:pt>
                <c:pt idx="912" formatCode="0.000">
                  <c:v>91.691460000000006</c:v>
                </c:pt>
                <c:pt idx="913" formatCode="0.000">
                  <c:v>93.594589999999997</c:v>
                </c:pt>
                <c:pt idx="914" formatCode="0.000">
                  <c:v>98.486239999999995</c:v>
                </c:pt>
                <c:pt idx="915" formatCode="0.000">
                  <c:v>94.061909999999997</c:v>
                </c:pt>
                <c:pt idx="916" formatCode="0.000">
                  <c:v>91.508930000000007</c:v>
                </c:pt>
                <c:pt idx="917" formatCode="0.000">
                  <c:v>98.303635</c:v>
                </c:pt>
                <c:pt idx="918" formatCode="0.000">
                  <c:v>97.984070000000003</c:v>
                </c:pt>
                <c:pt idx="919" formatCode="0.000">
                  <c:v>99.605286000000007</c:v>
                </c:pt>
                <c:pt idx="920" formatCode="0.000">
                  <c:v>105.94375599999999</c:v>
                </c:pt>
                <c:pt idx="921" formatCode="0.000">
                  <c:v>92.397450000000006</c:v>
                </c:pt>
                <c:pt idx="922" formatCode="0.000">
                  <c:v>93.036995000000005</c:v>
                </c:pt>
                <c:pt idx="923" formatCode="0.000">
                  <c:v>99.651566000000003</c:v>
                </c:pt>
                <c:pt idx="924" formatCode="0.000">
                  <c:v>95.180710000000005</c:v>
                </c:pt>
                <c:pt idx="925" formatCode="0.000">
                  <c:v>95.732740000000007</c:v>
                </c:pt>
                <c:pt idx="926" formatCode="0.000">
                  <c:v>97.327399999999997</c:v>
                </c:pt>
                <c:pt idx="927" formatCode="0.000">
                  <c:v>104.608604</c:v>
                </c:pt>
                <c:pt idx="928" formatCode="0.000">
                  <c:v>103.79912</c:v>
                </c:pt>
                <c:pt idx="929" formatCode="0.000">
                  <c:v>97.088660000000004</c:v>
                </c:pt>
                <c:pt idx="930" formatCode="0.000">
                  <c:v>99.178340000000006</c:v>
                </c:pt>
                <c:pt idx="931" formatCode="0.000">
                  <c:v>90.642139999999998</c:v>
                </c:pt>
                <c:pt idx="932" formatCode="0.000">
                  <c:v>93.180629999999994</c:v>
                </c:pt>
                <c:pt idx="933" formatCode="0.000">
                  <c:v>90.622444000000002</c:v>
                </c:pt>
                <c:pt idx="934" formatCode="0.000">
                  <c:v>93.252250000000004</c:v>
                </c:pt>
                <c:pt idx="935" formatCode="0.000">
                  <c:v>91.592100000000002</c:v>
                </c:pt>
                <c:pt idx="936" formatCode="0.000">
                  <c:v>89.827820000000003</c:v>
                </c:pt>
                <c:pt idx="937" formatCode="0.000">
                  <c:v>82.887010000000004</c:v>
                </c:pt>
                <c:pt idx="938" formatCode="0.000">
                  <c:v>91.431854000000001</c:v>
                </c:pt>
                <c:pt idx="939" formatCode="0.000">
                  <c:v>92.389989999999997</c:v>
                </c:pt>
                <c:pt idx="940" formatCode="0.000">
                  <c:v>93.406620000000004</c:v>
                </c:pt>
                <c:pt idx="941" formatCode="0.000">
                  <c:v>94.761420000000001</c:v>
                </c:pt>
                <c:pt idx="942" formatCode="0.000">
                  <c:v>91.956559999999996</c:v>
                </c:pt>
                <c:pt idx="943" formatCode="0.000">
                  <c:v>93.00121</c:v>
                </c:pt>
                <c:pt idx="944" formatCode="0.000">
                  <c:v>95.924400000000006</c:v>
                </c:pt>
                <c:pt idx="945" formatCode="0.000">
                  <c:v>99.961590000000001</c:v>
                </c:pt>
                <c:pt idx="946" formatCode="0.000">
                  <c:v>91.842780000000005</c:v>
                </c:pt>
                <c:pt idx="947" formatCode="0.000">
                  <c:v>95.19068</c:v>
                </c:pt>
                <c:pt idx="948" formatCode="0.000">
                  <c:v>90.288709999999995</c:v>
                </c:pt>
                <c:pt idx="949" formatCode="0.000">
                  <c:v>86.309529999999995</c:v>
                </c:pt>
                <c:pt idx="950" formatCode="0.000">
                  <c:v>89.210599999999999</c:v>
                </c:pt>
                <c:pt idx="951" formatCode="0.000">
                  <c:v>99.453019999999995</c:v>
                </c:pt>
                <c:pt idx="952" formatCode="0.000">
                  <c:v>91.16619</c:v>
                </c:pt>
                <c:pt idx="953" formatCode="0.000">
                  <c:v>88.795670000000001</c:v>
                </c:pt>
                <c:pt idx="954" formatCode="0.000">
                  <c:v>86.814459999999997</c:v>
                </c:pt>
                <c:pt idx="955" formatCode="0.000">
                  <c:v>97.072819999999993</c:v>
                </c:pt>
                <c:pt idx="956" formatCode="0.000">
                  <c:v>93.711240000000004</c:v>
                </c:pt>
                <c:pt idx="957" formatCode="0.000">
                  <c:v>88.195859999999996</c:v>
                </c:pt>
                <c:pt idx="958" formatCode="0.000">
                  <c:v>96.024445</c:v>
                </c:pt>
                <c:pt idx="959" formatCode="0.000">
                  <c:v>96.707949999999997</c:v>
                </c:pt>
                <c:pt idx="960" formatCode="0.000">
                  <c:v>94.623199999999997</c:v>
                </c:pt>
                <c:pt idx="961" formatCode="0.000">
                  <c:v>91.270904999999999</c:v>
                </c:pt>
                <c:pt idx="962" formatCode="0.000">
                  <c:v>93.573295999999999</c:v>
                </c:pt>
                <c:pt idx="963" formatCode="0.000">
                  <c:v>96.572199999999995</c:v>
                </c:pt>
                <c:pt idx="964" formatCode="0.000">
                  <c:v>90.095659999999995</c:v>
                </c:pt>
                <c:pt idx="965" formatCode="0.000">
                  <c:v>97.031390000000002</c:v>
                </c:pt>
                <c:pt idx="966" formatCode="0.000">
                  <c:v>92.097710000000006</c:v>
                </c:pt>
                <c:pt idx="967" formatCode="0.000">
                  <c:v>94.030460000000005</c:v>
                </c:pt>
                <c:pt idx="968" formatCode="0.000">
                  <c:v>94.809389999999993</c:v>
                </c:pt>
                <c:pt idx="969" formatCode="0.000">
                  <c:v>93.868650000000002</c:v>
                </c:pt>
                <c:pt idx="970" formatCode="0.000">
                  <c:v>93.419655000000006</c:v>
                </c:pt>
                <c:pt idx="971" formatCode="0.000">
                  <c:v>90.231790000000004</c:v>
                </c:pt>
                <c:pt idx="972" formatCode="0.000">
                  <c:v>93.447360000000003</c:v>
                </c:pt>
                <c:pt idx="973" formatCode="0.000">
                  <c:v>91.652725000000004</c:v>
                </c:pt>
                <c:pt idx="974" formatCode="0.000">
                  <c:v>91.590064999999996</c:v>
                </c:pt>
                <c:pt idx="975" formatCode="0.000">
                  <c:v>90.413439999999994</c:v>
                </c:pt>
                <c:pt idx="976" formatCode="0.000">
                  <c:v>88.181884999999994</c:v>
                </c:pt>
                <c:pt idx="977" formatCode="0.000">
                  <c:v>98.481669999999994</c:v>
                </c:pt>
                <c:pt idx="978" formatCode="0.000">
                  <c:v>90.042465000000007</c:v>
                </c:pt>
                <c:pt idx="979" formatCode="0.000">
                  <c:v>93.271010000000004</c:v>
                </c:pt>
                <c:pt idx="980" formatCode="0.000">
                  <c:v>91.889290000000003</c:v>
                </c:pt>
                <c:pt idx="981" formatCode="0.000">
                  <c:v>92.514899999999997</c:v>
                </c:pt>
                <c:pt idx="982" formatCode="0.000">
                  <c:v>91.706919999999997</c:v>
                </c:pt>
                <c:pt idx="983" formatCode="0.000">
                  <c:v>88.375389999999996</c:v>
                </c:pt>
                <c:pt idx="984" formatCode="0.000">
                  <c:v>88.501620000000003</c:v>
                </c:pt>
                <c:pt idx="985" formatCode="0.000">
                  <c:v>92.635829999999999</c:v>
                </c:pt>
                <c:pt idx="986" formatCode="0.000">
                  <c:v>86.715339999999998</c:v>
                </c:pt>
                <c:pt idx="987" formatCode="0.000">
                  <c:v>89.734200000000001</c:v>
                </c:pt>
                <c:pt idx="988" formatCode="0.000">
                  <c:v>95.328224000000006</c:v>
                </c:pt>
                <c:pt idx="989" formatCode="0.000">
                  <c:v>97.357100000000003</c:v>
                </c:pt>
                <c:pt idx="990" formatCode="0.000">
                  <c:v>86.122810000000001</c:v>
                </c:pt>
                <c:pt idx="991" formatCode="0.000">
                  <c:v>86.024460000000005</c:v>
                </c:pt>
                <c:pt idx="992" formatCode="0.000">
                  <c:v>89.522440000000003</c:v>
                </c:pt>
                <c:pt idx="993" formatCode="0.000">
                  <c:v>90.854939999999999</c:v>
                </c:pt>
                <c:pt idx="994" formatCode="0.000">
                  <c:v>91.590639999999993</c:v>
                </c:pt>
                <c:pt idx="995" formatCode="0.000">
                  <c:v>86.634253999999999</c:v>
                </c:pt>
                <c:pt idx="996" formatCode="0.000">
                  <c:v>86.031260000000003</c:v>
                </c:pt>
                <c:pt idx="997" formatCode="0.000">
                  <c:v>92.670529999999999</c:v>
                </c:pt>
                <c:pt idx="998" formatCode="0.000">
                  <c:v>93.67183</c:v>
                </c:pt>
                <c:pt idx="999" formatCode="0.000">
                  <c:v>95.097915999999998</c:v>
                </c:pt>
                <c:pt idx="1000" formatCode="0.000">
                  <c:v>94.86054</c:v>
                </c:pt>
                <c:pt idx="1001" formatCode="0.000">
                  <c:v>88.328636000000003</c:v>
                </c:pt>
                <c:pt idx="1002" formatCode="0.000">
                  <c:v>93.489199999999997</c:v>
                </c:pt>
                <c:pt idx="1003" formatCode="0.000">
                  <c:v>92.507779999999997</c:v>
                </c:pt>
                <c:pt idx="1004" formatCode="0.000">
                  <c:v>89.958699999999993</c:v>
                </c:pt>
                <c:pt idx="1005" formatCode="0.000">
                  <c:v>89.951599999999999</c:v>
                </c:pt>
                <c:pt idx="1006" formatCode="0.000">
                  <c:v>89.525019999999998</c:v>
                </c:pt>
                <c:pt idx="1007" formatCode="0.000">
                  <c:v>93.86618</c:v>
                </c:pt>
                <c:pt idx="1008" formatCode="0.000">
                  <c:v>94.357550000000003</c:v>
                </c:pt>
                <c:pt idx="1009" formatCode="0.000">
                  <c:v>87.867760000000004</c:v>
                </c:pt>
                <c:pt idx="1010" formatCode="0.000">
                  <c:v>93.078469999999996</c:v>
                </c:pt>
                <c:pt idx="1011" formatCode="0.000">
                  <c:v>95.645354999999995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5-4B6F-89A0-08869FE5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4240"/>
        <c:axId val="499469144"/>
      </c:scatterChart>
      <c:valAx>
        <c:axId val="49947424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Sensor</a:t>
                </a:r>
                <a:r>
                  <a:rPr lang="en-US" sz="1100" baseline="0"/>
                  <a:t>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9144"/>
        <c:crosses val="autoZero"/>
        <c:crossBetween val="midCat"/>
        <c:majorUnit val="10"/>
      </c:valAx>
      <c:valAx>
        <c:axId val="499469144"/>
        <c:scaling>
          <c:orientation val="minMax"/>
          <c:max val="13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Cardivu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742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comparison for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예시!$C$13:$C$42</c:f>
              <c:numCache>
                <c:formatCode>0.000</c:formatCode>
                <c:ptCount val="30"/>
                <c:pt idx="0">
                  <c:v>64.251863397548178</c:v>
                </c:pt>
                <c:pt idx="1">
                  <c:v>81.69406878306873</c:v>
                </c:pt>
                <c:pt idx="2">
                  <c:v>69.378348511383564</c:v>
                </c:pt>
                <c:pt idx="3">
                  <c:v>74.012817223198596</c:v>
                </c:pt>
                <c:pt idx="4">
                  <c:v>82.491854130052772</c:v>
                </c:pt>
                <c:pt idx="5">
                  <c:v>89.985568592057803</c:v>
                </c:pt>
                <c:pt idx="6">
                  <c:v>69.167369068541348</c:v>
                </c:pt>
                <c:pt idx="7">
                  <c:v>88.458327239488199</c:v>
                </c:pt>
                <c:pt idx="8">
                  <c:v>70.844378283712771</c:v>
                </c:pt>
                <c:pt idx="9">
                  <c:v>78.719022847100078</c:v>
                </c:pt>
                <c:pt idx="10">
                  <c:v>70.435760070052538</c:v>
                </c:pt>
                <c:pt idx="11">
                  <c:v>82.774658407079627</c:v>
                </c:pt>
                <c:pt idx="12">
                  <c:v>72.298054290718113</c:v>
                </c:pt>
                <c:pt idx="13">
                  <c:v>73.386714535902016</c:v>
                </c:pt>
                <c:pt idx="14">
                  <c:v>95.705611111111182</c:v>
                </c:pt>
                <c:pt idx="15">
                  <c:v>84.201097001763614</c:v>
                </c:pt>
                <c:pt idx="16">
                  <c:v>71.479422807017514</c:v>
                </c:pt>
                <c:pt idx="17">
                  <c:v>81.206126094571005</c:v>
                </c:pt>
                <c:pt idx="18">
                  <c:v>71.969078809106875</c:v>
                </c:pt>
                <c:pt idx="19">
                  <c:v>82.411896243291594</c:v>
                </c:pt>
                <c:pt idx="20">
                  <c:v>69.851115586690028</c:v>
                </c:pt>
                <c:pt idx="21">
                  <c:v>76.522343257443126</c:v>
                </c:pt>
                <c:pt idx="22">
                  <c:v>74.090756567425657</c:v>
                </c:pt>
                <c:pt idx="23">
                  <c:v>91.54679857397511</c:v>
                </c:pt>
                <c:pt idx="24">
                  <c:v>72.610241681260959</c:v>
                </c:pt>
                <c:pt idx="25">
                  <c:v>80.646133567662474</c:v>
                </c:pt>
                <c:pt idx="26">
                  <c:v>67.43570928196155</c:v>
                </c:pt>
                <c:pt idx="27">
                  <c:v>86.750508108108178</c:v>
                </c:pt>
                <c:pt idx="28">
                  <c:v>71.644814360770624</c:v>
                </c:pt>
                <c:pt idx="29">
                  <c:v>84.701742451154558</c:v>
                </c:pt>
              </c:numCache>
            </c:numRef>
          </c:xVal>
          <c:yVal>
            <c:numRef>
              <c:f>예시!$D$13:$D$42</c:f>
              <c:numCache>
                <c:formatCode>0.000</c:formatCode>
                <c:ptCount val="30"/>
                <c:pt idx="0">
                  <c:v>64.107683012259216</c:v>
                </c:pt>
                <c:pt idx="1">
                  <c:v>82.731935201401058</c:v>
                </c:pt>
                <c:pt idx="2">
                  <c:v>67.904418079095976</c:v>
                </c:pt>
                <c:pt idx="3">
                  <c:v>72.16509982486869</c:v>
                </c:pt>
                <c:pt idx="4">
                  <c:v>81.145753064798583</c:v>
                </c:pt>
                <c:pt idx="5">
                  <c:v>88.813033274956226</c:v>
                </c:pt>
                <c:pt idx="6">
                  <c:v>69.294451838879127</c:v>
                </c:pt>
                <c:pt idx="7">
                  <c:v>84.428775831873935</c:v>
                </c:pt>
                <c:pt idx="8">
                  <c:v>70.427642732049009</c:v>
                </c:pt>
                <c:pt idx="9">
                  <c:v>78.965064798599073</c:v>
                </c:pt>
                <c:pt idx="10">
                  <c:v>69.988711033274953</c:v>
                </c:pt>
                <c:pt idx="11">
                  <c:v>84.591591943958022</c:v>
                </c:pt>
                <c:pt idx="12">
                  <c:v>71.05848511383536</c:v>
                </c:pt>
                <c:pt idx="13">
                  <c:v>71.291588441331029</c:v>
                </c:pt>
                <c:pt idx="14">
                  <c:v>89.132597197898463</c:v>
                </c:pt>
                <c:pt idx="15">
                  <c:v>83.031910683012242</c:v>
                </c:pt>
                <c:pt idx="16">
                  <c:v>71.242511383537789</c:v>
                </c:pt>
                <c:pt idx="17">
                  <c:v>79.791187390543016</c:v>
                </c:pt>
                <c:pt idx="18">
                  <c:v>70.388828371278535</c:v>
                </c:pt>
                <c:pt idx="19">
                  <c:v>81.217840630472821</c:v>
                </c:pt>
                <c:pt idx="20">
                  <c:v>70.803155752212348</c:v>
                </c:pt>
                <c:pt idx="21">
                  <c:v>74.695073555166374</c:v>
                </c:pt>
                <c:pt idx="22">
                  <c:v>72.228711033274948</c:v>
                </c:pt>
                <c:pt idx="23">
                  <c:v>84.454901926444848</c:v>
                </c:pt>
                <c:pt idx="24">
                  <c:v>72.486894921190967</c:v>
                </c:pt>
                <c:pt idx="25">
                  <c:v>77.719772329246894</c:v>
                </c:pt>
                <c:pt idx="26">
                  <c:v>66.758763572679513</c:v>
                </c:pt>
                <c:pt idx="27">
                  <c:v>83.495481611208533</c:v>
                </c:pt>
                <c:pt idx="28">
                  <c:v>70.333551663747798</c:v>
                </c:pt>
                <c:pt idx="29">
                  <c:v>84.548485113835412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0-45AF-9420-73579EFD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4240"/>
        <c:axId val="499469144"/>
      </c:scatterChart>
      <c:valAx>
        <c:axId val="49947424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CardiVu BPM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9144"/>
        <c:crosses val="autoZero"/>
        <c:crossBetween val="midCat"/>
        <c:majorUnit val="20"/>
      </c:valAx>
      <c:valAx>
        <c:axId val="499469144"/>
        <c:scaling>
          <c:orientation val="minMax"/>
          <c:max val="13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BPM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7424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755711670576272E-2"/>
          <c:y val="0.12210699588477367"/>
          <c:w val="0.86664257161729619"/>
          <c:h val="0.776366399176179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'임상_High(90이상)'!$E$13:$E$240</c:f>
              <c:numCache>
                <c:formatCode>0.00</c:formatCode>
                <c:ptCount val="228"/>
                <c:pt idx="0">
                  <c:v>117.033165</c:v>
                </c:pt>
                <c:pt idx="1">
                  <c:v>118.9665375</c:v>
                </c:pt>
                <c:pt idx="2">
                  <c:v>116.96326500000001</c:v>
                </c:pt>
                <c:pt idx="3">
                  <c:v>117.0406</c:v>
                </c:pt>
                <c:pt idx="4">
                  <c:v>110.8668175</c:v>
                </c:pt>
                <c:pt idx="5">
                  <c:v>110.8668175</c:v>
                </c:pt>
                <c:pt idx="6">
                  <c:v>115.86629500000001</c:v>
                </c:pt>
                <c:pt idx="7">
                  <c:v>113.8662375</c:v>
                </c:pt>
                <c:pt idx="8">
                  <c:v>116.86479</c:v>
                </c:pt>
                <c:pt idx="9">
                  <c:v>111.25605</c:v>
                </c:pt>
                <c:pt idx="10">
                  <c:v>113.25583</c:v>
                </c:pt>
                <c:pt idx="11">
                  <c:v>114.254835</c:v>
                </c:pt>
                <c:pt idx="12">
                  <c:v>112.85338299999999</c:v>
                </c:pt>
                <c:pt idx="13">
                  <c:v>119.74853</c:v>
                </c:pt>
                <c:pt idx="14">
                  <c:v>120.65112500000001</c:v>
                </c:pt>
                <c:pt idx="15">
                  <c:v>116.750248</c:v>
                </c:pt>
                <c:pt idx="16">
                  <c:v>116.750248</c:v>
                </c:pt>
                <c:pt idx="17">
                  <c:v>112.24639999999999</c:v>
                </c:pt>
                <c:pt idx="18">
                  <c:v>117.24214000000001</c:v>
                </c:pt>
                <c:pt idx="19">
                  <c:v>115.76005499999999</c:v>
                </c:pt>
                <c:pt idx="20">
                  <c:v>123.23908</c:v>
                </c:pt>
                <c:pt idx="21">
                  <c:v>114.876648</c:v>
                </c:pt>
                <c:pt idx="22">
                  <c:v>114.27235</c:v>
                </c:pt>
                <c:pt idx="23">
                  <c:v>117.13621000000001</c:v>
                </c:pt>
                <c:pt idx="24">
                  <c:v>118.1384925</c:v>
                </c:pt>
                <c:pt idx="25">
                  <c:v>115.261123</c:v>
                </c:pt>
                <c:pt idx="26">
                  <c:v>110.8526</c:v>
                </c:pt>
                <c:pt idx="27">
                  <c:v>118.1529275</c:v>
                </c:pt>
                <c:pt idx="28">
                  <c:v>112.83755500000001</c:v>
                </c:pt>
                <c:pt idx="29">
                  <c:v>114.16403199999999</c:v>
                </c:pt>
                <c:pt idx="30">
                  <c:v>99.960356649999994</c:v>
                </c:pt>
                <c:pt idx="31">
                  <c:v>96.691939149999996</c:v>
                </c:pt>
                <c:pt idx="32">
                  <c:v>99.635608349999998</c:v>
                </c:pt>
                <c:pt idx="33">
                  <c:v>102.16820515000001</c:v>
                </c:pt>
                <c:pt idx="34">
                  <c:v>101.83843195</c:v>
                </c:pt>
                <c:pt idx="35">
                  <c:v>103.66362985000001</c:v>
                </c:pt>
                <c:pt idx="36">
                  <c:v>104.656485</c:v>
                </c:pt>
                <c:pt idx="37">
                  <c:v>101.21621585</c:v>
                </c:pt>
                <c:pt idx="38">
                  <c:v>102.50156920000001</c:v>
                </c:pt>
                <c:pt idx="39">
                  <c:v>100.1947167</c:v>
                </c:pt>
                <c:pt idx="40">
                  <c:v>106.20347580000001</c:v>
                </c:pt>
                <c:pt idx="41">
                  <c:v>106.08271335000001</c:v>
                </c:pt>
                <c:pt idx="42">
                  <c:v>104.480232</c:v>
                </c:pt>
                <c:pt idx="43">
                  <c:v>104.95667835</c:v>
                </c:pt>
                <c:pt idx="44">
                  <c:v>107.06828064999999</c:v>
                </c:pt>
                <c:pt idx="45">
                  <c:v>106.73353854999999</c:v>
                </c:pt>
                <c:pt idx="46">
                  <c:v>105.0564387</c:v>
                </c:pt>
                <c:pt idx="47">
                  <c:v>100.68459154999999</c:v>
                </c:pt>
                <c:pt idx="48">
                  <c:v>105.70130499999999</c:v>
                </c:pt>
                <c:pt idx="49">
                  <c:v>105.44515575</c:v>
                </c:pt>
                <c:pt idx="50">
                  <c:v>103.3346323</c:v>
                </c:pt>
                <c:pt idx="51">
                  <c:v>101.97641999999999</c:v>
                </c:pt>
                <c:pt idx="52">
                  <c:v>99.847335000000001</c:v>
                </c:pt>
                <c:pt idx="53">
                  <c:v>100.497763335</c:v>
                </c:pt>
                <c:pt idx="54">
                  <c:v>102.44298166499999</c:v>
                </c:pt>
                <c:pt idx="55">
                  <c:v>101.246634165</c:v>
                </c:pt>
                <c:pt idx="56">
                  <c:v>102.05155999999999</c:v>
                </c:pt>
                <c:pt idx="57">
                  <c:v>98.929245335000005</c:v>
                </c:pt>
                <c:pt idx="58">
                  <c:v>98.979948664999995</c:v>
                </c:pt>
                <c:pt idx="59">
                  <c:v>97.478129999999993</c:v>
                </c:pt>
                <c:pt idx="60">
                  <c:v>97.560548334999993</c:v>
                </c:pt>
                <c:pt idx="61">
                  <c:v>97.405180000000001</c:v>
                </c:pt>
                <c:pt idx="62">
                  <c:v>97.428491649999998</c:v>
                </c:pt>
                <c:pt idx="63">
                  <c:v>98.858658349999999</c:v>
                </c:pt>
                <c:pt idx="64">
                  <c:v>100.09815165000001</c:v>
                </c:pt>
                <c:pt idx="65">
                  <c:v>100.12831155000001</c:v>
                </c:pt>
                <c:pt idx="66">
                  <c:v>103.8722171</c:v>
                </c:pt>
                <c:pt idx="67">
                  <c:v>99.968109249999998</c:v>
                </c:pt>
                <c:pt idx="68">
                  <c:v>96.998170000000002</c:v>
                </c:pt>
                <c:pt idx="69">
                  <c:v>101.06331165</c:v>
                </c:pt>
                <c:pt idx="70">
                  <c:v>102.55544915</c:v>
                </c:pt>
                <c:pt idx="71">
                  <c:v>97.545439999999999</c:v>
                </c:pt>
                <c:pt idx="72">
                  <c:v>96.770989665000002</c:v>
                </c:pt>
                <c:pt idx="73">
                  <c:v>99.593270000000004</c:v>
                </c:pt>
                <c:pt idx="74">
                  <c:v>100.0196725</c:v>
                </c:pt>
                <c:pt idx="75">
                  <c:v>99.859941665000008</c:v>
                </c:pt>
                <c:pt idx="76">
                  <c:v>99.972189999999998</c:v>
                </c:pt>
                <c:pt idx="77">
                  <c:v>98.698189165000002</c:v>
                </c:pt>
                <c:pt idx="78">
                  <c:v>102.78097</c:v>
                </c:pt>
                <c:pt idx="79">
                  <c:v>100.629483335</c:v>
                </c:pt>
                <c:pt idx="80">
                  <c:v>96.048460000000006</c:v>
                </c:pt>
                <c:pt idx="81">
                  <c:v>95.956675000000004</c:v>
                </c:pt>
                <c:pt idx="82">
                  <c:v>99.523325</c:v>
                </c:pt>
                <c:pt idx="83">
                  <c:v>97.519366665000007</c:v>
                </c:pt>
                <c:pt idx="84">
                  <c:v>97.295299999999997</c:v>
                </c:pt>
                <c:pt idx="85">
                  <c:v>98.285214664999998</c:v>
                </c:pt>
                <c:pt idx="86">
                  <c:v>101.01695166499999</c:v>
                </c:pt>
                <c:pt idx="87">
                  <c:v>97.487148335000001</c:v>
                </c:pt>
                <c:pt idx="88">
                  <c:v>96.537341665</c:v>
                </c:pt>
                <c:pt idx="89">
                  <c:v>96.906228335000009</c:v>
                </c:pt>
                <c:pt idx="90">
                  <c:v>95.176896665000001</c:v>
                </c:pt>
                <c:pt idx="91">
                  <c:v>96.387469664999998</c:v>
                </c:pt>
                <c:pt idx="92">
                  <c:v>96.157515000000004</c:v>
                </c:pt>
                <c:pt idx="93">
                  <c:v>98.314189164999988</c:v>
                </c:pt>
                <c:pt idx="94">
                  <c:v>97.193018335000005</c:v>
                </c:pt>
                <c:pt idx="95">
                  <c:v>97.898952500000007</c:v>
                </c:pt>
                <c:pt idx="96">
                  <c:v>98.329848335000008</c:v>
                </c:pt>
                <c:pt idx="97">
                  <c:v>100.398220335</c:v>
                </c:pt>
                <c:pt idx="98">
                  <c:v>99.063846635000004</c:v>
                </c:pt>
                <c:pt idx="99">
                  <c:v>100.629221665</c:v>
                </c:pt>
                <c:pt idx="100">
                  <c:v>99.250579509999994</c:v>
                </c:pt>
                <c:pt idx="101">
                  <c:v>100.2165407</c:v>
                </c:pt>
                <c:pt idx="102">
                  <c:v>99.816193249999998</c:v>
                </c:pt>
                <c:pt idx="103">
                  <c:v>98.788620100000003</c:v>
                </c:pt>
                <c:pt idx="104">
                  <c:v>99.450174000000004</c:v>
                </c:pt>
                <c:pt idx="105">
                  <c:v>101.86365499999999</c:v>
                </c:pt>
                <c:pt idx="106">
                  <c:v>101.51784219999999</c:v>
                </c:pt>
                <c:pt idx="107">
                  <c:v>97.713158335000003</c:v>
                </c:pt>
                <c:pt idx="108">
                  <c:v>98.724216935000001</c:v>
                </c:pt>
                <c:pt idx="109">
                  <c:v>97.815807500000005</c:v>
                </c:pt>
                <c:pt idx="110">
                  <c:v>99.003349999999998</c:v>
                </c:pt>
                <c:pt idx="111">
                  <c:v>101.505365</c:v>
                </c:pt>
                <c:pt idx="112">
                  <c:v>100.16927699999999</c:v>
                </c:pt>
                <c:pt idx="113">
                  <c:v>100.5460611</c:v>
                </c:pt>
                <c:pt idx="114">
                  <c:v>100.10532165000001</c:v>
                </c:pt>
                <c:pt idx="115">
                  <c:v>99.884629999999987</c:v>
                </c:pt>
                <c:pt idx="116">
                  <c:v>100.382627</c:v>
                </c:pt>
                <c:pt idx="117">
                  <c:v>99.28650300000001</c:v>
                </c:pt>
                <c:pt idx="118">
                  <c:v>100.537359395</c:v>
                </c:pt>
                <c:pt idx="119">
                  <c:v>104.84956166500001</c:v>
                </c:pt>
                <c:pt idx="120">
                  <c:v>105.03211984000001</c:v>
                </c:pt>
                <c:pt idx="121">
                  <c:v>100.928686665</c:v>
                </c:pt>
                <c:pt idx="122">
                  <c:v>98.989005160000005</c:v>
                </c:pt>
                <c:pt idx="123">
                  <c:v>98.754365000000007</c:v>
                </c:pt>
                <c:pt idx="124">
                  <c:v>98.86572000000001</c:v>
                </c:pt>
                <c:pt idx="125">
                  <c:v>96.908263950000006</c:v>
                </c:pt>
                <c:pt idx="126">
                  <c:v>96.638225900000009</c:v>
                </c:pt>
                <c:pt idx="127">
                  <c:v>94.750489999999999</c:v>
                </c:pt>
                <c:pt idx="128">
                  <c:v>95.279063335000004</c:v>
                </c:pt>
                <c:pt idx="129">
                  <c:v>96.447294999999997</c:v>
                </c:pt>
                <c:pt idx="130">
                  <c:v>98.993120000000005</c:v>
                </c:pt>
                <c:pt idx="131">
                  <c:v>97.197621650000002</c:v>
                </c:pt>
                <c:pt idx="132">
                  <c:v>94.86257311</c:v>
                </c:pt>
                <c:pt idx="133">
                  <c:v>96.801817499999999</c:v>
                </c:pt>
                <c:pt idx="134">
                  <c:v>99.363002749999993</c:v>
                </c:pt>
                <c:pt idx="135">
                  <c:v>97.452642999999995</c:v>
                </c:pt>
                <c:pt idx="136">
                  <c:v>102.87510380499999</c:v>
                </c:pt>
                <c:pt idx="137">
                  <c:v>96.573724999999996</c:v>
                </c:pt>
                <c:pt idx="138">
                  <c:v>95.113092094999999</c:v>
                </c:pt>
                <c:pt idx="139">
                  <c:v>97.58335876000001</c:v>
                </c:pt>
                <c:pt idx="140">
                  <c:v>95.377855000000011</c:v>
                </c:pt>
                <c:pt idx="141">
                  <c:v>96.591370000000012</c:v>
                </c:pt>
                <c:pt idx="142">
                  <c:v>97.352889189999999</c:v>
                </c:pt>
                <c:pt idx="143">
                  <c:v>99.885383079999997</c:v>
                </c:pt>
                <c:pt idx="144">
                  <c:v>99.654879149999999</c:v>
                </c:pt>
                <c:pt idx="145">
                  <c:v>97.47456256000001</c:v>
                </c:pt>
                <c:pt idx="146">
                  <c:v>97.558866969999997</c:v>
                </c:pt>
                <c:pt idx="147">
                  <c:v>92.437736666666652</c:v>
                </c:pt>
                <c:pt idx="148">
                  <c:v>93.256981666666647</c:v>
                </c:pt>
                <c:pt idx="149">
                  <c:v>92.394555333333301</c:v>
                </c:pt>
                <c:pt idx="150">
                  <c:v>92.676124999999999</c:v>
                </c:pt>
                <c:pt idx="151">
                  <c:v>91.879383333333294</c:v>
                </c:pt>
                <c:pt idx="152">
                  <c:v>90.063909999999993</c:v>
                </c:pt>
                <c:pt idx="153">
                  <c:v>87.226838333333305</c:v>
                </c:pt>
                <c:pt idx="154">
                  <c:v>90.782593666666656</c:v>
                </c:pt>
                <c:pt idx="155">
                  <c:v>91.26166166666664</c:v>
                </c:pt>
                <c:pt idx="156">
                  <c:v>91.703310000000002</c:v>
                </c:pt>
                <c:pt idx="157">
                  <c:v>92.964043333333308</c:v>
                </c:pt>
                <c:pt idx="158">
                  <c:v>91.561613333333298</c:v>
                </c:pt>
                <c:pt idx="159">
                  <c:v>92.317271666666642</c:v>
                </c:pt>
                <c:pt idx="160">
                  <c:v>93.128866666666653</c:v>
                </c:pt>
                <c:pt idx="161">
                  <c:v>95.114128333333298</c:v>
                </c:pt>
                <c:pt idx="162">
                  <c:v>92.308486774193511</c:v>
                </c:pt>
                <c:pt idx="163">
                  <c:v>93.611469032258043</c:v>
                </c:pt>
                <c:pt idx="164">
                  <c:v>90.427688333333293</c:v>
                </c:pt>
                <c:pt idx="165">
                  <c:v>89.704764999999995</c:v>
                </c:pt>
                <c:pt idx="166">
                  <c:v>89.655299999999997</c:v>
                </c:pt>
                <c:pt idx="167">
                  <c:v>95.359843333333288</c:v>
                </c:pt>
                <c:pt idx="168">
                  <c:v>91.716428333333297</c:v>
                </c:pt>
                <c:pt idx="169">
                  <c:v>89.881168333333306</c:v>
                </c:pt>
                <c:pt idx="170">
                  <c:v>88.523896666666644</c:v>
                </c:pt>
                <c:pt idx="171">
                  <c:v>93.569743333333292</c:v>
                </c:pt>
                <c:pt idx="172">
                  <c:v>92.67228666666665</c:v>
                </c:pt>
                <c:pt idx="173">
                  <c:v>89.414596666666654</c:v>
                </c:pt>
                <c:pt idx="174">
                  <c:v>94.04555583333331</c:v>
                </c:pt>
                <c:pt idx="175">
                  <c:v>94.170641666666654</c:v>
                </c:pt>
                <c:pt idx="176">
                  <c:v>93.211600000000004</c:v>
                </c:pt>
                <c:pt idx="177">
                  <c:v>92.3854525</c:v>
                </c:pt>
                <c:pt idx="178">
                  <c:v>93.819981333333303</c:v>
                </c:pt>
                <c:pt idx="179">
                  <c:v>93.552766666666656</c:v>
                </c:pt>
                <c:pt idx="180">
                  <c:v>92.063959032258055</c:v>
                </c:pt>
                <c:pt idx="181">
                  <c:v>95.265694999999994</c:v>
                </c:pt>
                <c:pt idx="182">
                  <c:v>92.598855</c:v>
                </c:pt>
                <c:pt idx="183">
                  <c:v>93.982971935483846</c:v>
                </c:pt>
                <c:pt idx="184">
                  <c:v>94.807920806451591</c:v>
                </c:pt>
                <c:pt idx="185">
                  <c:v>94.353679838709652</c:v>
                </c:pt>
                <c:pt idx="186">
                  <c:v>93.926494166666657</c:v>
                </c:pt>
                <c:pt idx="187">
                  <c:v>92.232561666666655</c:v>
                </c:pt>
                <c:pt idx="188">
                  <c:v>93.957013333333293</c:v>
                </c:pt>
                <c:pt idx="189">
                  <c:v>93.226362499999993</c:v>
                </c:pt>
                <c:pt idx="190">
                  <c:v>93.278365833333297</c:v>
                </c:pt>
                <c:pt idx="191">
                  <c:v>90.506720000000001</c:v>
                </c:pt>
                <c:pt idx="192">
                  <c:v>89.190942500000006</c:v>
                </c:pt>
                <c:pt idx="193">
                  <c:v>95.934383387096744</c:v>
                </c:pt>
                <c:pt idx="194">
                  <c:v>91.437899166666654</c:v>
                </c:pt>
                <c:pt idx="195">
                  <c:v>92.085505000000012</c:v>
                </c:pt>
                <c:pt idx="196">
                  <c:v>91.811311666666654</c:v>
                </c:pt>
                <c:pt idx="197">
                  <c:v>91.707449999999994</c:v>
                </c:pt>
                <c:pt idx="198">
                  <c:v>91.520126666666641</c:v>
                </c:pt>
                <c:pt idx="199">
                  <c:v>90.737695000000002</c:v>
                </c:pt>
                <c:pt idx="200">
                  <c:v>91.150810000000007</c:v>
                </c:pt>
                <c:pt idx="201">
                  <c:v>93.501248333333308</c:v>
                </c:pt>
                <c:pt idx="202">
                  <c:v>90.707670000000007</c:v>
                </c:pt>
                <c:pt idx="203">
                  <c:v>92.083766666666648</c:v>
                </c:pt>
                <c:pt idx="204">
                  <c:v>94.277748363636363</c:v>
                </c:pt>
                <c:pt idx="205">
                  <c:v>95.086444736842054</c:v>
                </c:pt>
                <c:pt idx="206">
                  <c:v>89.787211451612905</c:v>
                </c:pt>
                <c:pt idx="207">
                  <c:v>88.778896666666654</c:v>
                </c:pt>
                <c:pt idx="208">
                  <c:v>91.544553333333312</c:v>
                </c:pt>
                <c:pt idx="209">
                  <c:v>92.730500303030297</c:v>
                </c:pt>
                <c:pt idx="210">
                  <c:v>92.295320000000004</c:v>
                </c:pt>
                <c:pt idx="211">
                  <c:v>90.180763363636345</c:v>
                </c:pt>
                <c:pt idx="212">
                  <c:v>89.944201428571404</c:v>
                </c:pt>
                <c:pt idx="213">
                  <c:v>93.555853235294109</c:v>
                </c:pt>
                <c:pt idx="214">
                  <c:v>94.269248333333309</c:v>
                </c:pt>
                <c:pt idx="215">
                  <c:v>94.098957999999996</c:v>
                </c:pt>
                <c:pt idx="216">
                  <c:v>93.930270000000007</c:v>
                </c:pt>
                <c:pt idx="217">
                  <c:v>91.253206888888911</c:v>
                </c:pt>
                <c:pt idx="218">
                  <c:v>92.077933333333306</c:v>
                </c:pt>
                <c:pt idx="219">
                  <c:v>91.887223333333296</c:v>
                </c:pt>
                <c:pt idx="220">
                  <c:v>91.14601666666664</c:v>
                </c:pt>
                <c:pt idx="221">
                  <c:v>90.625799999999998</c:v>
                </c:pt>
                <c:pt idx="222">
                  <c:v>91.181864838709657</c:v>
                </c:pt>
                <c:pt idx="223">
                  <c:v>93.739541612903196</c:v>
                </c:pt>
                <c:pt idx="224">
                  <c:v>93.743291129032258</c:v>
                </c:pt>
                <c:pt idx="225">
                  <c:v>90.067213333333299</c:v>
                </c:pt>
                <c:pt idx="226">
                  <c:v>91.732783387096745</c:v>
                </c:pt>
                <c:pt idx="227">
                  <c:v>93.119552499999998</c:v>
                </c:pt>
              </c:numCache>
            </c:numRef>
          </c:xVal>
          <c:yVal>
            <c:numRef>
              <c:f>'임상_High(90이상)'!$F$13:$F$240</c:f>
              <c:numCache>
                <c:formatCode>0.00</c:formatCode>
                <c:ptCount val="228"/>
                <c:pt idx="0">
                  <c:v>-6.6329999999993561E-2</c:v>
                </c:pt>
                <c:pt idx="1">
                  <c:v>6.6924999999997681E-2</c:v>
                </c:pt>
                <c:pt idx="2">
                  <c:v>7.3470000000000368E-2</c:v>
                </c:pt>
                <c:pt idx="3">
                  <c:v>-8.1199999999995498E-2</c:v>
                </c:pt>
                <c:pt idx="4">
                  <c:v>2.2663649999999933</c:v>
                </c:pt>
                <c:pt idx="5">
                  <c:v>2.2663649999999933</c:v>
                </c:pt>
                <c:pt idx="6">
                  <c:v>2.2674099999999981</c:v>
                </c:pt>
                <c:pt idx="7">
                  <c:v>2.2675250000000062</c:v>
                </c:pt>
                <c:pt idx="8">
                  <c:v>2.2704200000000014</c:v>
                </c:pt>
                <c:pt idx="9">
                  <c:v>3.4878999999999962</c:v>
                </c:pt>
                <c:pt idx="10">
                  <c:v>3.4883399999999938</c:v>
                </c:pt>
                <c:pt idx="11">
                  <c:v>3.4903300000000002</c:v>
                </c:pt>
                <c:pt idx="12">
                  <c:v>3.4932340000000011</c:v>
                </c:pt>
                <c:pt idx="13">
                  <c:v>-3.4970600000000047</c:v>
                </c:pt>
                <c:pt idx="14">
                  <c:v>3.4977500000000106</c:v>
                </c:pt>
                <c:pt idx="15">
                  <c:v>-3.5004959999999983</c:v>
                </c:pt>
                <c:pt idx="16">
                  <c:v>-3.5004959999999983</c:v>
                </c:pt>
                <c:pt idx="17">
                  <c:v>3.5071999999999974</c:v>
                </c:pt>
                <c:pt idx="18">
                  <c:v>3.5157200000000017</c:v>
                </c:pt>
                <c:pt idx="19">
                  <c:v>-3.5201100000000025</c:v>
                </c:pt>
                <c:pt idx="20">
                  <c:v>3.5218399999999974</c:v>
                </c:pt>
                <c:pt idx="21">
                  <c:v>4.246703999999994</c:v>
                </c:pt>
                <c:pt idx="22">
                  <c:v>4.2553000000000054</c:v>
                </c:pt>
                <c:pt idx="23">
                  <c:v>-4.2724199999999968</c:v>
                </c:pt>
                <c:pt idx="24">
                  <c:v>-4.2769849999999963</c:v>
                </c:pt>
                <c:pt idx="25">
                  <c:v>4.2777540000000016</c:v>
                </c:pt>
                <c:pt idx="26">
                  <c:v>4.2947999999999951</c:v>
                </c:pt>
                <c:pt idx="27">
                  <c:v>-4.305854999999994</c:v>
                </c:pt>
                <c:pt idx="28">
                  <c:v>4.3248899999999963</c:v>
                </c:pt>
                <c:pt idx="29">
                  <c:v>-4.3280639999999977</c:v>
                </c:pt>
                <c:pt idx="30">
                  <c:v>7.7459533000000107</c:v>
                </c:pt>
                <c:pt idx="31">
                  <c:v>16.282788300000007</c:v>
                </c:pt>
                <c:pt idx="32">
                  <c:v>8.4621166999999957</c:v>
                </c:pt>
                <c:pt idx="33">
                  <c:v>8.2696503000000092</c:v>
                </c:pt>
                <c:pt idx="34">
                  <c:v>6.201923899999997</c:v>
                </c:pt>
                <c:pt idx="35">
                  <c:v>6.6679699999994568E-2</c:v>
                </c:pt>
                <c:pt idx="36">
                  <c:v>-1.9129700000000014</c:v>
                </c:pt>
                <c:pt idx="37">
                  <c:v>4.3009016999999972</c:v>
                </c:pt>
                <c:pt idx="38">
                  <c:v>1.3839583999999974</c:v>
                </c:pt>
                <c:pt idx="39">
                  <c:v>9.0299214000000063</c:v>
                </c:pt>
                <c:pt idx="40">
                  <c:v>-0.7940483999999941</c:v>
                </c:pt>
                <c:pt idx="41">
                  <c:v>-3.0320932999999997</c:v>
                </c:pt>
                <c:pt idx="42">
                  <c:v>-0.77296400000000176</c:v>
                </c:pt>
                <c:pt idx="43">
                  <c:v>-2.180023300000002</c:v>
                </c:pt>
                <c:pt idx="44">
                  <c:v>-6.8462387000000007</c:v>
                </c:pt>
                <c:pt idx="45">
                  <c:v>-4.3703028999999987</c:v>
                </c:pt>
                <c:pt idx="46">
                  <c:v>-2.6935225999999943</c:v>
                </c:pt>
                <c:pt idx="47">
                  <c:v>4.9165311000000003</c:v>
                </c:pt>
                <c:pt idx="48">
                  <c:v>-2.0901099999999957</c:v>
                </c:pt>
                <c:pt idx="49">
                  <c:v>-0.43869850000000099</c:v>
                </c:pt>
                <c:pt idx="50">
                  <c:v>4.519924599999996</c:v>
                </c:pt>
                <c:pt idx="51">
                  <c:v>-3.7528400000000062</c:v>
                </c:pt>
                <c:pt idx="52">
                  <c:v>-3.6946700000000021</c:v>
                </c:pt>
                <c:pt idx="53">
                  <c:v>-4.662193330000008</c:v>
                </c:pt>
                <c:pt idx="54">
                  <c:v>-7.2192966699999914</c:v>
                </c:pt>
                <c:pt idx="55">
                  <c:v>-5.8266016700000023</c:v>
                </c:pt>
                <c:pt idx="56">
                  <c:v>-6.9031200000000013</c:v>
                </c:pt>
                <c:pt idx="57">
                  <c:v>0.27484266999999818</c:v>
                </c:pt>
                <c:pt idx="58">
                  <c:v>1.7067693300000002</c:v>
                </c:pt>
                <c:pt idx="59">
                  <c:v>3.843740000000011</c:v>
                </c:pt>
                <c:pt idx="60">
                  <c:v>3.8122366699999901</c:v>
                </c:pt>
                <c:pt idx="61">
                  <c:v>4.38964</c:v>
                </c:pt>
                <c:pt idx="62">
                  <c:v>7.2096832999999947</c:v>
                </c:pt>
                <c:pt idx="63">
                  <c:v>4.8160167000000058</c:v>
                </c:pt>
                <c:pt idx="64">
                  <c:v>3.6703633000000053</c:v>
                </c:pt>
                <c:pt idx="65">
                  <c:v>1.8078931000000011</c:v>
                </c:pt>
                <c:pt idx="66">
                  <c:v>-5.5508858000000032</c:v>
                </c:pt>
                <c:pt idx="67">
                  <c:v>2.5799104999999969</c:v>
                </c:pt>
                <c:pt idx="68">
                  <c:v>10.803660000000008</c:v>
                </c:pt>
                <c:pt idx="69">
                  <c:v>3.7400432999999964</c:v>
                </c:pt>
                <c:pt idx="70">
                  <c:v>-0.4442316999999889</c:v>
                </c:pt>
                <c:pt idx="71">
                  <c:v>-3.8908800000000099</c:v>
                </c:pt>
                <c:pt idx="72">
                  <c:v>-2.2753126700000053</c:v>
                </c:pt>
                <c:pt idx="73">
                  <c:v>-6.3865399999999966</c:v>
                </c:pt>
                <c:pt idx="74">
                  <c:v>-6.0393449999999973</c:v>
                </c:pt>
                <c:pt idx="75">
                  <c:v>-5.0532166699999976</c:v>
                </c:pt>
                <c:pt idx="76">
                  <c:v>-4.344380000000001</c:v>
                </c:pt>
                <c:pt idx="77">
                  <c:v>-5.3297116699999947</c:v>
                </c:pt>
                <c:pt idx="78">
                  <c:v>-11.761939999999996</c:v>
                </c:pt>
                <c:pt idx="79">
                  <c:v>-8.3256333300000023</c:v>
                </c:pt>
                <c:pt idx="80">
                  <c:v>-1.2969200000000001</c:v>
                </c:pt>
                <c:pt idx="81">
                  <c:v>0.88665000000000305</c:v>
                </c:pt>
                <c:pt idx="82">
                  <c:v>-4.846650000000011</c:v>
                </c:pt>
                <c:pt idx="83">
                  <c:v>-4.772066670000001</c:v>
                </c:pt>
                <c:pt idx="84">
                  <c:v>-2.1906000000000034</c:v>
                </c:pt>
                <c:pt idx="85">
                  <c:v>-4.3037626699999976</c:v>
                </c:pt>
                <c:pt idx="86">
                  <c:v>-3.1672366700000083</c:v>
                </c:pt>
                <c:pt idx="87">
                  <c:v>2.5590366700000118</c:v>
                </c:pt>
                <c:pt idx="88">
                  <c:v>4.7919833299999937</c:v>
                </c:pt>
                <c:pt idx="89">
                  <c:v>4.5208766699999927</c:v>
                </c:pt>
                <c:pt idx="90">
                  <c:v>8.9128733299999965</c:v>
                </c:pt>
                <c:pt idx="91">
                  <c:v>6.0917273299999977</c:v>
                </c:pt>
                <c:pt idx="92">
                  <c:v>6.0849699999999984</c:v>
                </c:pt>
                <c:pt idx="93">
                  <c:v>2.2382883300000032</c:v>
                </c:pt>
                <c:pt idx="94">
                  <c:v>3.1472966700000029</c:v>
                </c:pt>
                <c:pt idx="95">
                  <c:v>1.2020949999999999</c:v>
                </c:pt>
                <c:pt idx="96">
                  <c:v>-1.5263633299999952</c:v>
                </c:pt>
                <c:pt idx="97">
                  <c:v>-2.6631073300000025</c:v>
                </c:pt>
                <c:pt idx="98">
                  <c:v>0.68863326999999686</c:v>
                </c:pt>
                <c:pt idx="99">
                  <c:v>-1.5917766700000016</c:v>
                </c:pt>
                <c:pt idx="100">
                  <c:v>-0.69628097999999738</c:v>
                </c:pt>
                <c:pt idx="101">
                  <c:v>0.26962140000000545</c:v>
                </c:pt>
                <c:pt idx="102">
                  <c:v>0.81922649999999919</c:v>
                </c:pt>
                <c:pt idx="103">
                  <c:v>4.9076081999999985</c:v>
                </c:pt>
                <c:pt idx="104">
                  <c:v>4.7094079999999963</c:v>
                </c:pt>
                <c:pt idx="105">
                  <c:v>-1.0273099999999999</c:v>
                </c:pt>
                <c:pt idx="106">
                  <c:v>-2.317735600000006</c:v>
                </c:pt>
                <c:pt idx="107">
                  <c:v>4.1070166700000073</c:v>
                </c:pt>
                <c:pt idx="108">
                  <c:v>2.4225338699999952</c:v>
                </c:pt>
                <c:pt idx="109">
                  <c:v>7.6183850000000035</c:v>
                </c:pt>
                <c:pt idx="110">
                  <c:v>6.243300000000005</c:v>
                </c:pt>
                <c:pt idx="111">
                  <c:v>2.8017700000000048</c:v>
                </c:pt>
                <c:pt idx="112">
                  <c:v>2.473945999999998</c:v>
                </c:pt>
                <c:pt idx="113">
                  <c:v>2.1523222000000004</c:v>
                </c:pt>
                <c:pt idx="114">
                  <c:v>2.8560232999999897</c:v>
                </c:pt>
                <c:pt idx="115">
                  <c:v>3.4307400000000001</c:v>
                </c:pt>
                <c:pt idx="116">
                  <c:v>3.6347460000000069</c:v>
                </c:pt>
                <c:pt idx="117">
                  <c:v>1.5519939999999934</c:v>
                </c:pt>
                <c:pt idx="118">
                  <c:v>-1.4989612100000045</c:v>
                </c:pt>
                <c:pt idx="119">
                  <c:v>-11.032456670000002</c:v>
                </c:pt>
                <c:pt idx="120">
                  <c:v>-10.386820320000012</c:v>
                </c:pt>
                <c:pt idx="121">
                  <c:v>-5.9907066700000087</c:v>
                </c:pt>
                <c:pt idx="122">
                  <c:v>0.34457032000000254</c:v>
                </c:pt>
                <c:pt idx="123">
                  <c:v>2.3662700000000001</c:v>
                </c:pt>
                <c:pt idx="124">
                  <c:v>3.2685599999999937</c:v>
                </c:pt>
                <c:pt idx="125">
                  <c:v>9.9410479000000009</c:v>
                </c:pt>
                <c:pt idx="126">
                  <c:v>8.3599118000000061</c:v>
                </c:pt>
                <c:pt idx="127">
                  <c:v>7.8990200000000073</c:v>
                </c:pt>
                <c:pt idx="128">
                  <c:v>7.1752066699999943</c:v>
                </c:pt>
                <c:pt idx="129">
                  <c:v>5.7054100000000005</c:v>
                </c:pt>
                <c:pt idx="130">
                  <c:v>1.0137600000000049</c:v>
                </c:pt>
                <c:pt idx="131">
                  <c:v>6.2714233000000092</c:v>
                </c:pt>
                <c:pt idx="132">
                  <c:v>6.7072862200000003</c:v>
                </c:pt>
                <c:pt idx="133">
                  <c:v>-3.0036350000000027</c:v>
                </c:pt>
                <c:pt idx="134">
                  <c:v>2.7578654999999941</c:v>
                </c:pt>
                <c:pt idx="135">
                  <c:v>-4.3052860000000095</c:v>
                </c:pt>
                <c:pt idx="136">
                  <c:v>-6.1373043899999971</c:v>
                </c:pt>
                <c:pt idx="137">
                  <c:v>8.3525499999999937</c:v>
                </c:pt>
                <c:pt idx="138">
                  <c:v>4.1521941899999888</c:v>
                </c:pt>
                <c:pt idx="139">
                  <c:v>-4.1364144799999991</c:v>
                </c:pt>
                <c:pt idx="140">
                  <c:v>0.39428999999999803</c:v>
                </c:pt>
                <c:pt idx="141">
                  <c:v>1.717259999999996</c:v>
                </c:pt>
                <c:pt idx="142">
                  <c:v>5.0978380000003654E-2</c:v>
                </c:pt>
                <c:pt idx="143">
                  <c:v>-9.4464418400000056</c:v>
                </c:pt>
                <c:pt idx="144">
                  <c:v>-8.2884817000000055</c:v>
                </c:pt>
                <c:pt idx="145">
                  <c:v>0.77180511999999624</c:v>
                </c:pt>
                <c:pt idx="146">
                  <c:v>-3.2389460600000035</c:v>
                </c:pt>
                <c:pt idx="147">
                  <c:v>3.5911933333333081</c:v>
                </c:pt>
                <c:pt idx="148">
                  <c:v>0.15270333333330655</c:v>
                </c:pt>
                <c:pt idx="149">
                  <c:v>3.5442226666665988</c:v>
                </c:pt>
                <c:pt idx="150">
                  <c:v>-1.1522500000000093</c:v>
                </c:pt>
                <c:pt idx="151">
                  <c:v>0.57456666666659828</c:v>
                </c:pt>
                <c:pt idx="152">
                  <c:v>0.47217999999999449</c:v>
                </c:pt>
                <c:pt idx="153">
                  <c:v>8.6796566666666024</c:v>
                </c:pt>
                <c:pt idx="154">
                  <c:v>-1.298520666666704</c:v>
                </c:pt>
                <c:pt idx="155">
                  <c:v>-2.2566566666667001</c:v>
                </c:pt>
                <c:pt idx="156">
                  <c:v>-3.4066200000000038</c:v>
                </c:pt>
                <c:pt idx="157">
                  <c:v>-3.5947533333334007</c:v>
                </c:pt>
                <c:pt idx="158">
                  <c:v>-0.78989333333339573</c:v>
                </c:pt>
                <c:pt idx="159">
                  <c:v>-1.367876666666703</c:v>
                </c:pt>
                <c:pt idx="160">
                  <c:v>-5.5910666666667055</c:v>
                </c:pt>
                <c:pt idx="161">
                  <c:v>-9.6949233333334064</c:v>
                </c:pt>
                <c:pt idx="162">
                  <c:v>0.93141354838699897</c:v>
                </c:pt>
                <c:pt idx="163">
                  <c:v>-3.1584219354839007</c:v>
                </c:pt>
                <c:pt idx="164">
                  <c:v>0.27795666666661134</c:v>
                </c:pt>
                <c:pt idx="165">
                  <c:v>6.7904699999999991</c:v>
                </c:pt>
                <c:pt idx="166">
                  <c:v>0.88939999999999486</c:v>
                </c:pt>
                <c:pt idx="167">
                  <c:v>-8.1863533333334004</c:v>
                </c:pt>
                <c:pt idx="168">
                  <c:v>1.1004766666665944</c:v>
                </c:pt>
                <c:pt idx="169">
                  <c:v>2.1709966666665963</c:v>
                </c:pt>
                <c:pt idx="170">
                  <c:v>3.418873333333309</c:v>
                </c:pt>
                <c:pt idx="171">
                  <c:v>-7.006153333333387</c:v>
                </c:pt>
                <c:pt idx="172">
                  <c:v>-2.0779066666667063</c:v>
                </c:pt>
                <c:pt idx="173">
                  <c:v>2.4374733333333012</c:v>
                </c:pt>
                <c:pt idx="174">
                  <c:v>-3.957778333333394</c:v>
                </c:pt>
                <c:pt idx="175">
                  <c:v>-5.0746166666666994</c:v>
                </c:pt>
                <c:pt idx="176">
                  <c:v>-2.8231999999999999</c:v>
                </c:pt>
                <c:pt idx="177">
                  <c:v>2.2290950000000009</c:v>
                </c:pt>
                <c:pt idx="178">
                  <c:v>0.49337066666660689</c:v>
                </c:pt>
                <c:pt idx="179">
                  <c:v>-6.0388666666666921</c:v>
                </c:pt>
                <c:pt idx="180">
                  <c:v>3.9365980645161045</c:v>
                </c:pt>
                <c:pt idx="181">
                  <c:v>-3.5313900000000018</c:v>
                </c:pt>
                <c:pt idx="182">
                  <c:v>1.0022899999999879</c:v>
                </c:pt>
                <c:pt idx="183">
                  <c:v>-9.4976129032303902E-2</c:v>
                </c:pt>
                <c:pt idx="184">
                  <c:v>-2.9383870967905068E-3</c:v>
                </c:pt>
                <c:pt idx="185">
                  <c:v>0.97005967741930021</c:v>
                </c:pt>
                <c:pt idx="186">
                  <c:v>1.0136783333332886</c:v>
                </c:pt>
                <c:pt idx="187">
                  <c:v>4.0015433333333021</c:v>
                </c:pt>
                <c:pt idx="188">
                  <c:v>1.0193066666665942</c:v>
                </c:pt>
                <c:pt idx="189">
                  <c:v>3.1472749999999934</c:v>
                </c:pt>
                <c:pt idx="190">
                  <c:v>3.3766016666666019</c:v>
                </c:pt>
                <c:pt idx="191">
                  <c:v>0.18656000000000006</c:v>
                </c:pt>
                <c:pt idx="192">
                  <c:v>2.0181150000000088</c:v>
                </c:pt>
                <c:pt idx="193">
                  <c:v>-5.0945732258064993</c:v>
                </c:pt>
                <c:pt idx="194">
                  <c:v>2.7908683333332931</c:v>
                </c:pt>
                <c:pt idx="195">
                  <c:v>-2.3710099999999983</c:v>
                </c:pt>
                <c:pt idx="196">
                  <c:v>-0.15595666666669672</c:v>
                </c:pt>
                <c:pt idx="197">
                  <c:v>-1.6148999999999916</c:v>
                </c:pt>
                <c:pt idx="198">
                  <c:v>-0.37358666666669649</c:v>
                </c:pt>
                <c:pt idx="199">
                  <c:v>4.7246099999999984</c:v>
                </c:pt>
                <c:pt idx="200">
                  <c:v>5.2983799999999945</c:v>
                </c:pt>
                <c:pt idx="201">
                  <c:v>1.7308366666666046</c:v>
                </c:pt>
                <c:pt idx="202">
                  <c:v>7.9846600000000052</c:v>
                </c:pt>
                <c:pt idx="203">
                  <c:v>4.6991333333332932</c:v>
                </c:pt>
                <c:pt idx="204">
                  <c:v>-2.1009512727273005</c:v>
                </c:pt>
                <c:pt idx="205">
                  <c:v>-4.5413105263158968</c:v>
                </c:pt>
                <c:pt idx="206">
                  <c:v>7.3288029032257924</c:v>
                </c:pt>
                <c:pt idx="207">
                  <c:v>5.5088733333332982</c:v>
                </c:pt>
                <c:pt idx="208">
                  <c:v>4.0442266666666029</c:v>
                </c:pt>
                <c:pt idx="209">
                  <c:v>3.7511206060605957</c:v>
                </c:pt>
                <c:pt idx="210">
                  <c:v>1.4093600000000066</c:v>
                </c:pt>
                <c:pt idx="211">
                  <c:v>7.0930187272727068</c:v>
                </c:pt>
                <c:pt idx="212">
                  <c:v>7.8258828571428012</c:v>
                </c:pt>
                <c:pt idx="213">
                  <c:v>1.7706464705882041</c:v>
                </c:pt>
                <c:pt idx="214">
                  <c:v>1.1948366666666033</c:v>
                </c:pt>
                <c:pt idx="215">
                  <c:v>-1.9979160000000036</c:v>
                </c:pt>
                <c:pt idx="216">
                  <c:v>-1.8605400000000003</c:v>
                </c:pt>
                <c:pt idx="217">
                  <c:v>5.8491417777778025</c:v>
                </c:pt>
                <c:pt idx="218">
                  <c:v>-2.8225333333333964</c:v>
                </c:pt>
                <c:pt idx="219">
                  <c:v>-1.2411133333334021</c:v>
                </c:pt>
                <c:pt idx="220">
                  <c:v>2.374633333333307</c:v>
                </c:pt>
                <c:pt idx="221">
                  <c:v>1.348399999999998</c:v>
                </c:pt>
                <c:pt idx="222">
                  <c:v>3.3136896774193048</c:v>
                </c:pt>
                <c:pt idx="223">
                  <c:v>-0.25327677419359418</c:v>
                </c:pt>
                <c:pt idx="224">
                  <c:v>-1.2285177419355051</c:v>
                </c:pt>
                <c:pt idx="225">
                  <c:v>4.3989066666665906</c:v>
                </c:pt>
                <c:pt idx="226">
                  <c:v>-2.6913732258065011</c:v>
                </c:pt>
                <c:pt idx="227">
                  <c:v>-5.051604999999995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2-47B8-9005-4E2D4E92E986}"/>
            </c:ext>
          </c:extLst>
        </c:ser>
        <c:ser>
          <c:idx val="1"/>
          <c:order val="1"/>
          <c:tx>
            <c:v>평균 차이(mean difference, 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('임상_High(90이상)'!$F$8,'임상_High(90이상)'!$F$8)</c:f>
              <c:numCache>
                <c:formatCode>0.00</c:formatCode>
                <c:ptCount val="2"/>
                <c:pt idx="0">
                  <c:v>0.62124385686290629</c:v>
                </c:pt>
                <c:pt idx="1">
                  <c:v>0.62124385686290629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2-47B8-9005-4E2D4E92E986}"/>
            </c:ext>
          </c:extLst>
        </c:ser>
        <c:ser>
          <c:idx val="2"/>
          <c:order val="2"/>
          <c:tx>
            <c:v>95% 일치한계 상한값 (upper LOA)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('임상_High(90이상)'!$M$8,'임상_High(90이상)'!$M$8)</c:f>
              <c:numCache>
                <c:formatCode>0.00</c:formatCode>
                <c:ptCount val="2"/>
                <c:pt idx="0">
                  <c:v>9.4791930818007391</c:v>
                </c:pt>
                <c:pt idx="1">
                  <c:v>9.4791930818007391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2-47B8-9005-4E2D4E92E986}"/>
            </c:ext>
          </c:extLst>
        </c:ser>
        <c:ser>
          <c:idx val="3"/>
          <c:order val="3"/>
          <c:tx>
            <c:v>95% 일치한계 하한값 (lower LOA)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('임상_High(90이상)'!$N$8,'임상_High(90이상)'!$N$8)</c:f>
              <c:numCache>
                <c:formatCode>0.00</c:formatCode>
                <c:ptCount val="2"/>
                <c:pt idx="0">
                  <c:v>-8.2367053680749276</c:v>
                </c:pt>
                <c:pt idx="1">
                  <c:v>-8.2367053680749276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C2-47B8-9005-4E2D4E92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8520"/>
        <c:axId val="459638848"/>
      </c:scatterChart>
      <c:valAx>
        <c:axId val="459638520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848"/>
        <c:crosses val="autoZero"/>
        <c:crossBetween val="midCat"/>
      </c:valAx>
      <c:valAx>
        <c:axId val="459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Difference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0786964129483809"/>
          <c:y val="8.4441597910313066E-4"/>
          <c:w val="0.29027850685331003"/>
          <c:h val="0.18660437780205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comparison for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'임상_High(90이상)'!$C$13:$C$240</c:f>
              <c:numCache>
                <c:formatCode>0.00</c:formatCode>
                <c:ptCount val="228"/>
                <c:pt idx="0">
                  <c:v>117</c:v>
                </c:pt>
                <c:pt idx="1">
                  <c:v>119</c:v>
                </c:pt>
                <c:pt idx="2">
                  <c:v>117</c:v>
                </c:pt>
                <c:pt idx="3">
                  <c:v>117</c:v>
                </c:pt>
                <c:pt idx="4">
                  <c:v>112</c:v>
                </c:pt>
                <c:pt idx="5">
                  <c:v>112</c:v>
                </c:pt>
                <c:pt idx="6">
                  <c:v>117</c:v>
                </c:pt>
                <c:pt idx="7">
                  <c:v>115</c:v>
                </c:pt>
                <c:pt idx="8">
                  <c:v>118</c:v>
                </c:pt>
                <c:pt idx="9">
                  <c:v>113</c:v>
                </c:pt>
                <c:pt idx="10">
                  <c:v>115</c:v>
                </c:pt>
                <c:pt idx="11">
                  <c:v>116</c:v>
                </c:pt>
                <c:pt idx="12">
                  <c:v>114.6</c:v>
                </c:pt>
                <c:pt idx="13">
                  <c:v>118</c:v>
                </c:pt>
                <c:pt idx="14">
                  <c:v>122.4</c:v>
                </c:pt>
                <c:pt idx="15">
                  <c:v>115</c:v>
                </c:pt>
                <c:pt idx="16">
                  <c:v>115</c:v>
                </c:pt>
                <c:pt idx="17">
                  <c:v>114</c:v>
                </c:pt>
                <c:pt idx="18">
                  <c:v>119</c:v>
                </c:pt>
                <c:pt idx="19">
                  <c:v>114</c:v>
                </c:pt>
                <c:pt idx="20">
                  <c:v>125</c:v>
                </c:pt>
                <c:pt idx="21">
                  <c:v>117</c:v>
                </c:pt>
                <c:pt idx="22">
                  <c:v>116.4</c:v>
                </c:pt>
                <c:pt idx="23">
                  <c:v>115</c:v>
                </c:pt>
                <c:pt idx="24">
                  <c:v>116</c:v>
                </c:pt>
                <c:pt idx="25">
                  <c:v>117.4</c:v>
                </c:pt>
                <c:pt idx="26">
                  <c:v>113</c:v>
                </c:pt>
                <c:pt idx="27">
                  <c:v>116</c:v>
                </c:pt>
                <c:pt idx="28">
                  <c:v>115</c:v>
                </c:pt>
                <c:pt idx="29">
                  <c:v>112</c:v>
                </c:pt>
                <c:pt idx="30">
                  <c:v>103.83333330000001</c:v>
                </c:pt>
                <c:pt idx="31">
                  <c:v>104.83333330000001</c:v>
                </c:pt>
                <c:pt idx="32">
                  <c:v>103.8666667</c:v>
                </c:pt>
                <c:pt idx="33">
                  <c:v>106.3030303</c:v>
                </c:pt>
                <c:pt idx="34">
                  <c:v>104.9393939</c:v>
                </c:pt>
                <c:pt idx="35">
                  <c:v>103.6969697</c:v>
                </c:pt>
                <c:pt idx="36">
                  <c:v>103.7</c:v>
                </c:pt>
                <c:pt idx="37">
                  <c:v>103.3666667</c:v>
                </c:pt>
                <c:pt idx="38">
                  <c:v>103.1935484</c:v>
                </c:pt>
                <c:pt idx="39">
                  <c:v>104.7096774</c:v>
                </c:pt>
                <c:pt idx="40">
                  <c:v>105.8064516</c:v>
                </c:pt>
                <c:pt idx="41">
                  <c:v>104.5666667</c:v>
                </c:pt>
                <c:pt idx="42">
                  <c:v>104.09375</c:v>
                </c:pt>
                <c:pt idx="43">
                  <c:v>103.8666667</c:v>
                </c:pt>
                <c:pt idx="44">
                  <c:v>103.6451613</c:v>
                </c:pt>
                <c:pt idx="45">
                  <c:v>104.5483871</c:v>
                </c:pt>
                <c:pt idx="46">
                  <c:v>103.7096774</c:v>
                </c:pt>
                <c:pt idx="47">
                  <c:v>103.1428571</c:v>
                </c:pt>
                <c:pt idx="48">
                  <c:v>104.65625</c:v>
                </c:pt>
                <c:pt idx="49">
                  <c:v>105.2258065</c:v>
                </c:pt>
                <c:pt idx="50">
                  <c:v>105.59459459999999</c:v>
                </c:pt>
                <c:pt idx="51">
                  <c:v>100.1</c:v>
                </c:pt>
                <c:pt idx="52">
                  <c:v>98</c:v>
                </c:pt>
                <c:pt idx="53">
                  <c:v>98.166666669999998</c:v>
                </c:pt>
                <c:pt idx="54">
                  <c:v>98.833333330000002</c:v>
                </c:pt>
                <c:pt idx="55">
                  <c:v>98.333333330000002</c:v>
                </c:pt>
                <c:pt idx="56">
                  <c:v>98.6</c:v>
                </c:pt>
                <c:pt idx="57">
                  <c:v>99.066666670000004</c:v>
                </c:pt>
                <c:pt idx="58">
                  <c:v>99.833333330000002</c:v>
                </c:pt>
                <c:pt idx="59">
                  <c:v>99.4</c:v>
                </c:pt>
                <c:pt idx="60">
                  <c:v>99.466666669999995</c:v>
                </c:pt>
                <c:pt idx="61">
                  <c:v>99.6</c:v>
                </c:pt>
                <c:pt idx="62">
                  <c:v>101.0333333</c:v>
                </c:pt>
                <c:pt idx="63">
                  <c:v>101.2666667</c:v>
                </c:pt>
                <c:pt idx="64">
                  <c:v>101.9333333</c:v>
                </c:pt>
                <c:pt idx="65">
                  <c:v>101.03225810000001</c:v>
                </c:pt>
                <c:pt idx="66">
                  <c:v>101.0967742</c:v>
                </c:pt>
                <c:pt idx="67">
                  <c:v>101.2580645</c:v>
                </c:pt>
                <c:pt idx="68">
                  <c:v>102.4</c:v>
                </c:pt>
                <c:pt idx="69">
                  <c:v>102.9333333</c:v>
                </c:pt>
                <c:pt idx="70">
                  <c:v>102.33333330000001</c:v>
                </c:pt>
                <c:pt idx="71">
                  <c:v>95.6</c:v>
                </c:pt>
                <c:pt idx="72">
                  <c:v>95.633333329999999</c:v>
                </c:pt>
                <c:pt idx="73">
                  <c:v>96.4</c:v>
                </c:pt>
                <c:pt idx="74">
                  <c:v>97</c:v>
                </c:pt>
                <c:pt idx="75">
                  <c:v>97.333333330000002</c:v>
                </c:pt>
                <c:pt idx="76">
                  <c:v>97.8</c:v>
                </c:pt>
                <c:pt idx="77">
                  <c:v>96.033333330000005</c:v>
                </c:pt>
                <c:pt idx="78">
                  <c:v>96.9</c:v>
                </c:pt>
                <c:pt idx="79">
                  <c:v>96.466666669999995</c:v>
                </c:pt>
                <c:pt idx="80">
                  <c:v>95.4</c:v>
                </c:pt>
                <c:pt idx="81">
                  <c:v>96.4</c:v>
                </c:pt>
                <c:pt idx="82">
                  <c:v>97.1</c:v>
                </c:pt>
                <c:pt idx="83">
                  <c:v>95.133333329999999</c:v>
                </c:pt>
                <c:pt idx="84">
                  <c:v>96.2</c:v>
                </c:pt>
                <c:pt idx="85">
                  <c:v>96.133333329999999</c:v>
                </c:pt>
                <c:pt idx="86">
                  <c:v>99.433333329999996</c:v>
                </c:pt>
                <c:pt idx="87">
                  <c:v>98.766666670000006</c:v>
                </c:pt>
                <c:pt idx="88">
                  <c:v>98.933333329999996</c:v>
                </c:pt>
                <c:pt idx="89">
                  <c:v>99.166666669999998</c:v>
                </c:pt>
                <c:pt idx="90">
                  <c:v>99.633333329999999</c:v>
                </c:pt>
                <c:pt idx="91">
                  <c:v>99.433333329999996</c:v>
                </c:pt>
                <c:pt idx="92">
                  <c:v>99.2</c:v>
                </c:pt>
                <c:pt idx="93">
                  <c:v>99.433333329999996</c:v>
                </c:pt>
                <c:pt idx="94">
                  <c:v>98.766666670000006</c:v>
                </c:pt>
                <c:pt idx="95">
                  <c:v>98.5</c:v>
                </c:pt>
                <c:pt idx="96">
                  <c:v>97.566666670000004</c:v>
                </c:pt>
                <c:pt idx="97">
                  <c:v>99.066666670000004</c:v>
                </c:pt>
                <c:pt idx="98">
                  <c:v>99.408163270000003</c:v>
                </c:pt>
                <c:pt idx="99">
                  <c:v>99.833333330000002</c:v>
                </c:pt>
                <c:pt idx="100">
                  <c:v>98.902439020000003</c:v>
                </c:pt>
                <c:pt idx="101">
                  <c:v>100.3513514</c:v>
                </c:pt>
                <c:pt idx="102">
                  <c:v>100.2258065</c:v>
                </c:pt>
                <c:pt idx="103">
                  <c:v>101.2424242</c:v>
                </c:pt>
                <c:pt idx="104">
                  <c:v>101.804878</c:v>
                </c:pt>
                <c:pt idx="105">
                  <c:v>101.35</c:v>
                </c:pt>
                <c:pt idx="106">
                  <c:v>100.35897439999999</c:v>
                </c:pt>
                <c:pt idx="107">
                  <c:v>99.766666670000006</c:v>
                </c:pt>
                <c:pt idx="108">
                  <c:v>99.935483869999999</c:v>
                </c:pt>
                <c:pt idx="109">
                  <c:v>101.625</c:v>
                </c:pt>
                <c:pt idx="110">
                  <c:v>102.125</c:v>
                </c:pt>
                <c:pt idx="111">
                  <c:v>102.90625</c:v>
                </c:pt>
                <c:pt idx="112">
                  <c:v>101.40625</c:v>
                </c:pt>
                <c:pt idx="113">
                  <c:v>101.6222222</c:v>
                </c:pt>
                <c:pt idx="114">
                  <c:v>101.5333333</c:v>
                </c:pt>
                <c:pt idx="115">
                  <c:v>101.6</c:v>
                </c:pt>
                <c:pt idx="116">
                  <c:v>102.2</c:v>
                </c:pt>
                <c:pt idx="117">
                  <c:v>100.0625</c:v>
                </c:pt>
                <c:pt idx="118">
                  <c:v>99.787878789999994</c:v>
                </c:pt>
                <c:pt idx="119">
                  <c:v>99.333333330000002</c:v>
                </c:pt>
                <c:pt idx="120">
                  <c:v>99.838709679999994</c:v>
                </c:pt>
                <c:pt idx="121">
                  <c:v>97.933333329999996</c:v>
                </c:pt>
                <c:pt idx="122">
                  <c:v>99.161290320000006</c:v>
                </c:pt>
                <c:pt idx="123">
                  <c:v>99.9375</c:v>
                </c:pt>
                <c:pt idx="124">
                  <c:v>100.5</c:v>
                </c:pt>
                <c:pt idx="125">
                  <c:v>101.87878790000001</c:v>
                </c:pt>
                <c:pt idx="126">
                  <c:v>100.8181818</c:v>
                </c:pt>
                <c:pt idx="127">
                  <c:v>98.7</c:v>
                </c:pt>
                <c:pt idx="128">
                  <c:v>98.866666670000001</c:v>
                </c:pt>
                <c:pt idx="129">
                  <c:v>99.3</c:v>
                </c:pt>
                <c:pt idx="130">
                  <c:v>99.5</c:v>
                </c:pt>
                <c:pt idx="131">
                  <c:v>100.33333330000001</c:v>
                </c:pt>
                <c:pt idx="132">
                  <c:v>98.216216220000007</c:v>
                </c:pt>
                <c:pt idx="133">
                  <c:v>95.3</c:v>
                </c:pt>
                <c:pt idx="134">
                  <c:v>100.7419355</c:v>
                </c:pt>
                <c:pt idx="135">
                  <c:v>95.3</c:v>
                </c:pt>
                <c:pt idx="136">
                  <c:v>99.806451609999996</c:v>
                </c:pt>
                <c:pt idx="137">
                  <c:v>100.75</c:v>
                </c:pt>
                <c:pt idx="138">
                  <c:v>97.189189189999993</c:v>
                </c:pt>
                <c:pt idx="139">
                  <c:v>95.515151520000003</c:v>
                </c:pt>
                <c:pt idx="140">
                  <c:v>95.575000000000003</c:v>
                </c:pt>
                <c:pt idx="141">
                  <c:v>97.45</c:v>
                </c:pt>
                <c:pt idx="142">
                  <c:v>97.378378380000001</c:v>
                </c:pt>
                <c:pt idx="143">
                  <c:v>95.162162159999994</c:v>
                </c:pt>
                <c:pt idx="144">
                  <c:v>95.510638299999997</c:v>
                </c:pt>
                <c:pt idx="145">
                  <c:v>97.860465120000001</c:v>
                </c:pt>
                <c:pt idx="146">
                  <c:v>95.939393940000002</c:v>
                </c:pt>
                <c:pt idx="147">
                  <c:v>94.233333333333306</c:v>
                </c:pt>
                <c:pt idx="148">
                  <c:v>93.3333333333333</c:v>
                </c:pt>
                <c:pt idx="149">
                  <c:v>94.1666666666666</c:v>
                </c:pt>
                <c:pt idx="150">
                  <c:v>92.1</c:v>
                </c:pt>
                <c:pt idx="151">
                  <c:v>92.1666666666666</c:v>
                </c:pt>
                <c:pt idx="152">
                  <c:v>90.3</c:v>
                </c:pt>
                <c:pt idx="153">
                  <c:v>91.566666666666606</c:v>
                </c:pt>
                <c:pt idx="154">
                  <c:v>90.133333333333297</c:v>
                </c:pt>
                <c:pt idx="155">
                  <c:v>90.133333333333297</c:v>
                </c:pt>
                <c:pt idx="156">
                  <c:v>90</c:v>
                </c:pt>
                <c:pt idx="157">
                  <c:v>91.1666666666666</c:v>
                </c:pt>
                <c:pt idx="158">
                  <c:v>91.1666666666666</c:v>
                </c:pt>
                <c:pt idx="159">
                  <c:v>91.633333333333297</c:v>
                </c:pt>
                <c:pt idx="160">
                  <c:v>90.3333333333333</c:v>
                </c:pt>
                <c:pt idx="161">
                  <c:v>90.266666666666595</c:v>
                </c:pt>
                <c:pt idx="162">
                  <c:v>92.774193548387004</c:v>
                </c:pt>
                <c:pt idx="163">
                  <c:v>92.0322580645161</c:v>
                </c:pt>
                <c:pt idx="164">
                  <c:v>90.566666666666606</c:v>
                </c:pt>
                <c:pt idx="165">
                  <c:v>93.1</c:v>
                </c:pt>
                <c:pt idx="166">
                  <c:v>90.1</c:v>
                </c:pt>
                <c:pt idx="167">
                  <c:v>91.266666666666595</c:v>
                </c:pt>
                <c:pt idx="168">
                  <c:v>92.266666666666595</c:v>
                </c:pt>
                <c:pt idx="169">
                  <c:v>90.966666666666598</c:v>
                </c:pt>
                <c:pt idx="170">
                  <c:v>90.233333333333306</c:v>
                </c:pt>
                <c:pt idx="171">
                  <c:v>90.066666666666606</c:v>
                </c:pt>
                <c:pt idx="172">
                  <c:v>91.633333333333297</c:v>
                </c:pt>
                <c:pt idx="173">
                  <c:v>90.633333333333297</c:v>
                </c:pt>
                <c:pt idx="174">
                  <c:v>92.066666666666606</c:v>
                </c:pt>
                <c:pt idx="175">
                  <c:v>91.633333333333297</c:v>
                </c:pt>
                <c:pt idx="176">
                  <c:v>91.8</c:v>
                </c:pt>
                <c:pt idx="177">
                  <c:v>93.5</c:v>
                </c:pt>
                <c:pt idx="178">
                  <c:v>94.066666666666606</c:v>
                </c:pt>
                <c:pt idx="179">
                  <c:v>90.533333333333303</c:v>
                </c:pt>
                <c:pt idx="180">
                  <c:v>94.0322580645161</c:v>
                </c:pt>
                <c:pt idx="181">
                  <c:v>93.5</c:v>
                </c:pt>
                <c:pt idx="182">
                  <c:v>93.1</c:v>
                </c:pt>
                <c:pt idx="183">
                  <c:v>93.935483870967701</c:v>
                </c:pt>
                <c:pt idx="184">
                  <c:v>94.806451612903203</c:v>
                </c:pt>
                <c:pt idx="185">
                  <c:v>94.838709677419303</c:v>
                </c:pt>
                <c:pt idx="186">
                  <c:v>94.433333333333294</c:v>
                </c:pt>
                <c:pt idx="187">
                  <c:v>94.233333333333306</c:v>
                </c:pt>
                <c:pt idx="188">
                  <c:v>94.466666666666598</c:v>
                </c:pt>
                <c:pt idx="189">
                  <c:v>94.8</c:v>
                </c:pt>
                <c:pt idx="190">
                  <c:v>94.966666666666598</c:v>
                </c:pt>
                <c:pt idx="191">
                  <c:v>90.6</c:v>
                </c:pt>
                <c:pt idx="192">
                  <c:v>90.2</c:v>
                </c:pt>
                <c:pt idx="193">
                  <c:v>93.387096774193495</c:v>
                </c:pt>
                <c:pt idx="194">
                  <c:v>92.8333333333333</c:v>
                </c:pt>
                <c:pt idx="195">
                  <c:v>90.9</c:v>
                </c:pt>
                <c:pt idx="196">
                  <c:v>91.733333333333306</c:v>
                </c:pt>
                <c:pt idx="197">
                  <c:v>90.9</c:v>
                </c:pt>
                <c:pt idx="198">
                  <c:v>91.3333333333333</c:v>
                </c:pt>
                <c:pt idx="199">
                  <c:v>93.1</c:v>
                </c:pt>
                <c:pt idx="200">
                  <c:v>93.8</c:v>
                </c:pt>
                <c:pt idx="201">
                  <c:v>94.366666666666603</c:v>
                </c:pt>
                <c:pt idx="202">
                  <c:v>94.7</c:v>
                </c:pt>
                <c:pt idx="203">
                  <c:v>94.433333333333294</c:v>
                </c:pt>
                <c:pt idx="204">
                  <c:v>93.227272727272705</c:v>
                </c:pt>
                <c:pt idx="205">
                  <c:v>92.815789473684106</c:v>
                </c:pt>
                <c:pt idx="206">
                  <c:v>93.451612903225794</c:v>
                </c:pt>
                <c:pt idx="207">
                  <c:v>91.533333333333303</c:v>
                </c:pt>
                <c:pt idx="208">
                  <c:v>93.566666666666606</c:v>
                </c:pt>
                <c:pt idx="209">
                  <c:v>94.606060606060595</c:v>
                </c:pt>
                <c:pt idx="210">
                  <c:v>93</c:v>
                </c:pt>
                <c:pt idx="211">
                  <c:v>93.727272727272705</c:v>
                </c:pt>
                <c:pt idx="212">
                  <c:v>93.857142857142804</c:v>
                </c:pt>
                <c:pt idx="213">
                  <c:v>94.441176470588204</c:v>
                </c:pt>
                <c:pt idx="214">
                  <c:v>94.866666666666603</c:v>
                </c:pt>
                <c:pt idx="215">
                  <c:v>93.1</c:v>
                </c:pt>
                <c:pt idx="216">
                  <c:v>93</c:v>
                </c:pt>
                <c:pt idx="217">
                  <c:v>94.177777777777806</c:v>
                </c:pt>
                <c:pt idx="218">
                  <c:v>90.6666666666666</c:v>
                </c:pt>
                <c:pt idx="219">
                  <c:v>91.266666666666595</c:v>
                </c:pt>
                <c:pt idx="220">
                  <c:v>92.3333333333333</c:v>
                </c:pt>
                <c:pt idx="221">
                  <c:v>91.3</c:v>
                </c:pt>
                <c:pt idx="222">
                  <c:v>92.838709677419303</c:v>
                </c:pt>
                <c:pt idx="223">
                  <c:v>93.612903225806406</c:v>
                </c:pt>
                <c:pt idx="224">
                  <c:v>93.129032258064498</c:v>
                </c:pt>
                <c:pt idx="225">
                  <c:v>92.266666666666595</c:v>
                </c:pt>
                <c:pt idx="226">
                  <c:v>90.387096774193495</c:v>
                </c:pt>
                <c:pt idx="227">
                  <c:v>90.59375</c:v>
                </c:pt>
              </c:numCache>
            </c:numRef>
          </c:xVal>
          <c:yVal>
            <c:numRef>
              <c:f>'임상_High(90이상)'!$D$13:$D$240</c:f>
              <c:numCache>
                <c:formatCode>0.00</c:formatCode>
                <c:ptCount val="228"/>
                <c:pt idx="0">
                  <c:v>117.06632999999999</c:v>
                </c:pt>
                <c:pt idx="1">
                  <c:v>118.933075</c:v>
                </c:pt>
                <c:pt idx="2">
                  <c:v>116.92653</c:v>
                </c:pt>
                <c:pt idx="3">
                  <c:v>117.0812</c:v>
                </c:pt>
                <c:pt idx="4">
                  <c:v>109.73363500000001</c:v>
                </c:pt>
                <c:pt idx="5">
                  <c:v>109.73363500000001</c:v>
                </c:pt>
                <c:pt idx="6">
                  <c:v>114.73259</c:v>
                </c:pt>
                <c:pt idx="7">
                  <c:v>112.73247499999999</c:v>
                </c:pt>
                <c:pt idx="8">
                  <c:v>115.72958</c:v>
                </c:pt>
                <c:pt idx="9">
                  <c:v>109.5121</c:v>
                </c:pt>
                <c:pt idx="10">
                  <c:v>111.51166000000001</c:v>
                </c:pt>
                <c:pt idx="11">
                  <c:v>112.50967</c:v>
                </c:pt>
                <c:pt idx="12">
                  <c:v>111.10676599999999</c:v>
                </c:pt>
                <c:pt idx="13">
                  <c:v>121.49706</c:v>
                </c:pt>
                <c:pt idx="14">
                  <c:v>118.90225</c:v>
                </c:pt>
                <c:pt idx="15">
                  <c:v>118.500496</c:v>
                </c:pt>
                <c:pt idx="16">
                  <c:v>118.500496</c:v>
                </c:pt>
                <c:pt idx="17">
                  <c:v>110.4928</c:v>
                </c:pt>
                <c:pt idx="18">
                  <c:v>115.48428</c:v>
                </c:pt>
                <c:pt idx="19">
                  <c:v>117.52011</c:v>
                </c:pt>
                <c:pt idx="20">
                  <c:v>121.47816</c:v>
                </c:pt>
                <c:pt idx="21">
                  <c:v>112.75329600000001</c:v>
                </c:pt>
                <c:pt idx="22">
                  <c:v>112.1447</c:v>
                </c:pt>
                <c:pt idx="23">
                  <c:v>119.27242</c:v>
                </c:pt>
                <c:pt idx="24">
                  <c:v>120.276985</c:v>
                </c:pt>
                <c:pt idx="25">
                  <c:v>113.122246</c:v>
                </c:pt>
                <c:pt idx="26">
                  <c:v>108.7052</c:v>
                </c:pt>
                <c:pt idx="27">
                  <c:v>120.30585499999999</c:v>
                </c:pt>
                <c:pt idx="28">
                  <c:v>110.67511</c:v>
                </c:pt>
                <c:pt idx="29">
                  <c:v>116.328064</c:v>
                </c:pt>
                <c:pt idx="30">
                  <c:v>96.087379999999996</c:v>
                </c:pt>
                <c:pt idx="31">
                  <c:v>88.550545</c:v>
                </c:pt>
                <c:pt idx="32">
                  <c:v>95.40455</c:v>
                </c:pt>
                <c:pt idx="33">
                  <c:v>98.033379999999994</c:v>
                </c:pt>
                <c:pt idx="34">
                  <c:v>98.737470000000002</c:v>
                </c:pt>
                <c:pt idx="35">
                  <c:v>103.63029</c:v>
                </c:pt>
                <c:pt idx="36">
                  <c:v>105.61297</c:v>
                </c:pt>
                <c:pt idx="37">
                  <c:v>99.065764999999999</c:v>
                </c:pt>
                <c:pt idx="38">
                  <c:v>101.80959</c:v>
                </c:pt>
                <c:pt idx="39">
                  <c:v>95.679755999999998</c:v>
                </c:pt>
                <c:pt idx="40">
                  <c:v>106.6005</c:v>
                </c:pt>
                <c:pt idx="41">
                  <c:v>107.59876</c:v>
                </c:pt>
                <c:pt idx="42">
                  <c:v>104.866714</c:v>
                </c:pt>
                <c:pt idx="43">
                  <c:v>106.04669</c:v>
                </c:pt>
                <c:pt idx="44">
                  <c:v>110.4914</c:v>
                </c:pt>
                <c:pt idx="45">
                  <c:v>108.91869</c:v>
                </c:pt>
                <c:pt idx="46">
                  <c:v>106.4032</c:v>
                </c:pt>
                <c:pt idx="47">
                  <c:v>98.226326</c:v>
                </c:pt>
                <c:pt idx="48">
                  <c:v>106.74636</c:v>
                </c:pt>
                <c:pt idx="49">
                  <c:v>105.66450500000001</c:v>
                </c:pt>
                <c:pt idx="50">
                  <c:v>101.07467</c:v>
                </c:pt>
                <c:pt idx="51">
                  <c:v>103.85284</c:v>
                </c:pt>
                <c:pt idx="52">
                  <c:v>101.69467</c:v>
                </c:pt>
                <c:pt idx="53">
                  <c:v>102.82886000000001</c:v>
                </c:pt>
                <c:pt idx="54">
                  <c:v>106.05262999999999</c:v>
                </c:pt>
                <c:pt idx="55">
                  <c:v>104.159935</c:v>
                </c:pt>
                <c:pt idx="56">
                  <c:v>105.50312</c:v>
                </c:pt>
                <c:pt idx="57">
                  <c:v>98.791824000000005</c:v>
                </c:pt>
                <c:pt idx="58">
                  <c:v>98.126564000000002</c:v>
                </c:pt>
                <c:pt idx="59">
                  <c:v>95.556259999999995</c:v>
                </c:pt>
                <c:pt idx="60">
                  <c:v>95.654430000000005</c:v>
                </c:pt>
                <c:pt idx="61">
                  <c:v>95.210359999999994</c:v>
                </c:pt>
                <c:pt idx="62">
                  <c:v>93.823650000000001</c:v>
                </c:pt>
                <c:pt idx="63">
                  <c:v>96.450649999999996</c:v>
                </c:pt>
                <c:pt idx="64">
                  <c:v>98.262969999999996</c:v>
                </c:pt>
                <c:pt idx="65">
                  <c:v>99.224365000000006</c:v>
                </c:pt>
                <c:pt idx="66">
                  <c:v>106.64766</c:v>
                </c:pt>
                <c:pt idx="67">
                  <c:v>98.678154000000006</c:v>
                </c:pt>
                <c:pt idx="68">
                  <c:v>91.596339999999998</c:v>
                </c:pt>
                <c:pt idx="69">
                  <c:v>99.193290000000005</c:v>
                </c:pt>
                <c:pt idx="70">
                  <c:v>102.777565</c:v>
                </c:pt>
                <c:pt idx="71">
                  <c:v>99.490880000000004</c:v>
                </c:pt>
                <c:pt idx="72">
                  <c:v>97.908646000000005</c:v>
                </c:pt>
                <c:pt idx="73">
                  <c:v>102.78654</c:v>
                </c:pt>
                <c:pt idx="74">
                  <c:v>103.039345</c:v>
                </c:pt>
                <c:pt idx="75">
                  <c:v>102.38655</c:v>
                </c:pt>
                <c:pt idx="76">
                  <c:v>102.14438</c:v>
                </c:pt>
                <c:pt idx="77">
                  <c:v>101.363045</c:v>
                </c:pt>
                <c:pt idx="78">
                  <c:v>108.66194</c:v>
                </c:pt>
                <c:pt idx="79">
                  <c:v>104.7923</c:v>
                </c:pt>
                <c:pt idx="80">
                  <c:v>96.696920000000006</c:v>
                </c:pt>
                <c:pt idx="81">
                  <c:v>95.513350000000003</c:v>
                </c:pt>
                <c:pt idx="82">
                  <c:v>101.94665000000001</c:v>
                </c:pt>
                <c:pt idx="83">
                  <c:v>99.9054</c:v>
                </c:pt>
                <c:pt idx="84">
                  <c:v>98.390600000000006</c:v>
                </c:pt>
                <c:pt idx="85">
                  <c:v>100.437096</c:v>
                </c:pt>
                <c:pt idx="86">
                  <c:v>102.60057</c:v>
                </c:pt>
                <c:pt idx="87">
                  <c:v>96.207629999999995</c:v>
                </c:pt>
                <c:pt idx="88">
                  <c:v>94.141350000000003</c:v>
                </c:pt>
                <c:pt idx="89">
                  <c:v>94.645790000000005</c:v>
                </c:pt>
                <c:pt idx="90">
                  <c:v>90.720460000000003</c:v>
                </c:pt>
                <c:pt idx="91">
                  <c:v>93.341605999999999</c:v>
                </c:pt>
                <c:pt idx="92">
                  <c:v>93.115030000000004</c:v>
                </c:pt>
                <c:pt idx="93">
                  <c:v>97.195044999999993</c:v>
                </c:pt>
                <c:pt idx="94">
                  <c:v>95.619370000000004</c:v>
                </c:pt>
                <c:pt idx="95">
                  <c:v>97.297905</c:v>
                </c:pt>
                <c:pt idx="96">
                  <c:v>99.093029999999999</c:v>
                </c:pt>
                <c:pt idx="97">
                  <c:v>101.72977400000001</c:v>
                </c:pt>
                <c:pt idx="98">
                  <c:v>98.719530000000006</c:v>
                </c:pt>
                <c:pt idx="99">
                  <c:v>101.42511</c:v>
                </c:pt>
                <c:pt idx="100">
                  <c:v>99.59872</c:v>
                </c:pt>
                <c:pt idx="101">
                  <c:v>100.08172999999999</c:v>
                </c:pt>
                <c:pt idx="102">
                  <c:v>99.406580000000005</c:v>
                </c:pt>
                <c:pt idx="103">
                  <c:v>96.334816000000004</c:v>
                </c:pt>
                <c:pt idx="104">
                  <c:v>97.095470000000006</c:v>
                </c:pt>
                <c:pt idx="105">
                  <c:v>102.37730999999999</c:v>
                </c:pt>
                <c:pt idx="106">
                  <c:v>102.67671</c:v>
                </c:pt>
                <c:pt idx="107">
                  <c:v>95.659649999999999</c:v>
                </c:pt>
                <c:pt idx="108">
                  <c:v>97.512950000000004</c:v>
                </c:pt>
                <c:pt idx="109">
                  <c:v>94.006614999999996</c:v>
                </c:pt>
                <c:pt idx="110">
                  <c:v>95.881699999999995</c:v>
                </c:pt>
                <c:pt idx="111">
                  <c:v>100.10448</c:v>
                </c:pt>
                <c:pt idx="112">
                  <c:v>98.932304000000002</c:v>
                </c:pt>
                <c:pt idx="113">
                  <c:v>99.469899999999996</c:v>
                </c:pt>
                <c:pt idx="114">
                  <c:v>98.677310000000006</c:v>
                </c:pt>
                <c:pt idx="115">
                  <c:v>98.169259999999994</c:v>
                </c:pt>
                <c:pt idx="116">
                  <c:v>98.565253999999996</c:v>
                </c:pt>
                <c:pt idx="117">
                  <c:v>98.510506000000007</c:v>
                </c:pt>
                <c:pt idx="118">
                  <c:v>101.28684</c:v>
                </c:pt>
                <c:pt idx="119">
                  <c:v>110.36579</c:v>
                </c:pt>
                <c:pt idx="120">
                  <c:v>110.22553000000001</c:v>
                </c:pt>
                <c:pt idx="121">
                  <c:v>103.92404000000001</c:v>
                </c:pt>
                <c:pt idx="122">
                  <c:v>98.816720000000004</c:v>
                </c:pt>
                <c:pt idx="123">
                  <c:v>97.57123</c:v>
                </c:pt>
                <c:pt idx="124">
                  <c:v>97.231440000000006</c:v>
                </c:pt>
                <c:pt idx="125">
                  <c:v>91.937740000000005</c:v>
                </c:pt>
                <c:pt idx="126">
                  <c:v>92.458269999999999</c:v>
                </c:pt>
                <c:pt idx="127">
                  <c:v>90.800979999999996</c:v>
                </c:pt>
                <c:pt idx="128">
                  <c:v>91.691460000000006</c:v>
                </c:pt>
                <c:pt idx="129">
                  <c:v>93.594589999999997</c:v>
                </c:pt>
                <c:pt idx="130">
                  <c:v>98.486239999999995</c:v>
                </c:pt>
                <c:pt idx="131">
                  <c:v>94.061909999999997</c:v>
                </c:pt>
                <c:pt idx="132">
                  <c:v>91.508930000000007</c:v>
                </c:pt>
                <c:pt idx="133">
                  <c:v>98.303635</c:v>
                </c:pt>
                <c:pt idx="134">
                  <c:v>97.984070000000003</c:v>
                </c:pt>
                <c:pt idx="135">
                  <c:v>99.605286000000007</c:v>
                </c:pt>
                <c:pt idx="136">
                  <c:v>105.94375599999999</c:v>
                </c:pt>
                <c:pt idx="137">
                  <c:v>92.397450000000006</c:v>
                </c:pt>
                <c:pt idx="138">
                  <c:v>93.036995000000005</c:v>
                </c:pt>
                <c:pt idx="139">
                  <c:v>99.651566000000003</c:v>
                </c:pt>
                <c:pt idx="140">
                  <c:v>95.180710000000005</c:v>
                </c:pt>
                <c:pt idx="141">
                  <c:v>95.732740000000007</c:v>
                </c:pt>
                <c:pt idx="142">
                  <c:v>97.327399999999997</c:v>
                </c:pt>
                <c:pt idx="143">
                  <c:v>104.608604</c:v>
                </c:pt>
                <c:pt idx="144">
                  <c:v>103.79912</c:v>
                </c:pt>
                <c:pt idx="145">
                  <c:v>97.088660000000004</c:v>
                </c:pt>
                <c:pt idx="146">
                  <c:v>99.178340000000006</c:v>
                </c:pt>
                <c:pt idx="147">
                  <c:v>90.642139999999998</c:v>
                </c:pt>
                <c:pt idx="148">
                  <c:v>93.180629999999994</c:v>
                </c:pt>
                <c:pt idx="149">
                  <c:v>90.622444000000002</c:v>
                </c:pt>
                <c:pt idx="150">
                  <c:v>93.252250000000004</c:v>
                </c:pt>
                <c:pt idx="151">
                  <c:v>91.592100000000002</c:v>
                </c:pt>
                <c:pt idx="152">
                  <c:v>89.827820000000003</c:v>
                </c:pt>
                <c:pt idx="153">
                  <c:v>82.887010000000004</c:v>
                </c:pt>
                <c:pt idx="154">
                  <c:v>91.431854000000001</c:v>
                </c:pt>
                <c:pt idx="155">
                  <c:v>92.389989999999997</c:v>
                </c:pt>
                <c:pt idx="156">
                  <c:v>93.406620000000004</c:v>
                </c:pt>
                <c:pt idx="157">
                  <c:v>94.761420000000001</c:v>
                </c:pt>
                <c:pt idx="158">
                  <c:v>91.956559999999996</c:v>
                </c:pt>
                <c:pt idx="159">
                  <c:v>93.00121</c:v>
                </c:pt>
                <c:pt idx="160">
                  <c:v>95.924400000000006</c:v>
                </c:pt>
                <c:pt idx="161">
                  <c:v>99.961590000000001</c:v>
                </c:pt>
                <c:pt idx="162">
                  <c:v>91.842780000000005</c:v>
                </c:pt>
                <c:pt idx="163">
                  <c:v>95.19068</c:v>
                </c:pt>
                <c:pt idx="164">
                  <c:v>90.288709999999995</c:v>
                </c:pt>
                <c:pt idx="165">
                  <c:v>86.309529999999995</c:v>
                </c:pt>
                <c:pt idx="166">
                  <c:v>89.210599999999999</c:v>
                </c:pt>
                <c:pt idx="167">
                  <c:v>99.453019999999995</c:v>
                </c:pt>
                <c:pt idx="168">
                  <c:v>91.16619</c:v>
                </c:pt>
                <c:pt idx="169">
                  <c:v>88.795670000000001</c:v>
                </c:pt>
                <c:pt idx="170">
                  <c:v>86.814459999999997</c:v>
                </c:pt>
                <c:pt idx="171">
                  <c:v>97.072819999999993</c:v>
                </c:pt>
                <c:pt idx="172">
                  <c:v>93.711240000000004</c:v>
                </c:pt>
                <c:pt idx="173">
                  <c:v>88.195859999999996</c:v>
                </c:pt>
                <c:pt idx="174">
                  <c:v>96.024445</c:v>
                </c:pt>
                <c:pt idx="175">
                  <c:v>96.707949999999997</c:v>
                </c:pt>
                <c:pt idx="176">
                  <c:v>94.623199999999997</c:v>
                </c:pt>
                <c:pt idx="177">
                  <c:v>91.270904999999999</c:v>
                </c:pt>
                <c:pt idx="178">
                  <c:v>93.573295999999999</c:v>
                </c:pt>
                <c:pt idx="179">
                  <c:v>96.572199999999995</c:v>
                </c:pt>
                <c:pt idx="180">
                  <c:v>90.095659999999995</c:v>
                </c:pt>
                <c:pt idx="181">
                  <c:v>97.031390000000002</c:v>
                </c:pt>
                <c:pt idx="182">
                  <c:v>92.097710000000006</c:v>
                </c:pt>
                <c:pt idx="183">
                  <c:v>94.030460000000005</c:v>
                </c:pt>
                <c:pt idx="184">
                  <c:v>94.809389999999993</c:v>
                </c:pt>
                <c:pt idx="185">
                  <c:v>93.868650000000002</c:v>
                </c:pt>
                <c:pt idx="186">
                  <c:v>93.419655000000006</c:v>
                </c:pt>
                <c:pt idx="187">
                  <c:v>90.231790000000004</c:v>
                </c:pt>
                <c:pt idx="188">
                  <c:v>93.447360000000003</c:v>
                </c:pt>
                <c:pt idx="189">
                  <c:v>91.652725000000004</c:v>
                </c:pt>
                <c:pt idx="190">
                  <c:v>91.590064999999996</c:v>
                </c:pt>
                <c:pt idx="191">
                  <c:v>90.413439999999994</c:v>
                </c:pt>
                <c:pt idx="192">
                  <c:v>88.181884999999994</c:v>
                </c:pt>
                <c:pt idx="193">
                  <c:v>98.481669999999994</c:v>
                </c:pt>
                <c:pt idx="194">
                  <c:v>90.042465000000007</c:v>
                </c:pt>
                <c:pt idx="195">
                  <c:v>93.271010000000004</c:v>
                </c:pt>
                <c:pt idx="196">
                  <c:v>91.889290000000003</c:v>
                </c:pt>
                <c:pt idx="197">
                  <c:v>92.514899999999997</c:v>
                </c:pt>
                <c:pt idx="198">
                  <c:v>91.706919999999997</c:v>
                </c:pt>
                <c:pt idx="199">
                  <c:v>88.375389999999996</c:v>
                </c:pt>
                <c:pt idx="200">
                  <c:v>88.501620000000003</c:v>
                </c:pt>
                <c:pt idx="201">
                  <c:v>92.635829999999999</c:v>
                </c:pt>
                <c:pt idx="202">
                  <c:v>86.715339999999998</c:v>
                </c:pt>
                <c:pt idx="203">
                  <c:v>89.734200000000001</c:v>
                </c:pt>
                <c:pt idx="204">
                  <c:v>95.328224000000006</c:v>
                </c:pt>
                <c:pt idx="205">
                  <c:v>97.357100000000003</c:v>
                </c:pt>
                <c:pt idx="206">
                  <c:v>86.122810000000001</c:v>
                </c:pt>
                <c:pt idx="207">
                  <c:v>86.024460000000005</c:v>
                </c:pt>
                <c:pt idx="208">
                  <c:v>89.522440000000003</c:v>
                </c:pt>
                <c:pt idx="209">
                  <c:v>90.854939999999999</c:v>
                </c:pt>
                <c:pt idx="210">
                  <c:v>91.590639999999993</c:v>
                </c:pt>
                <c:pt idx="211">
                  <c:v>86.634253999999999</c:v>
                </c:pt>
                <c:pt idx="212">
                  <c:v>86.031260000000003</c:v>
                </c:pt>
                <c:pt idx="213">
                  <c:v>92.670529999999999</c:v>
                </c:pt>
                <c:pt idx="214">
                  <c:v>93.67183</c:v>
                </c:pt>
                <c:pt idx="215">
                  <c:v>95.097915999999998</c:v>
                </c:pt>
                <c:pt idx="216">
                  <c:v>94.86054</c:v>
                </c:pt>
                <c:pt idx="217">
                  <c:v>88.328636000000003</c:v>
                </c:pt>
                <c:pt idx="218">
                  <c:v>93.489199999999997</c:v>
                </c:pt>
                <c:pt idx="219">
                  <c:v>92.507779999999997</c:v>
                </c:pt>
                <c:pt idx="220">
                  <c:v>89.958699999999993</c:v>
                </c:pt>
                <c:pt idx="221">
                  <c:v>89.951599999999999</c:v>
                </c:pt>
                <c:pt idx="222">
                  <c:v>89.525019999999998</c:v>
                </c:pt>
                <c:pt idx="223">
                  <c:v>93.86618</c:v>
                </c:pt>
                <c:pt idx="224">
                  <c:v>94.357550000000003</c:v>
                </c:pt>
                <c:pt idx="225">
                  <c:v>87.867760000000004</c:v>
                </c:pt>
                <c:pt idx="226">
                  <c:v>93.078469999999996</c:v>
                </c:pt>
                <c:pt idx="227">
                  <c:v>95.645354999999995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9-49A9-9D65-31EA29FF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4240"/>
        <c:axId val="499469144"/>
      </c:scatterChart>
      <c:valAx>
        <c:axId val="49947424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Sensor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9144"/>
        <c:crosses val="autoZero"/>
        <c:crossBetween val="midCat"/>
        <c:majorUnit val="10"/>
      </c:valAx>
      <c:valAx>
        <c:axId val="499469144"/>
        <c:scaling>
          <c:orientation val="minMax"/>
          <c:max val="13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Cardivu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742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755711670576272E-2"/>
          <c:y val="0.12210699588477367"/>
          <c:w val="0.86664257161729619"/>
          <c:h val="0.77636639917617956"/>
        </c:manualLayout>
      </c:layout>
      <c:scatterChart>
        <c:scatterStyle val="lineMarker"/>
        <c:varyColors val="0"/>
        <c:ser>
          <c:idx val="0"/>
          <c:order val="0"/>
          <c:tx>
            <c:v>difference mean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0E-4EBD-81CA-55D2AF718059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00E-4EBD-81CA-55D2AF718059}"/>
              </c:ext>
            </c:extLst>
          </c:dPt>
          <c:xVal>
            <c:numRef>
              <c:f>'임상_Mid(65이상 90미만)'!$E$13:$E$921</c:f>
              <c:numCache>
                <c:formatCode>0.00</c:formatCode>
                <c:ptCount val="909"/>
                <c:pt idx="0">
                  <c:v>93.86989833333331</c:v>
                </c:pt>
                <c:pt idx="1">
                  <c:v>92.892924999999991</c:v>
                </c:pt>
                <c:pt idx="2">
                  <c:v>91.719936333333294</c:v>
                </c:pt>
                <c:pt idx="3">
                  <c:v>93.204733333333309</c:v>
                </c:pt>
                <c:pt idx="4">
                  <c:v>92.695593333333306</c:v>
                </c:pt>
                <c:pt idx="5">
                  <c:v>88.104593333333298</c:v>
                </c:pt>
                <c:pt idx="6">
                  <c:v>87.301078333333294</c:v>
                </c:pt>
                <c:pt idx="7">
                  <c:v>86.820141666666643</c:v>
                </c:pt>
                <c:pt idx="8">
                  <c:v>91.84048333333331</c:v>
                </c:pt>
                <c:pt idx="9">
                  <c:v>91.860893333333294</c:v>
                </c:pt>
                <c:pt idx="10">
                  <c:v>90.8306203333333</c:v>
                </c:pt>
                <c:pt idx="11">
                  <c:v>93.873674999999992</c:v>
                </c:pt>
                <c:pt idx="12">
                  <c:v>92.089641666666651</c:v>
                </c:pt>
                <c:pt idx="13">
                  <c:v>89.00766166666665</c:v>
                </c:pt>
                <c:pt idx="14">
                  <c:v>90.518403000000006</c:v>
                </c:pt>
                <c:pt idx="15">
                  <c:v>90.588220000000007</c:v>
                </c:pt>
                <c:pt idx="16">
                  <c:v>92.6572933333333</c:v>
                </c:pt>
                <c:pt idx="17">
                  <c:v>95.278825000000012</c:v>
                </c:pt>
                <c:pt idx="18">
                  <c:v>89.179869999999994</c:v>
                </c:pt>
                <c:pt idx="19">
                  <c:v>92.672498333333294</c:v>
                </c:pt>
                <c:pt idx="20">
                  <c:v>89.801909999999992</c:v>
                </c:pt>
                <c:pt idx="21">
                  <c:v>91.723721206896556</c:v>
                </c:pt>
                <c:pt idx="22">
                  <c:v>88.200978333333296</c:v>
                </c:pt>
                <c:pt idx="23">
                  <c:v>91.530985161290289</c:v>
                </c:pt>
                <c:pt idx="24">
                  <c:v>91.070355000000006</c:v>
                </c:pt>
                <c:pt idx="25">
                  <c:v>88.575996333333308</c:v>
                </c:pt>
                <c:pt idx="26">
                  <c:v>90.090986666666652</c:v>
                </c:pt>
                <c:pt idx="27">
                  <c:v>88.305540000000008</c:v>
                </c:pt>
                <c:pt idx="28">
                  <c:v>91.932504516129001</c:v>
                </c:pt>
                <c:pt idx="29">
                  <c:v>93.230208000000005</c:v>
                </c:pt>
                <c:pt idx="30">
                  <c:v>87.43225000000001</c:v>
                </c:pt>
                <c:pt idx="31">
                  <c:v>87.283580000000001</c:v>
                </c:pt>
                <c:pt idx="32">
                  <c:v>87.5047</c:v>
                </c:pt>
                <c:pt idx="33">
                  <c:v>81.85353166666664</c:v>
                </c:pt>
                <c:pt idx="34">
                  <c:v>79.471802499999995</c:v>
                </c:pt>
                <c:pt idx="35">
                  <c:v>81.734916666666649</c:v>
                </c:pt>
                <c:pt idx="36">
                  <c:v>83.541760833333299</c:v>
                </c:pt>
                <c:pt idx="37">
                  <c:v>81.896766612903207</c:v>
                </c:pt>
                <c:pt idx="38">
                  <c:v>83.204180419354799</c:v>
                </c:pt>
                <c:pt idx="39">
                  <c:v>81.551978333333295</c:v>
                </c:pt>
                <c:pt idx="40">
                  <c:v>84.748545000000007</c:v>
                </c:pt>
                <c:pt idx="41">
                  <c:v>87.423318333333299</c:v>
                </c:pt>
                <c:pt idx="42">
                  <c:v>86.110586666666649</c:v>
                </c:pt>
                <c:pt idx="43">
                  <c:v>87.069837000000007</c:v>
                </c:pt>
                <c:pt idx="44">
                  <c:v>85.785040000000009</c:v>
                </c:pt>
                <c:pt idx="45">
                  <c:v>85.554126666666647</c:v>
                </c:pt>
                <c:pt idx="46">
                  <c:v>86.156845000000004</c:v>
                </c:pt>
                <c:pt idx="47">
                  <c:v>85.057956756756752</c:v>
                </c:pt>
                <c:pt idx="48">
                  <c:v>84.414559999999994</c:v>
                </c:pt>
                <c:pt idx="49">
                  <c:v>84.809384166666646</c:v>
                </c:pt>
                <c:pt idx="50">
                  <c:v>86.235015000000004</c:v>
                </c:pt>
                <c:pt idx="51">
                  <c:v>84.584424596774141</c:v>
                </c:pt>
                <c:pt idx="52">
                  <c:v>84.859464666666653</c:v>
                </c:pt>
                <c:pt idx="53">
                  <c:v>85.232611666666656</c:v>
                </c:pt>
                <c:pt idx="54">
                  <c:v>85.886973333333302</c:v>
                </c:pt>
                <c:pt idx="55">
                  <c:v>85.832150000000013</c:v>
                </c:pt>
                <c:pt idx="56">
                  <c:v>86.177816666666644</c:v>
                </c:pt>
                <c:pt idx="57">
                  <c:v>84.113556666666653</c:v>
                </c:pt>
                <c:pt idx="58">
                  <c:v>85.786006999999998</c:v>
                </c:pt>
                <c:pt idx="59">
                  <c:v>88.199074999999993</c:v>
                </c:pt>
                <c:pt idx="60">
                  <c:v>86.267854999999997</c:v>
                </c:pt>
                <c:pt idx="61">
                  <c:v>83.653062272727254</c:v>
                </c:pt>
                <c:pt idx="62">
                  <c:v>85.781075714285706</c:v>
                </c:pt>
                <c:pt idx="63">
                  <c:v>83.01794255555555</c:v>
                </c:pt>
                <c:pt idx="64">
                  <c:v>83.593985000000004</c:v>
                </c:pt>
                <c:pt idx="65">
                  <c:v>86.121895333333299</c:v>
                </c:pt>
                <c:pt idx="66">
                  <c:v>86.968845000000002</c:v>
                </c:pt>
                <c:pt idx="67">
                  <c:v>85.606400833333311</c:v>
                </c:pt>
                <c:pt idx="68">
                  <c:v>84.60496166666664</c:v>
                </c:pt>
                <c:pt idx="69">
                  <c:v>84.124551666666648</c:v>
                </c:pt>
                <c:pt idx="70">
                  <c:v>85.452562499999999</c:v>
                </c:pt>
                <c:pt idx="71">
                  <c:v>88.639593333333295</c:v>
                </c:pt>
                <c:pt idx="72">
                  <c:v>87.614726666666655</c:v>
                </c:pt>
                <c:pt idx="73">
                  <c:v>86.435013333333302</c:v>
                </c:pt>
                <c:pt idx="74">
                  <c:v>85.378195000000005</c:v>
                </c:pt>
                <c:pt idx="75">
                  <c:v>87.596516666666645</c:v>
                </c:pt>
                <c:pt idx="76">
                  <c:v>84.927134999999993</c:v>
                </c:pt>
                <c:pt idx="77">
                  <c:v>84.699298333333303</c:v>
                </c:pt>
                <c:pt idx="78">
                  <c:v>86.112638000000004</c:v>
                </c:pt>
                <c:pt idx="79">
                  <c:v>85.145300833333295</c:v>
                </c:pt>
                <c:pt idx="80">
                  <c:v>83.287295</c:v>
                </c:pt>
                <c:pt idx="81">
                  <c:v>84.973788333333289</c:v>
                </c:pt>
                <c:pt idx="82">
                  <c:v>85.837870000000009</c:v>
                </c:pt>
                <c:pt idx="83">
                  <c:v>88.748057500000002</c:v>
                </c:pt>
                <c:pt idx="84">
                  <c:v>84.484125000000006</c:v>
                </c:pt>
                <c:pt idx="85">
                  <c:v>85.708048333333295</c:v>
                </c:pt>
                <c:pt idx="86">
                  <c:v>87.03407</c:v>
                </c:pt>
                <c:pt idx="87">
                  <c:v>86.871003333333306</c:v>
                </c:pt>
                <c:pt idx="88">
                  <c:v>87.545258333333294</c:v>
                </c:pt>
                <c:pt idx="89">
                  <c:v>86.739696551724109</c:v>
                </c:pt>
                <c:pt idx="90">
                  <c:v>85.507014999999996</c:v>
                </c:pt>
                <c:pt idx="91">
                  <c:v>84.362716724137897</c:v>
                </c:pt>
                <c:pt idx="92">
                  <c:v>84.449865333333292</c:v>
                </c:pt>
                <c:pt idx="93">
                  <c:v>87.301650833333298</c:v>
                </c:pt>
                <c:pt idx="94">
                  <c:v>84.720915483870954</c:v>
                </c:pt>
                <c:pt idx="95">
                  <c:v>86.362245903225798</c:v>
                </c:pt>
                <c:pt idx="96">
                  <c:v>88.206368333333302</c:v>
                </c:pt>
                <c:pt idx="97">
                  <c:v>85.921158333333295</c:v>
                </c:pt>
                <c:pt idx="98">
                  <c:v>87.253824166666647</c:v>
                </c:pt>
                <c:pt idx="99">
                  <c:v>87.292791666666659</c:v>
                </c:pt>
                <c:pt idx="100">
                  <c:v>84.303908333333311</c:v>
                </c:pt>
                <c:pt idx="101">
                  <c:v>86.493004999999997</c:v>
                </c:pt>
                <c:pt idx="102">
                  <c:v>86.847193333333294</c:v>
                </c:pt>
                <c:pt idx="103">
                  <c:v>83.957347999999996</c:v>
                </c:pt>
                <c:pt idx="104">
                  <c:v>85.286945000000003</c:v>
                </c:pt>
                <c:pt idx="105">
                  <c:v>87.474528333333296</c:v>
                </c:pt>
                <c:pt idx="106">
                  <c:v>86.620283666666651</c:v>
                </c:pt>
                <c:pt idx="107">
                  <c:v>86.188074666666651</c:v>
                </c:pt>
                <c:pt idx="108">
                  <c:v>85.834845000000001</c:v>
                </c:pt>
                <c:pt idx="109">
                  <c:v>87.440948333333296</c:v>
                </c:pt>
                <c:pt idx="110">
                  <c:v>85.578787000000005</c:v>
                </c:pt>
                <c:pt idx="111">
                  <c:v>85.531791666666649</c:v>
                </c:pt>
                <c:pt idx="112">
                  <c:v>87.095813333333297</c:v>
                </c:pt>
                <c:pt idx="113">
                  <c:v>85.648558333333298</c:v>
                </c:pt>
                <c:pt idx="114">
                  <c:v>85.241177499999992</c:v>
                </c:pt>
                <c:pt idx="115">
                  <c:v>87.445998333333307</c:v>
                </c:pt>
                <c:pt idx="116">
                  <c:v>86.755015</c:v>
                </c:pt>
                <c:pt idx="117">
                  <c:v>84.082376666666647</c:v>
                </c:pt>
                <c:pt idx="118">
                  <c:v>86.801746666666645</c:v>
                </c:pt>
                <c:pt idx="119">
                  <c:v>87.2796983333333</c:v>
                </c:pt>
                <c:pt idx="120">
                  <c:v>85.695025000000001</c:v>
                </c:pt>
                <c:pt idx="121">
                  <c:v>81.679388333333293</c:v>
                </c:pt>
                <c:pt idx="122">
                  <c:v>82.874447500000002</c:v>
                </c:pt>
                <c:pt idx="123">
                  <c:v>84.641570000000002</c:v>
                </c:pt>
                <c:pt idx="124">
                  <c:v>86.997631666666649</c:v>
                </c:pt>
                <c:pt idx="125">
                  <c:v>85.973143333333297</c:v>
                </c:pt>
                <c:pt idx="126">
                  <c:v>84.000423333333288</c:v>
                </c:pt>
                <c:pt idx="127">
                  <c:v>86.179515000000009</c:v>
                </c:pt>
                <c:pt idx="128">
                  <c:v>86.90271333333331</c:v>
                </c:pt>
                <c:pt idx="129">
                  <c:v>84.137281666666638</c:v>
                </c:pt>
                <c:pt idx="130">
                  <c:v>85.495058666666651</c:v>
                </c:pt>
                <c:pt idx="131">
                  <c:v>86.826176666666655</c:v>
                </c:pt>
                <c:pt idx="132">
                  <c:v>83.6465125</c:v>
                </c:pt>
                <c:pt idx="133">
                  <c:v>85.593232</c:v>
                </c:pt>
                <c:pt idx="134">
                  <c:v>87.140635000000003</c:v>
                </c:pt>
                <c:pt idx="135">
                  <c:v>85.0804644827586</c:v>
                </c:pt>
                <c:pt idx="136">
                  <c:v>84.035290172413795</c:v>
                </c:pt>
                <c:pt idx="137">
                  <c:v>86.433673333333303</c:v>
                </c:pt>
                <c:pt idx="138">
                  <c:v>83.611467000000005</c:v>
                </c:pt>
                <c:pt idx="139">
                  <c:v>84.873708333333298</c:v>
                </c:pt>
                <c:pt idx="140">
                  <c:v>84.733734193548344</c:v>
                </c:pt>
                <c:pt idx="141">
                  <c:v>85.935721333333305</c:v>
                </c:pt>
                <c:pt idx="142">
                  <c:v>87.188828333333305</c:v>
                </c:pt>
                <c:pt idx="143">
                  <c:v>86.351174666666651</c:v>
                </c:pt>
                <c:pt idx="144">
                  <c:v>85.673628333333312</c:v>
                </c:pt>
                <c:pt idx="145">
                  <c:v>83.118193333333295</c:v>
                </c:pt>
                <c:pt idx="146">
                  <c:v>84.83287</c:v>
                </c:pt>
                <c:pt idx="147">
                  <c:v>89.493986666666643</c:v>
                </c:pt>
                <c:pt idx="148">
                  <c:v>86.111933333333297</c:v>
                </c:pt>
                <c:pt idx="149">
                  <c:v>84.509135833333289</c:v>
                </c:pt>
                <c:pt idx="150">
                  <c:v>83.950396666666649</c:v>
                </c:pt>
                <c:pt idx="151">
                  <c:v>83.888010000000008</c:v>
                </c:pt>
                <c:pt idx="152">
                  <c:v>86.92392000000001</c:v>
                </c:pt>
                <c:pt idx="153">
                  <c:v>85.800878928571393</c:v>
                </c:pt>
                <c:pt idx="154">
                  <c:v>86.923854857142857</c:v>
                </c:pt>
                <c:pt idx="155">
                  <c:v>84.645855714285702</c:v>
                </c:pt>
                <c:pt idx="156">
                  <c:v>79.990921034482739</c:v>
                </c:pt>
                <c:pt idx="157">
                  <c:v>78.466585333333299</c:v>
                </c:pt>
                <c:pt idx="158">
                  <c:v>78.559501666666648</c:v>
                </c:pt>
                <c:pt idx="159">
                  <c:v>79.702976666666643</c:v>
                </c:pt>
                <c:pt idx="160">
                  <c:v>78.925964999999991</c:v>
                </c:pt>
                <c:pt idx="161">
                  <c:v>78.679421666666656</c:v>
                </c:pt>
                <c:pt idx="162">
                  <c:v>78.957826969696953</c:v>
                </c:pt>
                <c:pt idx="163">
                  <c:v>80.44641</c:v>
                </c:pt>
                <c:pt idx="164">
                  <c:v>81.090926999999994</c:v>
                </c:pt>
                <c:pt idx="165">
                  <c:v>78.447225000000003</c:v>
                </c:pt>
                <c:pt idx="166">
                  <c:v>78.658343548387052</c:v>
                </c:pt>
                <c:pt idx="167">
                  <c:v>78.850308064516099</c:v>
                </c:pt>
                <c:pt idx="168">
                  <c:v>79.724085000000002</c:v>
                </c:pt>
                <c:pt idx="169">
                  <c:v>79.559441666666658</c:v>
                </c:pt>
                <c:pt idx="170">
                  <c:v>79.375754435483856</c:v>
                </c:pt>
                <c:pt idx="171">
                  <c:v>81.150628333333302</c:v>
                </c:pt>
                <c:pt idx="172">
                  <c:v>81.533844999999999</c:v>
                </c:pt>
                <c:pt idx="173">
                  <c:v>80.1018829032258</c:v>
                </c:pt>
                <c:pt idx="174">
                  <c:v>78.289581935483852</c:v>
                </c:pt>
                <c:pt idx="175">
                  <c:v>78.283848333333296</c:v>
                </c:pt>
                <c:pt idx="176">
                  <c:v>81.403954999999996</c:v>
                </c:pt>
                <c:pt idx="177">
                  <c:v>78.711413666666644</c:v>
                </c:pt>
                <c:pt idx="178">
                  <c:v>79.329421999999994</c:v>
                </c:pt>
                <c:pt idx="179">
                  <c:v>77.034712575757553</c:v>
                </c:pt>
                <c:pt idx="180">
                  <c:v>78.83545749999999</c:v>
                </c:pt>
                <c:pt idx="181">
                  <c:v>79.546383333333296</c:v>
                </c:pt>
                <c:pt idx="182">
                  <c:v>80.360025806451603</c:v>
                </c:pt>
                <c:pt idx="183">
                  <c:v>78.442759999999993</c:v>
                </c:pt>
                <c:pt idx="184">
                  <c:v>79.092268709677398</c:v>
                </c:pt>
                <c:pt idx="185">
                  <c:v>78.082759166666648</c:v>
                </c:pt>
                <c:pt idx="186">
                  <c:v>81.0478283333333</c:v>
                </c:pt>
                <c:pt idx="187">
                  <c:v>77.545605833333298</c:v>
                </c:pt>
                <c:pt idx="188">
                  <c:v>79.755607499999996</c:v>
                </c:pt>
                <c:pt idx="189">
                  <c:v>80.086405384615347</c:v>
                </c:pt>
                <c:pt idx="190">
                  <c:v>79.969179999999994</c:v>
                </c:pt>
                <c:pt idx="191">
                  <c:v>81.440916666666652</c:v>
                </c:pt>
                <c:pt idx="192">
                  <c:v>79.553585483870947</c:v>
                </c:pt>
                <c:pt idx="193">
                  <c:v>80.249694166666643</c:v>
                </c:pt>
                <c:pt idx="194">
                  <c:v>79.238416666666637</c:v>
                </c:pt>
                <c:pt idx="195">
                  <c:v>77.980018333333305</c:v>
                </c:pt>
                <c:pt idx="196">
                  <c:v>80.810371666666654</c:v>
                </c:pt>
                <c:pt idx="197">
                  <c:v>81.546115</c:v>
                </c:pt>
                <c:pt idx="198">
                  <c:v>80.943317741935459</c:v>
                </c:pt>
                <c:pt idx="199">
                  <c:v>81.94632419354835</c:v>
                </c:pt>
                <c:pt idx="200">
                  <c:v>82.822713333333297</c:v>
                </c:pt>
                <c:pt idx="201">
                  <c:v>78.398155000000003</c:v>
                </c:pt>
                <c:pt idx="202">
                  <c:v>80.318539166666653</c:v>
                </c:pt>
                <c:pt idx="203">
                  <c:v>80.839446666666646</c:v>
                </c:pt>
                <c:pt idx="204">
                  <c:v>80.833222258064495</c:v>
                </c:pt>
                <c:pt idx="205">
                  <c:v>82.488249999999994</c:v>
                </c:pt>
                <c:pt idx="206">
                  <c:v>81.898876486486444</c:v>
                </c:pt>
                <c:pt idx="207">
                  <c:v>80.774227999999994</c:v>
                </c:pt>
                <c:pt idx="208">
                  <c:v>79.379718333333301</c:v>
                </c:pt>
                <c:pt idx="209">
                  <c:v>81.629765000000006</c:v>
                </c:pt>
                <c:pt idx="210">
                  <c:v>81.209766999999999</c:v>
                </c:pt>
                <c:pt idx="211">
                  <c:v>79.289258225806449</c:v>
                </c:pt>
                <c:pt idx="212">
                  <c:v>79.740400806451603</c:v>
                </c:pt>
                <c:pt idx="213">
                  <c:v>80.633107419354843</c:v>
                </c:pt>
                <c:pt idx="214">
                  <c:v>80.500327999999996</c:v>
                </c:pt>
                <c:pt idx="215">
                  <c:v>80.329097500000003</c:v>
                </c:pt>
                <c:pt idx="216">
                  <c:v>81.752408333333307</c:v>
                </c:pt>
                <c:pt idx="217">
                  <c:v>80.195830000000001</c:v>
                </c:pt>
                <c:pt idx="218">
                  <c:v>78.191703333333294</c:v>
                </c:pt>
                <c:pt idx="219">
                  <c:v>80.264184999999998</c:v>
                </c:pt>
                <c:pt idx="220">
                  <c:v>80.46056999999999</c:v>
                </c:pt>
                <c:pt idx="221">
                  <c:v>78.482550333333307</c:v>
                </c:pt>
                <c:pt idx="222">
                  <c:v>79.779088333333306</c:v>
                </c:pt>
                <c:pt idx="223">
                  <c:v>79.180274999999995</c:v>
                </c:pt>
                <c:pt idx="224">
                  <c:v>79.649194999999992</c:v>
                </c:pt>
                <c:pt idx="225">
                  <c:v>79.534793333333297</c:v>
                </c:pt>
                <c:pt idx="226">
                  <c:v>79.494589999999988</c:v>
                </c:pt>
                <c:pt idx="227">
                  <c:v>80.522363333333303</c:v>
                </c:pt>
                <c:pt idx="228" formatCode="0.000">
                  <c:v>82.49975166666664</c:v>
                </c:pt>
                <c:pt idx="229" formatCode="0.000">
                  <c:v>80.264148793103402</c:v>
                </c:pt>
                <c:pt idx="230" formatCode="0.000">
                  <c:v>80.055626333333294</c:v>
                </c:pt>
                <c:pt idx="231" formatCode="0.000">
                  <c:v>81.104567000000003</c:v>
                </c:pt>
                <c:pt idx="232" formatCode="0.000">
                  <c:v>81.505061666666649</c:v>
                </c:pt>
                <c:pt idx="233" formatCode="0.000">
                  <c:v>81.052853870967709</c:v>
                </c:pt>
                <c:pt idx="234" formatCode="0.000">
                  <c:v>82.467793225806446</c:v>
                </c:pt>
                <c:pt idx="235" formatCode="0.000">
                  <c:v>84.373558333333307</c:v>
                </c:pt>
                <c:pt idx="236" formatCode="0.000">
                  <c:v>83.147755000000004</c:v>
                </c:pt>
                <c:pt idx="237" formatCode="0.000">
                  <c:v>81.345603333333287</c:v>
                </c:pt>
                <c:pt idx="238" formatCode="0.000">
                  <c:v>83.119701666666657</c:v>
                </c:pt>
                <c:pt idx="239" formatCode="0.000">
                  <c:v>77.324346666666656</c:v>
                </c:pt>
                <c:pt idx="240" formatCode="0.000">
                  <c:v>80.062436666666656</c:v>
                </c:pt>
                <c:pt idx="241" formatCode="0.000">
                  <c:v>73.737038333333302</c:v>
                </c:pt>
                <c:pt idx="242" formatCode="0.000">
                  <c:v>74.254199999999997</c:v>
                </c:pt>
                <c:pt idx="243" formatCode="0.000">
                  <c:v>74.284829999999999</c:v>
                </c:pt>
                <c:pt idx="244" formatCode="0.000">
                  <c:v>74.675647499999997</c:v>
                </c:pt>
                <c:pt idx="245" formatCode="0.000">
                  <c:v>75.057484666666653</c:v>
                </c:pt>
                <c:pt idx="246" formatCode="0.000">
                  <c:v>74.179176666666649</c:v>
                </c:pt>
                <c:pt idx="247" formatCode="0.000">
                  <c:v>73.359380806451611</c:v>
                </c:pt>
                <c:pt idx="248" formatCode="0.000">
                  <c:v>71.603926290322548</c:v>
                </c:pt>
                <c:pt idx="249" formatCode="0.000">
                  <c:v>73.73806725806449</c:v>
                </c:pt>
                <c:pt idx="250" formatCode="0.000">
                  <c:v>73.459959999999995</c:v>
                </c:pt>
                <c:pt idx="251" formatCode="0.000">
                  <c:v>74.301005833333306</c:v>
                </c:pt>
                <c:pt idx="252" formatCode="0.000">
                  <c:v>72.959244999999996</c:v>
                </c:pt>
                <c:pt idx="253" formatCode="0.000">
                  <c:v>74.687495833333301</c:v>
                </c:pt>
                <c:pt idx="254" formatCode="0.000">
                  <c:v>76.287990000000008</c:v>
                </c:pt>
                <c:pt idx="255" formatCode="0.000">
                  <c:v>73.704446666666655</c:v>
                </c:pt>
                <c:pt idx="256" formatCode="0.000">
                  <c:v>74.91525</c:v>
                </c:pt>
                <c:pt idx="257" formatCode="0.000">
                  <c:v>76.153464999999997</c:v>
                </c:pt>
                <c:pt idx="258" formatCode="0.000">
                  <c:v>76.722925000000004</c:v>
                </c:pt>
                <c:pt idx="259" formatCode="0.000">
                  <c:v>76.597064393939348</c:v>
                </c:pt>
                <c:pt idx="260" formatCode="0.000">
                  <c:v>76.136526787878751</c:v>
                </c:pt>
                <c:pt idx="261" formatCode="0.000">
                  <c:v>74.67895</c:v>
                </c:pt>
                <c:pt idx="262" formatCode="0.000">
                  <c:v>73.811675645161245</c:v>
                </c:pt>
                <c:pt idx="263" formatCode="0.000">
                  <c:v>75.032596333333302</c:v>
                </c:pt>
                <c:pt idx="264" formatCode="0.000">
                  <c:v>74.977815833333295</c:v>
                </c:pt>
                <c:pt idx="265" formatCode="0.000">
                  <c:v>75.806177903225802</c:v>
                </c:pt>
                <c:pt idx="266" formatCode="0.000">
                  <c:v>73.401378235294104</c:v>
                </c:pt>
                <c:pt idx="267" formatCode="0.000">
                  <c:v>73.530597499999999</c:v>
                </c:pt>
                <c:pt idx="268" formatCode="0.000">
                  <c:v>73.376064999999997</c:v>
                </c:pt>
                <c:pt idx="269" formatCode="0.000">
                  <c:v>73.293520000000001</c:v>
                </c:pt>
                <c:pt idx="270" formatCode="0.000">
                  <c:v>76.167509999999993</c:v>
                </c:pt>
                <c:pt idx="271" formatCode="0.000">
                  <c:v>74.371309999999994</c:v>
                </c:pt>
                <c:pt idx="272" formatCode="0.000">
                  <c:v>74.581608000000003</c:v>
                </c:pt>
                <c:pt idx="273" formatCode="0.000">
                  <c:v>76.963956290322557</c:v>
                </c:pt>
                <c:pt idx="274" formatCode="0.000">
                  <c:v>76.623085483870938</c:v>
                </c:pt>
                <c:pt idx="275" formatCode="0.000">
                  <c:v>75.061144935483853</c:v>
                </c:pt>
                <c:pt idx="276" formatCode="0.000">
                  <c:v>75.137950000000004</c:v>
                </c:pt>
                <c:pt idx="277" formatCode="0.000">
                  <c:v>74.717209999999994</c:v>
                </c:pt>
                <c:pt idx="278" formatCode="0.000">
                  <c:v>75.718749090909057</c:v>
                </c:pt>
                <c:pt idx="279" formatCode="0.000">
                  <c:v>75.109955757575747</c:v>
                </c:pt>
                <c:pt idx="280" formatCode="0.000">
                  <c:v>73.69555166666666</c:v>
                </c:pt>
                <c:pt idx="281" formatCode="0.000">
                  <c:v>73.536147999999997</c:v>
                </c:pt>
                <c:pt idx="282" formatCode="0.000">
                  <c:v>71.642357016128997</c:v>
                </c:pt>
                <c:pt idx="283" formatCode="0.000">
                  <c:v>73.505004999999997</c:v>
                </c:pt>
                <c:pt idx="284" formatCode="0.000">
                  <c:v>73.983026060606051</c:v>
                </c:pt>
                <c:pt idx="285" formatCode="0.000">
                  <c:v>72.450972941176445</c:v>
                </c:pt>
                <c:pt idx="286" formatCode="0.000">
                  <c:v>70.758682499999992</c:v>
                </c:pt>
                <c:pt idx="287" formatCode="0.000">
                  <c:v>74.109353333333303</c:v>
                </c:pt>
                <c:pt idx="288" formatCode="0.000">
                  <c:v>72.684788333333302</c:v>
                </c:pt>
                <c:pt idx="289" formatCode="0.000">
                  <c:v>71.668970000000002</c:v>
                </c:pt>
                <c:pt idx="290" formatCode="0.000">
                  <c:v>72.080300882352901</c:v>
                </c:pt>
                <c:pt idx="291" formatCode="0.000">
                  <c:v>73.563715000000002</c:v>
                </c:pt>
                <c:pt idx="292" formatCode="0.000">
                  <c:v>73.34056209677415</c:v>
                </c:pt>
                <c:pt idx="293" formatCode="0.000">
                  <c:v>71.580494999999999</c:v>
                </c:pt>
                <c:pt idx="294" formatCode="0.000">
                  <c:v>70.935101363636363</c:v>
                </c:pt>
                <c:pt idx="295" formatCode="0.000">
                  <c:v>68.703784552631546</c:v>
                </c:pt>
                <c:pt idx="296" formatCode="0.000">
                  <c:v>69.288966888888851</c:v>
                </c:pt>
                <c:pt idx="297" formatCode="0.000">
                  <c:v>71.337540555555549</c:v>
                </c:pt>
                <c:pt idx="298" formatCode="0.000">
                  <c:v>74.4947843548387</c:v>
                </c:pt>
                <c:pt idx="299" formatCode="0.000">
                  <c:v>72.632434193548349</c:v>
                </c:pt>
                <c:pt idx="300" formatCode="0.000">
                  <c:v>71.362754999999993</c:v>
                </c:pt>
                <c:pt idx="301" formatCode="0.000">
                  <c:v>71.951479666666643</c:v>
                </c:pt>
                <c:pt idx="302" formatCode="0.000">
                  <c:v>75.042617413793096</c:v>
                </c:pt>
                <c:pt idx="303" formatCode="0.000">
                  <c:v>74.699992983870942</c:v>
                </c:pt>
                <c:pt idx="304" formatCode="0.000">
                  <c:v>75.661142661290299</c:v>
                </c:pt>
                <c:pt idx="305" formatCode="0.000">
                  <c:v>75.202365483870949</c:v>
                </c:pt>
                <c:pt idx="306" formatCode="0.000">
                  <c:v>74.488398333333294</c:v>
                </c:pt>
                <c:pt idx="307" formatCode="0.000">
                  <c:v>75.258685</c:v>
                </c:pt>
                <c:pt idx="308" formatCode="0.000">
                  <c:v>75.206095000000005</c:v>
                </c:pt>
                <c:pt idx="309" formatCode="0.000">
                  <c:v>73.009097272727246</c:v>
                </c:pt>
                <c:pt idx="310" formatCode="0.000">
                  <c:v>75.417200608695651</c:v>
                </c:pt>
                <c:pt idx="311" formatCode="0.000">
                  <c:v>73.242969153846104</c:v>
                </c:pt>
                <c:pt idx="312" formatCode="0.000">
                  <c:v>74.444514999999996</c:v>
                </c:pt>
                <c:pt idx="313" formatCode="0.000">
                  <c:v>73.988646363636349</c:v>
                </c:pt>
                <c:pt idx="314" formatCode="0.000">
                  <c:v>73.845269999999999</c:v>
                </c:pt>
                <c:pt idx="315" formatCode="0.000">
                  <c:v>73.750991612903206</c:v>
                </c:pt>
                <c:pt idx="316" formatCode="0.000">
                  <c:v>72.172288333333313</c:v>
                </c:pt>
                <c:pt idx="317" formatCode="0.000">
                  <c:v>74.837403333333299</c:v>
                </c:pt>
                <c:pt idx="318" formatCode="0.000">
                  <c:v>71.998842352941153</c:v>
                </c:pt>
                <c:pt idx="319" formatCode="0.000">
                  <c:v>72.321240714285693</c:v>
                </c:pt>
                <c:pt idx="320" formatCode="0.000">
                  <c:v>72.029820000000001</c:v>
                </c:pt>
                <c:pt idx="321" formatCode="0.000">
                  <c:v>71.739460714285713</c:v>
                </c:pt>
                <c:pt idx="322" formatCode="0.000">
                  <c:v>72.356085000000007</c:v>
                </c:pt>
                <c:pt idx="323" formatCode="0.000">
                  <c:v>73.284906666666643</c:v>
                </c:pt>
                <c:pt idx="324" formatCode="0.000">
                  <c:v>73.096625000000003</c:v>
                </c:pt>
                <c:pt idx="325" formatCode="0.000">
                  <c:v>73.438827500000002</c:v>
                </c:pt>
                <c:pt idx="326" formatCode="0.000">
                  <c:v>71.972129999999993</c:v>
                </c:pt>
                <c:pt idx="327" formatCode="0.000">
                  <c:v>72.30265</c:v>
                </c:pt>
                <c:pt idx="328" formatCode="0.000">
                  <c:v>73.298569999999998</c:v>
                </c:pt>
                <c:pt idx="329" formatCode="0.000">
                  <c:v>74.308605</c:v>
                </c:pt>
                <c:pt idx="330" formatCode="0.000">
                  <c:v>74.325281212121197</c:v>
                </c:pt>
                <c:pt idx="331" formatCode="0.000">
                  <c:v>73.365778225806451</c:v>
                </c:pt>
                <c:pt idx="332" formatCode="0.000">
                  <c:v>72.33566666666664</c:v>
                </c:pt>
                <c:pt idx="333" formatCode="0.000">
                  <c:v>70.546302093023257</c:v>
                </c:pt>
                <c:pt idx="334" formatCode="0.000">
                  <c:v>71.630643333333296</c:v>
                </c:pt>
                <c:pt idx="335" formatCode="0.000">
                  <c:v>70.541384999999991</c:v>
                </c:pt>
                <c:pt idx="336" formatCode="0.000">
                  <c:v>74.395524999999992</c:v>
                </c:pt>
                <c:pt idx="337" formatCode="0.000">
                  <c:v>72.967887575757544</c:v>
                </c:pt>
                <c:pt idx="338" formatCode="0.000">
                  <c:v>73.9822129032258</c:v>
                </c:pt>
                <c:pt idx="339" formatCode="0.000">
                  <c:v>71.042276774193553</c:v>
                </c:pt>
                <c:pt idx="340" formatCode="0.000">
                  <c:v>70.282416666666649</c:v>
                </c:pt>
                <c:pt idx="341" formatCode="0.000">
                  <c:v>69.523757000000003</c:v>
                </c:pt>
                <c:pt idx="342" formatCode="0.000">
                  <c:v>70.922184999999999</c:v>
                </c:pt>
                <c:pt idx="343" formatCode="0.000">
                  <c:v>71.409038333333299</c:v>
                </c:pt>
                <c:pt idx="344" formatCode="0.000">
                  <c:v>71.327128333333292</c:v>
                </c:pt>
                <c:pt idx="345" formatCode="0.000">
                  <c:v>73.047380333333294</c:v>
                </c:pt>
                <c:pt idx="346" formatCode="0.000">
                  <c:v>72.588353333333302</c:v>
                </c:pt>
                <c:pt idx="347" formatCode="0.000">
                  <c:v>72.382816999999989</c:v>
                </c:pt>
                <c:pt idx="348" formatCode="0.000">
                  <c:v>71.731699999999989</c:v>
                </c:pt>
                <c:pt idx="349" formatCode="0.000">
                  <c:v>71.970195526315749</c:v>
                </c:pt>
                <c:pt idx="350" formatCode="0.000">
                  <c:v>73.043719451612901</c:v>
                </c:pt>
                <c:pt idx="351" formatCode="0.000">
                  <c:v>73.852596666666642</c:v>
                </c:pt>
                <c:pt idx="352" formatCode="0.000">
                  <c:v>75.21080833333329</c:v>
                </c:pt>
                <c:pt idx="353" formatCode="0.000">
                  <c:v>74.548728333333301</c:v>
                </c:pt>
                <c:pt idx="354" formatCode="0.000">
                  <c:v>72.679309166666656</c:v>
                </c:pt>
                <c:pt idx="355" formatCode="0.000">
                  <c:v>71.171778333333293</c:v>
                </c:pt>
                <c:pt idx="356" formatCode="0.000">
                  <c:v>69.915786666666662</c:v>
                </c:pt>
                <c:pt idx="357" formatCode="0.000">
                  <c:v>70.110011666666651</c:v>
                </c:pt>
                <c:pt idx="358" formatCode="0.000">
                  <c:v>73.372915333333296</c:v>
                </c:pt>
                <c:pt idx="359" formatCode="0.000">
                  <c:v>72.250605000000007</c:v>
                </c:pt>
                <c:pt idx="360" formatCode="0.000">
                  <c:v>73.177664419354841</c:v>
                </c:pt>
                <c:pt idx="361" formatCode="0.000">
                  <c:v>71.799961666666647</c:v>
                </c:pt>
                <c:pt idx="362" formatCode="0.000">
                  <c:v>71.783902500000011</c:v>
                </c:pt>
                <c:pt idx="363" formatCode="0.000">
                  <c:v>70.873173333333312</c:v>
                </c:pt>
                <c:pt idx="364" formatCode="0.000">
                  <c:v>72.520836666666654</c:v>
                </c:pt>
                <c:pt idx="365" formatCode="0.000">
                  <c:v>75.782757822580649</c:v>
                </c:pt>
                <c:pt idx="366" formatCode="0.000">
                  <c:v>75.025547516128995</c:v>
                </c:pt>
                <c:pt idx="367" formatCode="0.000">
                  <c:v>72.250293387096747</c:v>
                </c:pt>
                <c:pt idx="368" formatCode="0.000">
                  <c:v>73.086572338709658</c:v>
                </c:pt>
                <c:pt idx="369" formatCode="0.000">
                  <c:v>73.835918064516108</c:v>
                </c:pt>
                <c:pt idx="370" formatCode="0.000">
                  <c:v>71.47514741935484</c:v>
                </c:pt>
                <c:pt idx="371" formatCode="0.000">
                  <c:v>72.161552499999999</c:v>
                </c:pt>
                <c:pt idx="372" formatCode="0.000">
                  <c:v>74.020910058823503</c:v>
                </c:pt>
                <c:pt idx="373" formatCode="0.000">
                  <c:v>72.552525948275843</c:v>
                </c:pt>
                <c:pt idx="374" formatCode="0.000">
                  <c:v>72.366242857142851</c:v>
                </c:pt>
                <c:pt idx="375" formatCode="0.000">
                  <c:v>74.787115714285704</c:v>
                </c:pt>
                <c:pt idx="376" formatCode="0.000">
                  <c:v>72.612057758620651</c:v>
                </c:pt>
                <c:pt idx="377" formatCode="0.000">
                  <c:v>73.616298793103397</c:v>
                </c:pt>
                <c:pt idx="378" formatCode="0.000">
                  <c:v>73.064096666666643</c:v>
                </c:pt>
                <c:pt idx="379" formatCode="0.000">
                  <c:v>74.833289285714244</c:v>
                </c:pt>
                <c:pt idx="380" formatCode="0.000">
                  <c:v>73.4688957931034</c:v>
                </c:pt>
                <c:pt idx="381" formatCode="0.000">
                  <c:v>72.712746428571393</c:v>
                </c:pt>
                <c:pt idx="382" formatCode="0.000">
                  <c:v>74.130741724137891</c:v>
                </c:pt>
                <c:pt idx="383" formatCode="0.000">
                  <c:v>72.975710806451602</c:v>
                </c:pt>
                <c:pt idx="384" formatCode="0.000">
                  <c:v>73.901138870967699</c:v>
                </c:pt>
                <c:pt idx="385" formatCode="0.000">
                  <c:v>72.729163451612891</c:v>
                </c:pt>
                <c:pt idx="386" formatCode="0.000">
                  <c:v>72.866549999999989</c:v>
                </c:pt>
                <c:pt idx="387" formatCode="0.000">
                  <c:v>72.984610000000004</c:v>
                </c:pt>
                <c:pt idx="388" formatCode="0.000">
                  <c:v>74.0420672413793</c:v>
                </c:pt>
                <c:pt idx="389" formatCode="0.000">
                  <c:v>73.997521379310342</c:v>
                </c:pt>
                <c:pt idx="390" formatCode="0.000">
                  <c:v>74.894239827586205</c:v>
                </c:pt>
                <c:pt idx="391" formatCode="0.000">
                  <c:v>73.336389999999994</c:v>
                </c:pt>
                <c:pt idx="392" formatCode="0.000">
                  <c:v>74.514434999999992</c:v>
                </c:pt>
                <c:pt idx="393" formatCode="0.000">
                  <c:v>72.763878333333295</c:v>
                </c:pt>
                <c:pt idx="394" formatCode="0.000">
                  <c:v>73.98276096774191</c:v>
                </c:pt>
                <c:pt idx="395" formatCode="0.000">
                  <c:v>73.003531693548354</c:v>
                </c:pt>
                <c:pt idx="396" formatCode="0.000">
                  <c:v>72.004590000000007</c:v>
                </c:pt>
                <c:pt idx="397" formatCode="0.000">
                  <c:v>72.662733333333307</c:v>
                </c:pt>
                <c:pt idx="398" formatCode="0.000">
                  <c:v>77.822738333333291</c:v>
                </c:pt>
                <c:pt idx="399" formatCode="0.000">
                  <c:v>78.803065000000004</c:v>
                </c:pt>
                <c:pt idx="400" formatCode="0.000">
                  <c:v>74.350799999999992</c:v>
                </c:pt>
                <c:pt idx="401" formatCode="0.000">
                  <c:v>72.134017647058798</c:v>
                </c:pt>
                <c:pt idx="402" formatCode="0.000">
                  <c:v>70.515157121212098</c:v>
                </c:pt>
                <c:pt idx="403" formatCode="0.000">
                  <c:v>70.764729193548348</c:v>
                </c:pt>
                <c:pt idx="404" formatCode="0.000">
                  <c:v>72.587931666666648</c:v>
                </c:pt>
                <c:pt idx="405" formatCode="0.000">
                  <c:v>75.124547878787837</c:v>
                </c:pt>
                <c:pt idx="406" formatCode="0.000">
                  <c:v>75.452060984848458</c:v>
                </c:pt>
                <c:pt idx="407" formatCode="0.000">
                  <c:v>74.202671969696951</c:v>
                </c:pt>
                <c:pt idx="408" formatCode="0.000">
                  <c:v>73.339664999999997</c:v>
                </c:pt>
                <c:pt idx="409" formatCode="0.000">
                  <c:v>71.455404193548347</c:v>
                </c:pt>
                <c:pt idx="410" formatCode="0.000">
                  <c:v>72.419211774193542</c:v>
                </c:pt>
                <c:pt idx="411" formatCode="0.000">
                  <c:v>73.071415000000002</c:v>
                </c:pt>
                <c:pt idx="412" formatCode="0.000">
                  <c:v>72.916800419354843</c:v>
                </c:pt>
                <c:pt idx="413" formatCode="0.000">
                  <c:v>73.291625483870945</c:v>
                </c:pt>
                <c:pt idx="414" formatCode="0.000">
                  <c:v>72.897593333333305</c:v>
                </c:pt>
                <c:pt idx="415" formatCode="0.000">
                  <c:v>71.743178</c:v>
                </c:pt>
                <c:pt idx="416" formatCode="0.000">
                  <c:v>70.410075000000006</c:v>
                </c:pt>
                <c:pt idx="417" formatCode="0.000">
                  <c:v>73.849236666666656</c:v>
                </c:pt>
                <c:pt idx="418" formatCode="0.000">
                  <c:v>73.515448333333296</c:v>
                </c:pt>
                <c:pt idx="419" formatCode="0.000">
                  <c:v>74.147908333333305</c:v>
                </c:pt>
                <c:pt idx="420" formatCode="0.000">
                  <c:v>72.763804999999991</c:v>
                </c:pt>
                <c:pt idx="421" formatCode="0.000">
                  <c:v>72.64381322580644</c:v>
                </c:pt>
                <c:pt idx="422" formatCode="0.000">
                  <c:v>71.721178333333299</c:v>
                </c:pt>
                <c:pt idx="423" formatCode="0.000">
                  <c:v>74.362031666666638</c:v>
                </c:pt>
                <c:pt idx="424" formatCode="0.000">
                  <c:v>73.838418333333294</c:v>
                </c:pt>
                <c:pt idx="425" formatCode="0.000">
                  <c:v>73.69412833333331</c:v>
                </c:pt>
                <c:pt idx="426" formatCode="0.000">
                  <c:v>73.940367000000009</c:v>
                </c:pt>
                <c:pt idx="427" formatCode="0.000">
                  <c:v>71.586505000000002</c:v>
                </c:pt>
                <c:pt idx="428" formatCode="0.000">
                  <c:v>74.263331666666645</c:v>
                </c:pt>
                <c:pt idx="429" formatCode="0.000">
                  <c:v>74.423466666666656</c:v>
                </c:pt>
                <c:pt idx="430" formatCode="0.000">
                  <c:v>73.950096666666639</c:v>
                </c:pt>
                <c:pt idx="431" formatCode="0.000">
                  <c:v>74.906706666666651</c:v>
                </c:pt>
                <c:pt idx="432" formatCode="0.000">
                  <c:v>74.420490000000001</c:v>
                </c:pt>
                <c:pt idx="433" formatCode="0.000">
                  <c:v>74.999445000000009</c:v>
                </c:pt>
                <c:pt idx="434" formatCode="0.000">
                  <c:v>73.59165412903225</c:v>
                </c:pt>
                <c:pt idx="435" formatCode="0.000">
                  <c:v>75.716630333333299</c:v>
                </c:pt>
                <c:pt idx="436" formatCode="0.000">
                  <c:v>76.146081666666646</c:v>
                </c:pt>
                <c:pt idx="437" formatCode="0.000">
                  <c:v>75.646171742424201</c:v>
                </c:pt>
                <c:pt idx="438" formatCode="0.000">
                  <c:v>77.392402837837807</c:v>
                </c:pt>
                <c:pt idx="439" formatCode="0.000">
                  <c:v>75.702263918918902</c:v>
                </c:pt>
                <c:pt idx="440" formatCode="0.000">
                  <c:v>74.826122499999997</c:v>
                </c:pt>
                <c:pt idx="441" formatCode="0.000">
                  <c:v>75.636958333333297</c:v>
                </c:pt>
                <c:pt idx="442" formatCode="0.000">
                  <c:v>75.919314999999997</c:v>
                </c:pt>
                <c:pt idx="443" formatCode="0.000">
                  <c:v>75.719323333333307</c:v>
                </c:pt>
                <c:pt idx="444" formatCode="0.000">
                  <c:v>75.155303333333308</c:v>
                </c:pt>
                <c:pt idx="445" formatCode="0.000">
                  <c:v>75.138446666666653</c:v>
                </c:pt>
                <c:pt idx="446" formatCode="0.000">
                  <c:v>76.891037241379308</c:v>
                </c:pt>
                <c:pt idx="447" formatCode="0.000">
                  <c:v>76.999344166666646</c:v>
                </c:pt>
                <c:pt idx="448" formatCode="0.000">
                  <c:v>77.459956666666642</c:v>
                </c:pt>
                <c:pt idx="449" formatCode="0.000">
                  <c:v>76.307066333333296</c:v>
                </c:pt>
                <c:pt idx="450" formatCode="0.000">
                  <c:v>78.522852661290301</c:v>
                </c:pt>
                <c:pt idx="451" formatCode="0.000">
                  <c:v>77.760291999999993</c:v>
                </c:pt>
                <c:pt idx="452" formatCode="0.000">
                  <c:v>76.874339999999989</c:v>
                </c:pt>
                <c:pt idx="453" formatCode="0.000">
                  <c:v>75.341538225806445</c:v>
                </c:pt>
                <c:pt idx="454" formatCode="0.000">
                  <c:v>74.908254999999997</c:v>
                </c:pt>
                <c:pt idx="455" formatCode="0.000">
                  <c:v>76.404256666666654</c:v>
                </c:pt>
                <c:pt idx="456" formatCode="0.000">
                  <c:v>72.841976666666653</c:v>
                </c:pt>
                <c:pt idx="457" formatCode="0.000">
                  <c:v>75.003117500000002</c:v>
                </c:pt>
                <c:pt idx="458" formatCode="0.000">
                  <c:v>73.768098333333299</c:v>
                </c:pt>
                <c:pt idx="459" formatCode="0.000">
                  <c:v>72.276118333333301</c:v>
                </c:pt>
                <c:pt idx="460" formatCode="0.000">
                  <c:v>72.101826666666653</c:v>
                </c:pt>
                <c:pt idx="461" formatCode="0.000">
                  <c:v>73.655792999999989</c:v>
                </c:pt>
                <c:pt idx="462" formatCode="0.000">
                  <c:v>73.7176081612903</c:v>
                </c:pt>
                <c:pt idx="463" formatCode="0.000">
                  <c:v>73.680125725806448</c:v>
                </c:pt>
                <c:pt idx="464" formatCode="0.000">
                  <c:v>75.973396666666645</c:v>
                </c:pt>
                <c:pt idx="465" formatCode="0.000">
                  <c:v>73.226675833333303</c:v>
                </c:pt>
                <c:pt idx="466" formatCode="0.000">
                  <c:v>72.150321666666656</c:v>
                </c:pt>
                <c:pt idx="467" formatCode="0.000">
                  <c:v>73.148765333333301</c:v>
                </c:pt>
                <c:pt idx="468" formatCode="0.000">
                  <c:v>74.219425833333304</c:v>
                </c:pt>
                <c:pt idx="469" formatCode="0.000">
                  <c:v>74.898647999999994</c:v>
                </c:pt>
                <c:pt idx="470" formatCode="0.000">
                  <c:v>72.657201999999998</c:v>
                </c:pt>
                <c:pt idx="471" formatCode="0.000">
                  <c:v>72.004220000000004</c:v>
                </c:pt>
                <c:pt idx="472" formatCode="0.000">
                  <c:v>71.936961666666647</c:v>
                </c:pt>
                <c:pt idx="473" formatCode="0.000">
                  <c:v>75.822452499999997</c:v>
                </c:pt>
                <c:pt idx="474" formatCode="0.000">
                  <c:v>73.582728333333307</c:v>
                </c:pt>
                <c:pt idx="475" formatCode="0.000">
                  <c:v>70.146111666666656</c:v>
                </c:pt>
                <c:pt idx="476" formatCode="0.000">
                  <c:v>70.629238333333291</c:v>
                </c:pt>
                <c:pt idx="477" formatCode="0.000">
                  <c:v>70.231038333333302</c:v>
                </c:pt>
                <c:pt idx="478" formatCode="0.000">
                  <c:v>70.857177500000006</c:v>
                </c:pt>
                <c:pt idx="479" formatCode="0.000">
                  <c:v>73.229826666666639</c:v>
                </c:pt>
                <c:pt idx="480" formatCode="0.000">
                  <c:v>74.0409333333333</c:v>
                </c:pt>
                <c:pt idx="481" formatCode="0.000">
                  <c:v>75.129642297297295</c:v>
                </c:pt>
                <c:pt idx="482" formatCode="0.000">
                  <c:v>75.7989033333333</c:v>
                </c:pt>
                <c:pt idx="483" formatCode="0.000">
                  <c:v>75.35566666666665</c:v>
                </c:pt>
                <c:pt idx="484" formatCode="0.000">
                  <c:v>75.622185000000002</c:v>
                </c:pt>
                <c:pt idx="485" formatCode="0.000">
                  <c:v>76.093054999999993</c:v>
                </c:pt>
                <c:pt idx="486" formatCode="0.000">
                  <c:v>74.162421999999992</c:v>
                </c:pt>
                <c:pt idx="487" formatCode="0.000">
                  <c:v>72.45267416666664</c:v>
                </c:pt>
                <c:pt idx="488" formatCode="0.000">
                  <c:v>72.12711166666665</c:v>
                </c:pt>
                <c:pt idx="489" formatCode="0.000">
                  <c:v>72.69206833333331</c:v>
                </c:pt>
                <c:pt idx="490" formatCode="0.000">
                  <c:v>71.779553333333297</c:v>
                </c:pt>
                <c:pt idx="491" formatCode="0.000">
                  <c:v>72.365296666666637</c:v>
                </c:pt>
                <c:pt idx="492" formatCode="0.000">
                  <c:v>70.596462000000002</c:v>
                </c:pt>
                <c:pt idx="493" formatCode="0.000">
                  <c:v>71.077848333333293</c:v>
                </c:pt>
                <c:pt idx="494" formatCode="0.000">
                  <c:v>72.098543333333296</c:v>
                </c:pt>
                <c:pt idx="495" formatCode="0.000">
                  <c:v>74.055528333333299</c:v>
                </c:pt>
                <c:pt idx="496" formatCode="0.000">
                  <c:v>74.036605000000009</c:v>
                </c:pt>
                <c:pt idx="497" formatCode="0.000">
                  <c:v>72.539733333333302</c:v>
                </c:pt>
                <c:pt idx="498" formatCode="0.000">
                  <c:v>74.274153333333302</c:v>
                </c:pt>
                <c:pt idx="499" formatCode="0.000">
                  <c:v>75.960492500000001</c:v>
                </c:pt>
                <c:pt idx="500" formatCode="0.000">
                  <c:v>74.157947500000006</c:v>
                </c:pt>
                <c:pt idx="501" formatCode="0.000">
                  <c:v>74.42568</c:v>
                </c:pt>
                <c:pt idx="502" formatCode="0.000">
                  <c:v>75.269468064516104</c:v>
                </c:pt>
                <c:pt idx="503" formatCode="0.000">
                  <c:v>76.426931513513495</c:v>
                </c:pt>
                <c:pt idx="504" formatCode="0.000">
                  <c:v>74.758634358974348</c:v>
                </c:pt>
                <c:pt idx="505" formatCode="0.000">
                  <c:v>74.41871212121211</c:v>
                </c:pt>
                <c:pt idx="506" formatCode="0.000">
                  <c:v>74.567356666666655</c:v>
                </c:pt>
                <c:pt idx="507" formatCode="0.000">
                  <c:v>72.515152806451596</c:v>
                </c:pt>
                <c:pt idx="508" formatCode="0.000">
                  <c:v>72.235942999999992</c:v>
                </c:pt>
                <c:pt idx="509" formatCode="0.000">
                  <c:v>75.106030000000004</c:v>
                </c:pt>
                <c:pt idx="510" formatCode="0.000">
                  <c:v>74.532071666666653</c:v>
                </c:pt>
                <c:pt idx="511" formatCode="0.000">
                  <c:v>72.710383000000007</c:v>
                </c:pt>
                <c:pt idx="512" formatCode="0.000">
                  <c:v>72.164376451612895</c:v>
                </c:pt>
                <c:pt idx="513" formatCode="0.000">
                  <c:v>72.071804999999998</c:v>
                </c:pt>
                <c:pt idx="514" formatCode="0.000">
                  <c:v>73.181673666666654</c:v>
                </c:pt>
                <c:pt idx="515" formatCode="0.000">
                  <c:v>71.661350161290301</c:v>
                </c:pt>
                <c:pt idx="516" formatCode="0.000">
                  <c:v>70.509250225806454</c:v>
                </c:pt>
                <c:pt idx="517" formatCode="0.000">
                  <c:v>71.408429677419349</c:v>
                </c:pt>
                <c:pt idx="518" formatCode="0.000">
                  <c:v>71.390889999999999</c:v>
                </c:pt>
                <c:pt idx="519" formatCode="0.000">
                  <c:v>74.091993333333306</c:v>
                </c:pt>
                <c:pt idx="520" formatCode="0.000">
                  <c:v>73.317145333333301</c:v>
                </c:pt>
                <c:pt idx="521" formatCode="0.000">
                  <c:v>72.271029999999996</c:v>
                </c:pt>
                <c:pt idx="522" formatCode="0.000">
                  <c:v>71.294196999999997</c:v>
                </c:pt>
                <c:pt idx="523" formatCode="0.000">
                  <c:v>72.269953333333305</c:v>
                </c:pt>
                <c:pt idx="524" formatCode="0.000">
                  <c:v>74.771796999999992</c:v>
                </c:pt>
                <c:pt idx="525" formatCode="0.000">
                  <c:v>73.508053666666655</c:v>
                </c:pt>
                <c:pt idx="526" formatCode="0.000">
                  <c:v>74.274905000000004</c:v>
                </c:pt>
                <c:pt idx="527" formatCode="0.000">
                  <c:v>73.250195833333294</c:v>
                </c:pt>
                <c:pt idx="528" formatCode="0.000">
                  <c:v>73.70132000000001</c:v>
                </c:pt>
                <c:pt idx="529" formatCode="0.000">
                  <c:v>73.333388451612905</c:v>
                </c:pt>
                <c:pt idx="530" formatCode="0.000">
                  <c:v>71.496079516128987</c:v>
                </c:pt>
                <c:pt idx="531" formatCode="0.000">
                  <c:v>72.328976666666648</c:v>
                </c:pt>
                <c:pt idx="532" formatCode="0.000">
                  <c:v>69.764936666666642</c:v>
                </c:pt>
                <c:pt idx="533" formatCode="0.000">
                  <c:v>71.639566666666639</c:v>
                </c:pt>
                <c:pt idx="534" formatCode="0.000">
                  <c:v>71.029808333333307</c:v>
                </c:pt>
                <c:pt idx="535" formatCode="0.000">
                  <c:v>72.356873333333311</c:v>
                </c:pt>
                <c:pt idx="536" formatCode="0.000">
                  <c:v>74.253493666666657</c:v>
                </c:pt>
                <c:pt idx="537" formatCode="0.000">
                  <c:v>69.093103333333289</c:v>
                </c:pt>
                <c:pt idx="538" formatCode="0.000">
                  <c:v>69.378786666666656</c:v>
                </c:pt>
                <c:pt idx="539" formatCode="0.000">
                  <c:v>63.014524999999999</c:v>
                </c:pt>
                <c:pt idx="540" formatCode="0.000">
                  <c:v>63.591080000000005</c:v>
                </c:pt>
                <c:pt idx="541" formatCode="0.000">
                  <c:v>64.002449666666649</c:v>
                </c:pt>
                <c:pt idx="542" formatCode="0.000">
                  <c:v>62.695707499999997</c:v>
                </c:pt>
                <c:pt idx="543" formatCode="0.000">
                  <c:v>63.448735999999997</c:v>
                </c:pt>
                <c:pt idx="544" formatCode="0.000">
                  <c:v>62.068391325581402</c:v>
                </c:pt>
                <c:pt idx="545" formatCode="0.000">
                  <c:v>62.064751333333305</c:v>
                </c:pt>
                <c:pt idx="546" formatCode="0.000">
                  <c:v>63.359278292682902</c:v>
                </c:pt>
                <c:pt idx="547" formatCode="0.000">
                  <c:v>64.467793</c:v>
                </c:pt>
                <c:pt idx="548" formatCode="0.000">
                  <c:v>65.13538166666666</c:v>
                </c:pt>
                <c:pt idx="549" formatCode="0.000">
                  <c:v>66.06544466666665</c:v>
                </c:pt>
                <c:pt idx="550" formatCode="0.000">
                  <c:v>64.959041499999998</c:v>
                </c:pt>
                <c:pt idx="551" formatCode="0.000">
                  <c:v>67.174672575757555</c:v>
                </c:pt>
                <c:pt idx="552" formatCode="0.000">
                  <c:v>65.482391666666643</c:v>
                </c:pt>
                <c:pt idx="553" formatCode="0.000">
                  <c:v>69.408001666666649</c:v>
                </c:pt>
                <c:pt idx="554" formatCode="0.000">
                  <c:v>66.929250887096742</c:v>
                </c:pt>
                <c:pt idx="555" formatCode="0.000">
                  <c:v>65.039000645161252</c:v>
                </c:pt>
                <c:pt idx="556" formatCode="0.000">
                  <c:v>68.271573666666654</c:v>
                </c:pt>
                <c:pt idx="557" formatCode="0.000">
                  <c:v>68.743465</c:v>
                </c:pt>
                <c:pt idx="558" formatCode="0.000">
                  <c:v>66.051515833333298</c:v>
                </c:pt>
                <c:pt idx="559" formatCode="0.000">
                  <c:v>65.568216666666643</c:v>
                </c:pt>
                <c:pt idx="560" formatCode="0.000">
                  <c:v>67.611377214285696</c:v>
                </c:pt>
                <c:pt idx="561" formatCode="0.000">
                  <c:v>68.997896666666648</c:v>
                </c:pt>
                <c:pt idx="562" formatCode="0.000">
                  <c:v>69.608184482758588</c:v>
                </c:pt>
                <c:pt idx="563" formatCode="0.000">
                  <c:v>66.227003724137901</c:v>
                </c:pt>
                <c:pt idx="564" formatCode="0.000">
                  <c:v>66.593773275862048</c:v>
                </c:pt>
                <c:pt idx="565" formatCode="0.000">
                  <c:v>68.024341666666658</c:v>
                </c:pt>
                <c:pt idx="566" formatCode="0.000">
                  <c:v>67.566866500000003</c:v>
                </c:pt>
                <c:pt idx="567" formatCode="0.000">
                  <c:v>71.453398717948701</c:v>
                </c:pt>
                <c:pt idx="568" formatCode="0.000">
                  <c:v>69.807278421052601</c:v>
                </c:pt>
                <c:pt idx="569" formatCode="0.000">
                  <c:v>68.976081724137899</c:v>
                </c:pt>
                <c:pt idx="570" formatCode="0.000">
                  <c:v>65.731053224137895</c:v>
                </c:pt>
                <c:pt idx="571" formatCode="0.000">
                  <c:v>66.39075214285711</c:v>
                </c:pt>
                <c:pt idx="572" formatCode="0.000">
                  <c:v>68.847679999999997</c:v>
                </c:pt>
                <c:pt idx="573" formatCode="0.000">
                  <c:v>68.799737142857111</c:v>
                </c:pt>
                <c:pt idx="574" formatCode="0.000">
                  <c:v>67.806782155172399</c:v>
                </c:pt>
                <c:pt idx="575" formatCode="0.000">
                  <c:v>68.053460000000001</c:v>
                </c:pt>
                <c:pt idx="576" formatCode="0.000">
                  <c:v>68.360427142857105</c:v>
                </c:pt>
                <c:pt idx="577" formatCode="0.000">
                  <c:v>68.280986428571396</c:v>
                </c:pt>
                <c:pt idx="578" formatCode="0.000">
                  <c:v>68.272801428571398</c:v>
                </c:pt>
                <c:pt idx="579" formatCode="0.000">
                  <c:v>67.022487499999997</c:v>
                </c:pt>
                <c:pt idx="580" formatCode="0.000">
                  <c:v>65.898651000000001</c:v>
                </c:pt>
                <c:pt idx="581" formatCode="0.000">
                  <c:v>67.134542999999994</c:v>
                </c:pt>
                <c:pt idx="582" formatCode="0.000">
                  <c:v>67.180511999999993</c:v>
                </c:pt>
                <c:pt idx="583" formatCode="0.000">
                  <c:v>66.605789999999999</c:v>
                </c:pt>
                <c:pt idx="584" formatCode="0.000">
                  <c:v>65.49351666666665</c:v>
                </c:pt>
                <c:pt idx="585" formatCode="0.000">
                  <c:v>64.959196666666656</c:v>
                </c:pt>
                <c:pt idx="586" formatCode="0.000">
                  <c:v>66.181372499999995</c:v>
                </c:pt>
                <c:pt idx="587" formatCode="0.000">
                  <c:v>66.032508666666658</c:v>
                </c:pt>
                <c:pt idx="588" formatCode="0.000">
                  <c:v>66.736141000000003</c:v>
                </c:pt>
                <c:pt idx="589" formatCode="0.000">
                  <c:v>67.742824015151498</c:v>
                </c:pt>
                <c:pt idx="590" formatCode="0.000">
                  <c:v>67.889666428571402</c:v>
                </c:pt>
                <c:pt idx="591" formatCode="0.000">
                  <c:v>66.0821683333333</c:v>
                </c:pt>
                <c:pt idx="592" formatCode="0.000">
                  <c:v>63.341495166666654</c:v>
                </c:pt>
                <c:pt idx="593" formatCode="0.000">
                  <c:v>63.985199333333298</c:v>
                </c:pt>
                <c:pt idx="594" formatCode="0.000">
                  <c:v>65.370477999999991</c:v>
                </c:pt>
                <c:pt idx="595" formatCode="0.000">
                  <c:v>71.592418000000009</c:v>
                </c:pt>
                <c:pt idx="596" formatCode="0.000">
                  <c:v>74.807240000000007</c:v>
                </c:pt>
                <c:pt idx="597" formatCode="0.000">
                  <c:v>70.158240000000006</c:v>
                </c:pt>
                <c:pt idx="598" formatCode="0.000">
                  <c:v>72.108377000000004</c:v>
                </c:pt>
                <c:pt idx="599" formatCode="0.000">
                  <c:v>70.62375633333329</c:v>
                </c:pt>
                <c:pt idx="600" formatCode="0.000">
                  <c:v>71.581751999999994</c:v>
                </c:pt>
                <c:pt idx="601" formatCode="0.000">
                  <c:v>66.539025833333298</c:v>
                </c:pt>
                <c:pt idx="602" formatCode="0.000">
                  <c:v>67.043746833333302</c:v>
                </c:pt>
                <c:pt idx="603" formatCode="0.000">
                  <c:v>65.693160854838695</c:v>
                </c:pt>
                <c:pt idx="604" formatCode="0.000">
                  <c:v>65.972633870967698</c:v>
                </c:pt>
                <c:pt idx="605" formatCode="0.000">
                  <c:v>65.602923838709643</c:v>
                </c:pt>
                <c:pt idx="606" formatCode="0.000">
                  <c:v>68.371792822580645</c:v>
                </c:pt>
                <c:pt idx="607" formatCode="0.000">
                  <c:v>66.632530806451598</c:v>
                </c:pt>
                <c:pt idx="608" formatCode="0.000">
                  <c:v>66.216937419354792</c:v>
                </c:pt>
                <c:pt idx="609" formatCode="0.000">
                  <c:v>65.750662000000005</c:v>
                </c:pt>
                <c:pt idx="610" formatCode="0.000">
                  <c:v>66.125121666666644</c:v>
                </c:pt>
                <c:pt idx="611" formatCode="0.000">
                  <c:v>65.265288499999997</c:v>
                </c:pt>
                <c:pt idx="612" formatCode="0.000">
                  <c:v>65.311362333333307</c:v>
                </c:pt>
                <c:pt idx="613" formatCode="0.000">
                  <c:v>64.805909999999997</c:v>
                </c:pt>
                <c:pt idx="614" formatCode="0.000">
                  <c:v>65.278572666666648</c:v>
                </c:pt>
                <c:pt idx="615" formatCode="0.000">
                  <c:v>65.770819833333292</c:v>
                </c:pt>
                <c:pt idx="616" formatCode="0.000">
                  <c:v>66.576250666666652</c:v>
                </c:pt>
                <c:pt idx="617" formatCode="0.000">
                  <c:v>65.387145333333308</c:v>
                </c:pt>
                <c:pt idx="618" formatCode="0.000">
                  <c:v>65.290918500000004</c:v>
                </c:pt>
                <c:pt idx="619" formatCode="0.000">
                  <c:v>67.88462416666664</c:v>
                </c:pt>
                <c:pt idx="620" formatCode="0.000">
                  <c:v>65.271467999999999</c:v>
                </c:pt>
                <c:pt idx="621" formatCode="0.000">
                  <c:v>66.135038333333299</c:v>
                </c:pt>
                <c:pt idx="622" formatCode="0.000">
                  <c:v>70.398801764705851</c:v>
                </c:pt>
                <c:pt idx="623" formatCode="0.000">
                  <c:v>70.849909999999994</c:v>
                </c:pt>
                <c:pt idx="624" formatCode="0.000">
                  <c:v>71.242015967741906</c:v>
                </c:pt>
                <c:pt idx="625" formatCode="0.000">
                  <c:v>73.466692878787853</c:v>
                </c:pt>
                <c:pt idx="626" formatCode="0.000">
                  <c:v>72.798839999999998</c:v>
                </c:pt>
                <c:pt idx="627" formatCode="0.000">
                  <c:v>73.429398235294101</c:v>
                </c:pt>
                <c:pt idx="628" formatCode="0.000">
                  <c:v>71.531399999999991</c:v>
                </c:pt>
                <c:pt idx="629" formatCode="0.000">
                  <c:v>69.340903709677406</c:v>
                </c:pt>
                <c:pt idx="630" formatCode="0.000">
                  <c:v>68.659369999999996</c:v>
                </c:pt>
                <c:pt idx="631" formatCode="0.000">
                  <c:v>68.122331666666653</c:v>
                </c:pt>
                <c:pt idx="632" formatCode="0.000">
                  <c:v>66.801110333333298</c:v>
                </c:pt>
                <c:pt idx="633" formatCode="0.000">
                  <c:v>65.845518666666649</c:v>
                </c:pt>
                <c:pt idx="634" formatCode="0.000">
                  <c:v>66.257941333333292</c:v>
                </c:pt>
                <c:pt idx="635" formatCode="0.000">
                  <c:v>67.335770166666649</c:v>
                </c:pt>
                <c:pt idx="636" formatCode="0.000">
                  <c:v>66.781016833333297</c:v>
                </c:pt>
                <c:pt idx="637" formatCode="0.000">
                  <c:v>67.197415000000007</c:v>
                </c:pt>
                <c:pt idx="638" formatCode="0.000">
                  <c:v>65.148710919354798</c:v>
                </c:pt>
                <c:pt idx="639" formatCode="0.000">
                  <c:v>64.244842370967703</c:v>
                </c:pt>
                <c:pt idx="640" formatCode="0.000">
                  <c:v>65.946531666666658</c:v>
                </c:pt>
                <c:pt idx="641" formatCode="0.000">
                  <c:v>65.142464833333293</c:v>
                </c:pt>
                <c:pt idx="642" formatCode="0.000">
                  <c:v>63.495040806451598</c:v>
                </c:pt>
                <c:pt idx="643" formatCode="0.000">
                  <c:v>71.031287575757545</c:v>
                </c:pt>
                <c:pt idx="644" formatCode="0.000">
                  <c:v>70.033682258064488</c:v>
                </c:pt>
                <c:pt idx="645" formatCode="0.000">
                  <c:v>65.877885161290294</c:v>
                </c:pt>
                <c:pt idx="646" formatCode="0.000">
                  <c:v>66.723818677419359</c:v>
                </c:pt>
                <c:pt idx="647" formatCode="0.000">
                  <c:v>66.988720000000001</c:v>
                </c:pt>
                <c:pt idx="648" formatCode="0.000">
                  <c:v>68.43656</c:v>
                </c:pt>
                <c:pt idx="649" formatCode="0.000">
                  <c:v>65.823988</c:v>
                </c:pt>
                <c:pt idx="650" formatCode="0.000">
                  <c:v>68.136996666666647</c:v>
                </c:pt>
                <c:pt idx="651" formatCode="0.000">
                  <c:v>66.829473333333297</c:v>
                </c:pt>
                <c:pt idx="652" formatCode="0.000">
                  <c:v>69.020325833333303</c:v>
                </c:pt>
                <c:pt idx="653" formatCode="0.000">
                  <c:v>67.907839999999993</c:v>
                </c:pt>
                <c:pt idx="654" formatCode="0.000">
                  <c:v>68.136143666666641</c:v>
                </c:pt>
              </c:numCache>
            </c:numRef>
          </c:xVal>
          <c:yVal>
            <c:numRef>
              <c:f>'임상_Mid(65이상 90미만)'!$F$13:$F$921</c:f>
              <c:numCache>
                <c:formatCode>0.00</c:formatCode>
                <c:ptCount val="909"/>
                <c:pt idx="0">
                  <c:v>-8.0064633333334001</c:v>
                </c:pt>
                <c:pt idx="1">
                  <c:v>-6.7858499999999964</c:v>
                </c:pt>
                <c:pt idx="2">
                  <c:v>-3.5065393333334072</c:v>
                </c:pt>
                <c:pt idx="3">
                  <c:v>-7.6761333333333965</c:v>
                </c:pt>
                <c:pt idx="4">
                  <c:v>-6.0578533333333979</c:v>
                </c:pt>
                <c:pt idx="5">
                  <c:v>1.1241466666666042</c:v>
                </c:pt>
                <c:pt idx="6">
                  <c:v>3.3311766666665932</c:v>
                </c:pt>
                <c:pt idx="7">
                  <c:v>4.4263833333333054</c:v>
                </c:pt>
                <c:pt idx="8">
                  <c:v>-5.547633333333394</c:v>
                </c:pt>
                <c:pt idx="9">
                  <c:v>-5.1884533333333991</c:v>
                </c:pt>
                <c:pt idx="10">
                  <c:v>-3.5279073333333884</c:v>
                </c:pt>
                <c:pt idx="11">
                  <c:v>-9.147350000000003</c:v>
                </c:pt>
                <c:pt idx="12">
                  <c:v>-6.1126166666666961</c:v>
                </c:pt>
                <c:pt idx="13">
                  <c:v>0.45134333333331256</c:v>
                </c:pt>
                <c:pt idx="14">
                  <c:v>-1.8368060000000099</c:v>
                </c:pt>
                <c:pt idx="15">
                  <c:v>-1.5764400000000052</c:v>
                </c:pt>
                <c:pt idx="16">
                  <c:v>-7.3812533333334045</c:v>
                </c:pt>
                <c:pt idx="17">
                  <c:v>-12.757649999999998</c:v>
                </c:pt>
                <c:pt idx="18">
                  <c:v>4.0260000000003515E-2</c:v>
                </c:pt>
                <c:pt idx="19">
                  <c:v>-5.8116633333333994</c:v>
                </c:pt>
                <c:pt idx="20">
                  <c:v>0.19618000000001246</c:v>
                </c:pt>
                <c:pt idx="21">
                  <c:v>-6.1370975862069059</c:v>
                </c:pt>
                <c:pt idx="22">
                  <c:v>0.7313766666666055</c:v>
                </c:pt>
                <c:pt idx="23">
                  <c:v>-4.7393896774193962</c:v>
                </c:pt>
                <c:pt idx="24">
                  <c:v>-2.9407100000000099</c:v>
                </c:pt>
                <c:pt idx="25">
                  <c:v>0.78134066666659407</c:v>
                </c:pt>
                <c:pt idx="26">
                  <c:v>-1.1153066666666973</c:v>
                </c:pt>
                <c:pt idx="27">
                  <c:v>0.98891999999999314</c:v>
                </c:pt>
                <c:pt idx="28">
                  <c:v>-6.8327509677420011</c:v>
                </c:pt>
                <c:pt idx="29">
                  <c:v>-6.8604160000000007</c:v>
                </c:pt>
                <c:pt idx="30">
                  <c:v>-0.86450000000000671</c:v>
                </c:pt>
                <c:pt idx="31">
                  <c:v>0.83284000000000447</c:v>
                </c:pt>
                <c:pt idx="32">
                  <c:v>0.59059999999999491</c:v>
                </c:pt>
                <c:pt idx="33">
                  <c:v>4.159603333333294</c:v>
                </c:pt>
                <c:pt idx="34">
                  <c:v>9.2563949999999977</c:v>
                </c:pt>
                <c:pt idx="35">
                  <c:v>4.5968333333333078</c:v>
                </c:pt>
                <c:pt idx="36">
                  <c:v>1.2498116666666022</c:v>
                </c:pt>
                <c:pt idx="37">
                  <c:v>5.4322732258064121</c:v>
                </c:pt>
                <c:pt idx="38">
                  <c:v>6.4303488387095911</c:v>
                </c:pt>
                <c:pt idx="39">
                  <c:v>12.229376666666596</c:v>
                </c:pt>
                <c:pt idx="40">
                  <c:v>5.1029099999999943</c:v>
                </c:pt>
                <c:pt idx="41">
                  <c:v>-0.91330333333340263</c:v>
                </c:pt>
                <c:pt idx="42">
                  <c:v>0.64549333333329173</c:v>
                </c:pt>
                <c:pt idx="43">
                  <c:v>-2.7396739999999937</c:v>
                </c:pt>
                <c:pt idx="44">
                  <c:v>4.229920000000007</c:v>
                </c:pt>
                <c:pt idx="45">
                  <c:v>5.5584133333333057</c:v>
                </c:pt>
                <c:pt idx="46">
                  <c:v>2.8863099999999946</c:v>
                </c:pt>
                <c:pt idx="47">
                  <c:v>-1.0888864864865013</c:v>
                </c:pt>
                <c:pt idx="48">
                  <c:v>-1.2291200000000089</c:v>
                </c:pt>
                <c:pt idx="49">
                  <c:v>-0.35210166666669807</c:v>
                </c:pt>
                <c:pt idx="50">
                  <c:v>-6.0700300000000027</c:v>
                </c:pt>
                <c:pt idx="51">
                  <c:v>-0.97530080645169903</c:v>
                </c:pt>
                <c:pt idx="52">
                  <c:v>-1.2522626666666952</c:v>
                </c:pt>
                <c:pt idx="53">
                  <c:v>-3.3985566666666926</c:v>
                </c:pt>
                <c:pt idx="54">
                  <c:v>-2.6406133333333912</c:v>
                </c:pt>
                <c:pt idx="55">
                  <c:v>0.13569999999999993</c:v>
                </c:pt>
                <c:pt idx="56">
                  <c:v>-2.0889666666667068</c:v>
                </c:pt>
                <c:pt idx="57">
                  <c:v>-2.1604466666667008</c:v>
                </c:pt>
                <c:pt idx="58">
                  <c:v>-1.5720139999999958</c:v>
                </c:pt>
                <c:pt idx="59">
                  <c:v>0.40185000000001025</c:v>
                </c:pt>
                <c:pt idx="60">
                  <c:v>2.4642900000000054</c:v>
                </c:pt>
                <c:pt idx="61">
                  <c:v>-0.21521545454550051</c:v>
                </c:pt>
                <c:pt idx="62">
                  <c:v>-4.3050085714286013</c:v>
                </c:pt>
                <c:pt idx="63">
                  <c:v>0.68633711111110074</c:v>
                </c:pt>
                <c:pt idx="64">
                  <c:v>1.7495299999999929</c:v>
                </c:pt>
                <c:pt idx="65">
                  <c:v>-0.11045733333340024</c:v>
                </c:pt>
                <c:pt idx="66">
                  <c:v>-2.3751900000000035</c:v>
                </c:pt>
                <c:pt idx="67">
                  <c:v>1.1205316666665937</c:v>
                </c:pt>
                <c:pt idx="68">
                  <c:v>3.0567433333333014</c:v>
                </c:pt>
                <c:pt idx="69">
                  <c:v>8.6175633333332939</c:v>
                </c:pt>
                <c:pt idx="70">
                  <c:v>-1.3051250000000039</c:v>
                </c:pt>
                <c:pt idx="71">
                  <c:v>-4.1458533333333918</c:v>
                </c:pt>
                <c:pt idx="72">
                  <c:v>0.63721333333329255</c:v>
                </c:pt>
                <c:pt idx="73">
                  <c:v>4.0633066666665911</c:v>
                </c:pt>
                <c:pt idx="74">
                  <c:v>3.6436100000000096</c:v>
                </c:pt>
                <c:pt idx="75">
                  <c:v>-4.1263666666666978</c:v>
                </c:pt>
                <c:pt idx="76">
                  <c:v>-2.0542699999999883</c:v>
                </c:pt>
                <c:pt idx="77">
                  <c:v>1.9347366666665948</c:v>
                </c:pt>
                <c:pt idx="78">
                  <c:v>1.1747239999999977</c:v>
                </c:pt>
                <c:pt idx="79">
                  <c:v>1.442731666666603</c:v>
                </c:pt>
                <c:pt idx="80">
                  <c:v>4.4254099999999994</c:v>
                </c:pt>
                <c:pt idx="81">
                  <c:v>3.9857566666666031</c:v>
                </c:pt>
                <c:pt idx="82">
                  <c:v>1.1242600000000067</c:v>
                </c:pt>
                <c:pt idx="83">
                  <c:v>-0.69611499999999182</c:v>
                </c:pt>
                <c:pt idx="84">
                  <c:v>-2.768250000000009</c:v>
                </c:pt>
                <c:pt idx="85">
                  <c:v>-8.2763333333403466E-2</c:v>
                </c:pt>
                <c:pt idx="86">
                  <c:v>1.7318600000000117</c:v>
                </c:pt>
                <c:pt idx="87">
                  <c:v>3.1913266666665976</c:v>
                </c:pt>
                <c:pt idx="88">
                  <c:v>0.24281666666659873</c:v>
                </c:pt>
                <c:pt idx="89">
                  <c:v>3.348193103448196</c:v>
                </c:pt>
                <c:pt idx="90">
                  <c:v>2.3859700000000004</c:v>
                </c:pt>
                <c:pt idx="91">
                  <c:v>-1.1392265517241924</c:v>
                </c:pt>
                <c:pt idx="92">
                  <c:v>3.6336026666665902</c:v>
                </c:pt>
                <c:pt idx="93">
                  <c:v>2.3300316666665992</c:v>
                </c:pt>
                <c:pt idx="94">
                  <c:v>7.5259109677418934</c:v>
                </c:pt>
                <c:pt idx="95">
                  <c:v>3.0819598064516072</c:v>
                </c:pt>
                <c:pt idx="96">
                  <c:v>-2.2794033333333914</c:v>
                </c:pt>
                <c:pt idx="97">
                  <c:v>9.1016666666604351E-2</c:v>
                </c:pt>
                <c:pt idx="98">
                  <c:v>-3.0409816666666956</c:v>
                </c:pt>
                <c:pt idx="99">
                  <c:v>-6.3189166666667091</c:v>
                </c:pt>
                <c:pt idx="100">
                  <c:v>-1.4744833333333958</c:v>
                </c:pt>
                <c:pt idx="101">
                  <c:v>-2.7860100000000045</c:v>
                </c:pt>
                <c:pt idx="102">
                  <c:v>1.838946666666601</c:v>
                </c:pt>
                <c:pt idx="103">
                  <c:v>8.0853039999999936</c:v>
                </c:pt>
                <c:pt idx="104">
                  <c:v>-4.3738900000000029</c:v>
                </c:pt>
                <c:pt idx="105">
                  <c:v>0.78427666666659945</c:v>
                </c:pt>
                <c:pt idx="106">
                  <c:v>-1.5739006666667024</c:v>
                </c:pt>
                <c:pt idx="107">
                  <c:v>4.2905173333332982</c:v>
                </c:pt>
                <c:pt idx="108">
                  <c:v>2.1303100000000086</c:v>
                </c:pt>
                <c:pt idx="109">
                  <c:v>-2.9485633333333965</c:v>
                </c:pt>
                <c:pt idx="110">
                  <c:v>-2.5575740000000025</c:v>
                </c:pt>
                <c:pt idx="111">
                  <c:v>3.0833333333077917E-3</c:v>
                </c:pt>
                <c:pt idx="112">
                  <c:v>0.94170666666660452</c:v>
                </c:pt>
                <c:pt idx="113">
                  <c:v>-0.56378333333339015</c:v>
                </c:pt>
                <c:pt idx="114">
                  <c:v>0.71764499999999032</c:v>
                </c:pt>
                <c:pt idx="115">
                  <c:v>1.6413366666665894</c:v>
                </c:pt>
                <c:pt idx="116">
                  <c:v>0.48996999999999957</c:v>
                </c:pt>
                <c:pt idx="117">
                  <c:v>2.7019133333332945</c:v>
                </c:pt>
                <c:pt idx="118">
                  <c:v>3.2631733333332988</c:v>
                </c:pt>
                <c:pt idx="119">
                  <c:v>0.37393666666659442</c:v>
                </c:pt>
                <c:pt idx="120">
                  <c:v>0.60994999999999777</c:v>
                </c:pt>
                <c:pt idx="121">
                  <c:v>5.1745566666665894</c:v>
                </c:pt>
                <c:pt idx="122">
                  <c:v>3.4511049999999983</c:v>
                </c:pt>
                <c:pt idx="123">
                  <c:v>3.3168599999999913</c:v>
                </c:pt>
                <c:pt idx="124">
                  <c:v>-0.12859666666670932</c:v>
                </c:pt>
                <c:pt idx="125">
                  <c:v>-3.6129533333333939</c:v>
                </c:pt>
                <c:pt idx="126">
                  <c:v>-1.4675133333334003</c:v>
                </c:pt>
                <c:pt idx="127">
                  <c:v>4.0409700000000015</c:v>
                </c:pt>
                <c:pt idx="128">
                  <c:v>0.32790666666660684</c:v>
                </c:pt>
                <c:pt idx="129">
                  <c:v>3.5921033333332986</c:v>
                </c:pt>
                <c:pt idx="130">
                  <c:v>2.6765493333332984</c:v>
                </c:pt>
                <c:pt idx="131">
                  <c:v>2.8143133333333026</c:v>
                </c:pt>
                <c:pt idx="132">
                  <c:v>0.10697500000000559</c:v>
                </c:pt>
                <c:pt idx="133">
                  <c:v>-2.9864640000000122</c:v>
                </c:pt>
                <c:pt idx="134">
                  <c:v>-3.2812700000000063</c:v>
                </c:pt>
                <c:pt idx="135">
                  <c:v>-2.436791034482809</c:v>
                </c:pt>
                <c:pt idx="136">
                  <c:v>-1.3119596551724015</c:v>
                </c:pt>
                <c:pt idx="137">
                  <c:v>-4.3340133333334023</c:v>
                </c:pt>
                <c:pt idx="138">
                  <c:v>0.17706599999999639</c:v>
                </c:pt>
                <c:pt idx="139">
                  <c:v>-1.4140833333333944</c:v>
                </c:pt>
                <c:pt idx="140">
                  <c:v>-1.0803716129033063</c:v>
                </c:pt>
                <c:pt idx="141">
                  <c:v>-4.1381093333334036</c:v>
                </c:pt>
                <c:pt idx="142">
                  <c:v>-7.6443233333334035</c:v>
                </c:pt>
                <c:pt idx="143">
                  <c:v>-3.4356826666667075</c:v>
                </c:pt>
                <c:pt idx="144">
                  <c:v>-0.21392333333339764</c:v>
                </c:pt>
                <c:pt idx="145">
                  <c:v>2.8969466666666079</c:v>
                </c:pt>
                <c:pt idx="146">
                  <c:v>0.33426000000000045</c:v>
                </c:pt>
                <c:pt idx="147">
                  <c:v>-8.3213066666667004</c:v>
                </c:pt>
                <c:pt idx="148">
                  <c:v>-1.0905333333333971</c:v>
                </c:pt>
                <c:pt idx="149">
                  <c:v>-8.4938333333397509E-2</c:v>
                </c:pt>
                <c:pt idx="150">
                  <c:v>-0.43412666666669963</c:v>
                </c:pt>
                <c:pt idx="151">
                  <c:v>4.2239799999999974</c:v>
                </c:pt>
                <c:pt idx="152">
                  <c:v>-2.660340000000005</c:v>
                </c:pt>
                <c:pt idx="153">
                  <c:v>-0.68747214285720304</c:v>
                </c:pt>
                <c:pt idx="154">
                  <c:v>-1.2191382857142941</c:v>
                </c:pt>
                <c:pt idx="155">
                  <c:v>1.5654314285714008</c:v>
                </c:pt>
                <c:pt idx="156">
                  <c:v>-1.430117931034502</c:v>
                </c:pt>
                <c:pt idx="157">
                  <c:v>2.6001626666665913</c:v>
                </c:pt>
                <c:pt idx="158">
                  <c:v>2.3476633333333012</c:v>
                </c:pt>
                <c:pt idx="159">
                  <c:v>-1.939286666666689</c:v>
                </c:pt>
                <c:pt idx="160">
                  <c:v>0.14807000000000414</c:v>
                </c:pt>
                <c:pt idx="161">
                  <c:v>-9.2176666666702545E-2</c:v>
                </c:pt>
                <c:pt idx="162">
                  <c:v>-3.6866060606101314E-2</c:v>
                </c:pt>
                <c:pt idx="163">
                  <c:v>-3.8928200000000004</c:v>
                </c:pt>
                <c:pt idx="164">
                  <c:v>-5.0568540000000013</c:v>
                </c:pt>
                <c:pt idx="165">
                  <c:v>1.2930499999999938</c:v>
                </c:pt>
                <c:pt idx="166">
                  <c:v>-0.21991290322588952</c:v>
                </c:pt>
                <c:pt idx="167">
                  <c:v>0.42841612903220039</c:v>
                </c:pt>
                <c:pt idx="168">
                  <c:v>-0.64816999999999325</c:v>
                </c:pt>
                <c:pt idx="169">
                  <c:v>0.14778333333329385</c:v>
                </c:pt>
                <c:pt idx="170">
                  <c:v>1.1194588709677049</c:v>
                </c:pt>
                <c:pt idx="171">
                  <c:v>-4.5679233333333968</c:v>
                </c:pt>
                <c:pt idx="172">
                  <c:v>-3.4676900000000046</c:v>
                </c:pt>
                <c:pt idx="173">
                  <c:v>-0.39731419354839659</c:v>
                </c:pt>
                <c:pt idx="174">
                  <c:v>1.2918038709676978</c:v>
                </c:pt>
                <c:pt idx="175">
                  <c:v>1.3656366666666031</c:v>
                </c:pt>
                <c:pt idx="176">
                  <c:v>-4.0079099999999954</c:v>
                </c:pt>
                <c:pt idx="177">
                  <c:v>2.4438393333333011</c:v>
                </c:pt>
                <c:pt idx="178">
                  <c:v>0.65365599999999802</c:v>
                </c:pt>
                <c:pt idx="179">
                  <c:v>4.2336051515150928</c:v>
                </c:pt>
                <c:pt idx="180">
                  <c:v>-0.47091500000000508</c:v>
                </c:pt>
                <c:pt idx="181">
                  <c:v>-0.95943333333339353</c:v>
                </c:pt>
                <c:pt idx="182">
                  <c:v>-3.1071483870967995</c:v>
                </c:pt>
                <c:pt idx="183">
                  <c:v>1.514480000000006</c:v>
                </c:pt>
                <c:pt idx="184">
                  <c:v>1.2348174193547976</c:v>
                </c:pt>
                <c:pt idx="185">
                  <c:v>2.7011483333332933</c:v>
                </c:pt>
                <c:pt idx="186">
                  <c:v>-3.1623233333334042</c:v>
                </c:pt>
                <c:pt idx="187">
                  <c:v>4.2421216666666055</c:v>
                </c:pt>
                <c:pt idx="188">
                  <c:v>-0.32371500000000708</c:v>
                </c:pt>
                <c:pt idx="189">
                  <c:v>-2.6343492307693026</c:v>
                </c:pt>
                <c:pt idx="190">
                  <c:v>-2.875860000000003</c:v>
                </c:pt>
                <c:pt idx="191">
                  <c:v>-5.8151666666666983</c:v>
                </c:pt>
                <c:pt idx="192">
                  <c:v>-0.1394290322581071</c:v>
                </c:pt>
                <c:pt idx="193">
                  <c:v>-0.63272166666671126</c:v>
                </c:pt>
                <c:pt idx="194">
                  <c:v>0.38983333333329995</c:v>
                </c:pt>
                <c:pt idx="195">
                  <c:v>2.7732966666666101</c:v>
                </c:pt>
                <c:pt idx="196">
                  <c:v>2.8459233333333032</c:v>
                </c:pt>
                <c:pt idx="197">
                  <c:v>-1.2922299999999893</c:v>
                </c:pt>
                <c:pt idx="198">
                  <c:v>-0.40276451612909625</c:v>
                </c:pt>
                <c:pt idx="199">
                  <c:v>0.49444838709669625</c:v>
                </c:pt>
                <c:pt idx="200">
                  <c:v>-5.3120933333333937</c:v>
                </c:pt>
                <c:pt idx="201">
                  <c:v>3.4036899999999974</c:v>
                </c:pt>
                <c:pt idx="202">
                  <c:v>2.4295883333332995</c:v>
                </c:pt>
                <c:pt idx="203">
                  <c:v>4.1877733333332969</c:v>
                </c:pt>
                <c:pt idx="204">
                  <c:v>0.84968451612900253</c:v>
                </c:pt>
                <c:pt idx="205">
                  <c:v>-0.47650000000000148</c:v>
                </c:pt>
                <c:pt idx="206">
                  <c:v>2.1481929729728932</c:v>
                </c:pt>
                <c:pt idx="207">
                  <c:v>3.6515440000000012</c:v>
                </c:pt>
                <c:pt idx="208">
                  <c:v>5.7738966666666016</c:v>
                </c:pt>
                <c:pt idx="209">
                  <c:v>1.5404699999999991</c:v>
                </c:pt>
                <c:pt idx="210">
                  <c:v>0.78046599999998989</c:v>
                </c:pt>
                <c:pt idx="211">
                  <c:v>3.873096451612895</c:v>
                </c:pt>
                <c:pt idx="212">
                  <c:v>4.1321016129031989</c:v>
                </c:pt>
                <c:pt idx="213">
                  <c:v>-0.42750516129031269</c:v>
                </c:pt>
                <c:pt idx="214">
                  <c:v>-6.5600000000642922E-4</c:v>
                </c:pt>
                <c:pt idx="215">
                  <c:v>2.3418049999999937</c:v>
                </c:pt>
                <c:pt idx="216">
                  <c:v>-2.5714833333334042</c:v>
                </c:pt>
                <c:pt idx="217">
                  <c:v>1.6083399999999983</c:v>
                </c:pt>
                <c:pt idx="218">
                  <c:v>4.3499266666666045</c:v>
                </c:pt>
                <c:pt idx="219">
                  <c:v>2.5966300000000047</c:v>
                </c:pt>
                <c:pt idx="220">
                  <c:v>0.32886000000000593</c:v>
                </c:pt>
                <c:pt idx="221">
                  <c:v>4.7682326666666057</c:v>
                </c:pt>
                <c:pt idx="222">
                  <c:v>3.5751566666666008</c:v>
                </c:pt>
                <c:pt idx="223">
                  <c:v>3.8394499999999994</c:v>
                </c:pt>
                <c:pt idx="224">
                  <c:v>1.3016099999999966</c:v>
                </c:pt>
                <c:pt idx="225">
                  <c:v>5.2637466666666057</c:v>
                </c:pt>
                <c:pt idx="226">
                  <c:v>2.6108200000000039</c:v>
                </c:pt>
                <c:pt idx="227">
                  <c:v>-0.31139333333339891</c:v>
                </c:pt>
                <c:pt idx="228" formatCode="0.000">
                  <c:v>0.26716333333330056</c:v>
                </c:pt>
                <c:pt idx="229" formatCode="0.000">
                  <c:v>4.1613575862068046</c:v>
                </c:pt>
                <c:pt idx="230" formatCode="0.000">
                  <c:v>3.0220806666666107</c:v>
                </c:pt>
                <c:pt idx="231" formatCode="0.000">
                  <c:v>2.3908660000000026</c:v>
                </c:pt>
                <c:pt idx="232" formatCode="0.000">
                  <c:v>2.2565433333332976</c:v>
                </c:pt>
                <c:pt idx="233" formatCode="0.000">
                  <c:v>3.6362277419354001</c:v>
                </c:pt>
                <c:pt idx="234" formatCode="0.000">
                  <c:v>-0.48397354838709816</c:v>
                </c:pt>
                <c:pt idx="235" formatCode="0.000">
                  <c:v>-3.013783333333393</c:v>
                </c:pt>
                <c:pt idx="236" formatCode="0.000">
                  <c:v>-0.4955099999999959</c:v>
                </c:pt>
                <c:pt idx="237" formatCode="0.000">
                  <c:v>2.8421266666666014</c:v>
                </c:pt>
                <c:pt idx="238" formatCode="0.000">
                  <c:v>-0.77273666666668817</c:v>
                </c:pt>
                <c:pt idx="239" formatCode="0.000">
                  <c:v>5.6179733333332962</c:v>
                </c:pt>
                <c:pt idx="240" formatCode="0.000">
                  <c:v>2.3417933333332996</c:v>
                </c:pt>
                <c:pt idx="241" formatCode="0.000">
                  <c:v>2.6592566666666073</c:v>
                </c:pt>
                <c:pt idx="242" formatCode="0.000">
                  <c:v>-1.1084000000000032</c:v>
                </c:pt>
                <c:pt idx="243" formatCode="0.000">
                  <c:v>-0.56965999999999894</c:v>
                </c:pt>
                <c:pt idx="244" formatCode="0.000">
                  <c:v>5.6487050000000067</c:v>
                </c:pt>
                <c:pt idx="245" formatCode="0.000">
                  <c:v>6.1516973333333027</c:v>
                </c:pt>
                <c:pt idx="246" formatCode="0.000">
                  <c:v>6.708313333333308</c:v>
                </c:pt>
                <c:pt idx="247" formatCode="0.000">
                  <c:v>2.8941416129031978</c:v>
                </c:pt>
                <c:pt idx="248" formatCode="0.000">
                  <c:v>5.3727925806450969</c:v>
                </c:pt>
                <c:pt idx="249" formatCode="0.000">
                  <c:v>3.0399945161289992</c:v>
                </c:pt>
                <c:pt idx="250" formatCode="0.000">
                  <c:v>2.2800799999999981</c:v>
                </c:pt>
                <c:pt idx="251" formatCode="0.000">
                  <c:v>-1.6686783333334034</c:v>
                </c:pt>
                <c:pt idx="252" formatCode="0.000">
                  <c:v>0.28150999999999726</c:v>
                </c:pt>
                <c:pt idx="253" formatCode="0.000">
                  <c:v>-1.4416583333334074</c:v>
                </c:pt>
                <c:pt idx="254" formatCode="0.000">
                  <c:v>-1.3759800000000126</c:v>
                </c:pt>
                <c:pt idx="255" formatCode="0.000">
                  <c:v>6.8577733333332986</c:v>
                </c:pt>
                <c:pt idx="256" formatCode="0.000">
                  <c:v>4.6694999999999993</c:v>
                </c:pt>
                <c:pt idx="257" formatCode="0.000">
                  <c:v>3.0680700000000058</c:v>
                </c:pt>
                <c:pt idx="258" formatCode="0.000">
                  <c:v>2.616650000000007</c:v>
                </c:pt>
                <c:pt idx="259" formatCode="0.000">
                  <c:v>2.3816287878786966</c:v>
                </c:pt>
                <c:pt idx="260" formatCode="0.000">
                  <c:v>0.87846157575751249</c:v>
                </c:pt>
                <c:pt idx="261" formatCode="0.000">
                  <c:v>2.6420999999999992</c:v>
                </c:pt>
                <c:pt idx="262" formatCode="0.000">
                  <c:v>5.6669712903225076</c:v>
                </c:pt>
                <c:pt idx="263" formatCode="0.000">
                  <c:v>4.8681406666665907</c:v>
                </c:pt>
                <c:pt idx="264" formatCode="0.000">
                  <c:v>4.5777016666665986</c:v>
                </c:pt>
                <c:pt idx="265" formatCode="0.000">
                  <c:v>4.1940958064515996</c:v>
                </c:pt>
                <c:pt idx="266" formatCode="0.000">
                  <c:v>6.0795964705882</c:v>
                </c:pt>
                <c:pt idx="267" formatCode="0.000">
                  <c:v>6.2513050000000021</c:v>
                </c:pt>
                <c:pt idx="268" formatCode="0.000">
                  <c:v>7.435370000000006</c:v>
                </c:pt>
                <c:pt idx="269" formatCode="0.000">
                  <c:v>6.8129600000000039</c:v>
                </c:pt>
                <c:pt idx="270" formatCode="0.000">
                  <c:v>-0.93501999999999441</c:v>
                </c:pt>
                <c:pt idx="271" formatCode="0.000">
                  <c:v>2.0073799999999977</c:v>
                </c:pt>
                <c:pt idx="272" formatCode="0.000">
                  <c:v>4.4617839999999944</c:v>
                </c:pt>
                <c:pt idx="273" formatCode="0.000">
                  <c:v>2.6527325806450932</c:v>
                </c:pt>
                <c:pt idx="274" formatCode="0.000">
                  <c:v>-0.27842903225810289</c:v>
                </c:pt>
                <c:pt idx="275" formatCode="0.000">
                  <c:v>1.7486778709676969</c:v>
                </c:pt>
                <c:pt idx="276" formatCode="0.000">
                  <c:v>2.1240999999999985</c:v>
                </c:pt>
                <c:pt idx="277" formatCode="0.000">
                  <c:v>3.9405799999999971</c:v>
                </c:pt>
                <c:pt idx="278" formatCode="0.000">
                  <c:v>2.9261381818181036</c:v>
                </c:pt>
                <c:pt idx="279" formatCode="0.000">
                  <c:v>4.8103915151515082</c:v>
                </c:pt>
                <c:pt idx="280" formatCode="0.000">
                  <c:v>6.7755633333332952</c:v>
                </c:pt>
                <c:pt idx="281" formatCode="0.000">
                  <c:v>2.3652040000000056</c:v>
                </c:pt>
                <c:pt idx="282" formatCode="0.000">
                  <c:v>5.7475440322579914</c:v>
                </c:pt>
                <c:pt idx="283" formatCode="0.000">
                  <c:v>8.4274900000000059</c:v>
                </c:pt>
                <c:pt idx="284" formatCode="0.000">
                  <c:v>6.2763721212120913</c:v>
                </c:pt>
                <c:pt idx="285" formatCode="0.000">
                  <c:v>2.6274658823528938</c:v>
                </c:pt>
                <c:pt idx="286" formatCode="0.000">
                  <c:v>3.4826350000000019</c:v>
                </c:pt>
                <c:pt idx="287" formatCode="0.000">
                  <c:v>5.314626666666598</c:v>
                </c:pt>
                <c:pt idx="288" formatCode="0.000">
                  <c:v>5.1637566666666004</c:v>
                </c:pt>
                <c:pt idx="289" formatCode="0.000">
                  <c:v>3.3495599999999968</c:v>
                </c:pt>
                <c:pt idx="290" formatCode="0.000">
                  <c:v>1.8982217647057951</c:v>
                </c:pt>
                <c:pt idx="291" formatCode="0.000">
                  <c:v>2.9975699999999961</c:v>
                </c:pt>
                <c:pt idx="292" formatCode="0.000">
                  <c:v>3.5124241935482985</c:v>
                </c:pt>
                <c:pt idx="293" formatCode="0.000">
                  <c:v>4.7765100000000018</c:v>
                </c:pt>
                <c:pt idx="294" formatCode="0.000">
                  <c:v>5.5843427272726984</c:v>
                </c:pt>
                <c:pt idx="295" formatCode="0.000">
                  <c:v>10.066115105263094</c:v>
                </c:pt>
                <c:pt idx="296" formatCode="0.000">
                  <c:v>7.4776217777776992</c:v>
                </c:pt>
                <c:pt idx="297" formatCode="0.000">
                  <c:v>8.5471411111111024</c:v>
                </c:pt>
                <c:pt idx="298" formatCode="0.000">
                  <c:v>3.7201087096773904</c:v>
                </c:pt>
                <c:pt idx="299" formatCode="0.000">
                  <c:v>3.1222283870966976</c:v>
                </c:pt>
                <c:pt idx="300" formatCode="0.000">
                  <c:v>5.4744899999999888</c:v>
                </c:pt>
                <c:pt idx="301" formatCode="0.000">
                  <c:v>2.7637073333333007</c:v>
                </c:pt>
                <c:pt idx="302" formatCode="0.000">
                  <c:v>6.5354548275862072</c:v>
                </c:pt>
                <c:pt idx="303" formatCode="0.000">
                  <c:v>7.5677559677418884</c:v>
                </c:pt>
                <c:pt idx="304" formatCode="0.000">
                  <c:v>5.0002953225805982</c:v>
                </c:pt>
                <c:pt idx="305" formatCode="0.000">
                  <c:v>6.5630109677418886</c:v>
                </c:pt>
                <c:pt idx="306" formatCode="0.000">
                  <c:v>6.1565366666666108</c:v>
                </c:pt>
                <c:pt idx="307" formatCode="0.000">
                  <c:v>2.9826300000000003</c:v>
                </c:pt>
                <c:pt idx="308" formatCode="0.000">
                  <c:v>3.5878100000000046</c:v>
                </c:pt>
                <c:pt idx="309" formatCode="0.000">
                  <c:v>5.5727145454545024</c:v>
                </c:pt>
                <c:pt idx="310" formatCode="0.000">
                  <c:v>0.9047292173912922</c:v>
                </c:pt>
                <c:pt idx="311" formatCode="0.000">
                  <c:v>2.6294463076921915</c:v>
                </c:pt>
                <c:pt idx="312" formatCode="0.000">
                  <c:v>-8.9029999999993947E-2</c:v>
                </c:pt>
                <c:pt idx="313" formatCode="0.000">
                  <c:v>0.47725272727269896</c:v>
                </c:pt>
                <c:pt idx="314" formatCode="0.000">
                  <c:v>2.5594600000000014</c:v>
                </c:pt>
                <c:pt idx="315" formatCode="0.000">
                  <c:v>3.7238232258063988</c:v>
                </c:pt>
                <c:pt idx="316" formatCode="0.000">
                  <c:v>10.7887566666666</c:v>
                </c:pt>
                <c:pt idx="317" formatCode="0.000">
                  <c:v>2.0585266666666087</c:v>
                </c:pt>
                <c:pt idx="318" formatCode="0.000">
                  <c:v>2.8258447058823037</c:v>
                </c:pt>
                <c:pt idx="319" formatCode="0.000">
                  <c:v>3.2146614285714037</c:v>
                </c:pt>
                <c:pt idx="320" formatCode="0.000">
                  <c:v>2.2903599999999926</c:v>
                </c:pt>
                <c:pt idx="321" formatCode="0.000">
                  <c:v>3.7782214285713991</c:v>
                </c:pt>
                <c:pt idx="322" formatCode="0.000">
                  <c:v>3.6003299999999996</c:v>
                </c:pt>
                <c:pt idx="323" formatCode="0.000">
                  <c:v>5.6968533333332942</c:v>
                </c:pt>
                <c:pt idx="324" formatCode="0.000">
                  <c:v>2.9942499999999939</c:v>
                </c:pt>
                <c:pt idx="325" formatCode="0.000">
                  <c:v>2.2473449999999957</c:v>
                </c:pt>
                <c:pt idx="326" formatCode="0.000">
                  <c:v>4.2557399999999888</c:v>
                </c:pt>
                <c:pt idx="327" formatCode="0.000">
                  <c:v>3.8947000000000003</c:v>
                </c:pt>
                <c:pt idx="328" formatCode="0.000">
                  <c:v>4.402860000000004</c:v>
                </c:pt>
                <c:pt idx="329" formatCode="0.000">
                  <c:v>4.25779</c:v>
                </c:pt>
                <c:pt idx="330" formatCode="0.000">
                  <c:v>2.1979224242423925</c:v>
                </c:pt>
                <c:pt idx="331" formatCode="0.000">
                  <c:v>-0.27994354838710933</c:v>
                </c:pt>
                <c:pt idx="332" formatCode="0.000">
                  <c:v>0.59533333333330063</c:v>
                </c:pt>
                <c:pt idx="333" formatCode="0.000">
                  <c:v>10.860884186046505</c:v>
                </c:pt>
                <c:pt idx="334" formatCode="0.000">
                  <c:v>6.4720466666665999</c:v>
                </c:pt>
                <c:pt idx="335" formatCode="0.000">
                  <c:v>8.2922300000000035</c:v>
                </c:pt>
                <c:pt idx="336" formatCode="0.000">
                  <c:v>2.0214500000000015</c:v>
                </c:pt>
                <c:pt idx="337" formatCode="0.000">
                  <c:v>4.3672551515150957</c:v>
                </c:pt>
                <c:pt idx="338" formatCode="0.000">
                  <c:v>1.842025806451602</c:v>
                </c:pt>
                <c:pt idx="339" formatCode="0.000">
                  <c:v>5.4638335483871003</c:v>
                </c:pt>
                <c:pt idx="340" formatCode="0.000">
                  <c:v>5.3018333333332919</c:v>
                </c:pt>
                <c:pt idx="341" formatCode="0.000">
                  <c:v>7.7524860000000047</c:v>
                </c:pt>
                <c:pt idx="342" formatCode="0.000">
                  <c:v>6.1556300000000022</c:v>
                </c:pt>
                <c:pt idx="343" formatCode="0.000">
                  <c:v>7.1152566666665962</c:v>
                </c:pt>
                <c:pt idx="344" formatCode="0.000">
                  <c:v>8.8790766666665917</c:v>
                </c:pt>
                <c:pt idx="345" formatCode="0.000">
                  <c:v>6.4385726666666017</c:v>
                </c:pt>
                <c:pt idx="346" formatCode="0.000">
                  <c:v>6.5566266666666024</c:v>
                </c:pt>
                <c:pt idx="347" formatCode="0.000">
                  <c:v>5.4343659999999971</c:v>
                </c:pt>
                <c:pt idx="348" formatCode="0.000">
                  <c:v>7.1366000000000014</c:v>
                </c:pt>
                <c:pt idx="349" formatCode="0.000">
                  <c:v>5.7964510526315109</c:v>
                </c:pt>
                <c:pt idx="350" formatCode="0.000">
                  <c:v>8.8157869032257992</c:v>
                </c:pt>
                <c:pt idx="351" formatCode="0.000">
                  <c:v>9.1614733333332907</c:v>
                </c:pt>
                <c:pt idx="352" formatCode="0.000">
                  <c:v>6.1117166666665952</c:v>
                </c:pt>
                <c:pt idx="353" formatCode="0.000">
                  <c:v>6.6358766666666043</c:v>
                </c:pt>
                <c:pt idx="354" formatCode="0.000">
                  <c:v>7.5080483333332921</c:v>
                </c:pt>
                <c:pt idx="355" formatCode="0.000">
                  <c:v>3.7897766666666115</c:v>
                </c:pt>
                <c:pt idx="356" formatCode="0.000">
                  <c:v>5.6350933333333018</c:v>
                </c:pt>
                <c:pt idx="357" formatCode="0.000">
                  <c:v>6.24664333333331</c:v>
                </c:pt>
                <c:pt idx="358" formatCode="0.000">
                  <c:v>4.7875026666665974</c:v>
                </c:pt>
                <c:pt idx="359" formatCode="0.000">
                  <c:v>8.4987899999999996</c:v>
                </c:pt>
                <c:pt idx="360" formatCode="0.000">
                  <c:v>4.4833808387096923</c:v>
                </c:pt>
                <c:pt idx="361" formatCode="0.000">
                  <c:v>5.6667433333333008</c:v>
                </c:pt>
                <c:pt idx="362" formatCode="0.000">
                  <c:v>1.8321949999999987</c:v>
                </c:pt>
                <c:pt idx="363" formatCode="0.000">
                  <c:v>4.3869866666666013</c:v>
                </c:pt>
                <c:pt idx="364" formatCode="0.000">
                  <c:v>2.4249933333333047</c:v>
                </c:pt>
                <c:pt idx="365" formatCode="0.000">
                  <c:v>1.0796456451612926</c:v>
                </c:pt>
                <c:pt idx="366" formatCode="0.000">
                  <c:v>-3.0188369677420042</c:v>
                </c:pt>
                <c:pt idx="367" formatCode="0.000">
                  <c:v>4.273606774193496</c:v>
                </c:pt>
                <c:pt idx="368" formatCode="0.000">
                  <c:v>3.5042746774193034</c:v>
                </c:pt>
                <c:pt idx="369" formatCode="0.000">
                  <c:v>6.457196129032198</c:v>
                </c:pt>
                <c:pt idx="370" formatCode="0.000">
                  <c:v>7.8884148387096928</c:v>
                </c:pt>
                <c:pt idx="371" formatCode="0.000">
                  <c:v>4.7393950000000018</c:v>
                </c:pt>
                <c:pt idx="372" formatCode="0.000">
                  <c:v>0.42876811764699596</c:v>
                </c:pt>
                <c:pt idx="373" formatCode="0.000">
                  <c:v>6.7361896551702216E-2</c:v>
                </c:pt>
                <c:pt idx="374" formatCode="0.000">
                  <c:v>1.6960857142857009</c:v>
                </c:pt>
                <c:pt idx="375" formatCode="0.000">
                  <c:v>-1.7170885714286044</c:v>
                </c:pt>
                <c:pt idx="376" formatCode="0.000">
                  <c:v>2.9138155172412894</c:v>
                </c:pt>
                <c:pt idx="377" formatCode="0.000">
                  <c:v>3.4570575862068011</c:v>
                </c:pt>
                <c:pt idx="378" formatCode="0.000">
                  <c:v>4.7384733333332889</c:v>
                </c:pt>
                <c:pt idx="379" formatCode="0.000">
                  <c:v>1.4762785714284945</c:v>
                </c:pt>
                <c:pt idx="380" formatCode="0.000">
                  <c:v>1.7518635862068095</c:v>
                </c:pt>
                <c:pt idx="381" formatCode="0.000">
                  <c:v>2.2887928571428091</c:v>
                </c:pt>
                <c:pt idx="382" formatCode="0.000">
                  <c:v>-0.67527655172419543</c:v>
                </c:pt>
                <c:pt idx="383" formatCode="0.000">
                  <c:v>5.6614816129032022</c:v>
                </c:pt>
                <c:pt idx="384" formatCode="0.000">
                  <c:v>5.939657741935406</c:v>
                </c:pt>
                <c:pt idx="385" formatCode="0.000">
                  <c:v>9.4448989032257913</c:v>
                </c:pt>
                <c:pt idx="386" formatCode="0.000">
                  <c:v>8.8669000000000011</c:v>
                </c:pt>
                <c:pt idx="387" formatCode="0.000">
                  <c:v>6.0307799999999929</c:v>
                </c:pt>
                <c:pt idx="388" formatCode="0.000">
                  <c:v>7.7779344827586101</c:v>
                </c:pt>
                <c:pt idx="389" formatCode="0.000">
                  <c:v>8.0739227586206965</c:v>
                </c:pt>
                <c:pt idx="390" formatCode="0.000">
                  <c:v>5.452899655172402</c:v>
                </c:pt>
                <c:pt idx="391" formatCode="0.000">
                  <c:v>6.7272200000000026</c:v>
                </c:pt>
                <c:pt idx="392" formatCode="0.000">
                  <c:v>5.9711300000000023</c:v>
                </c:pt>
                <c:pt idx="393" formatCode="0.000">
                  <c:v>8.0055766666665988</c:v>
                </c:pt>
                <c:pt idx="394" formatCode="0.000">
                  <c:v>5.9699619354837949</c:v>
                </c:pt>
                <c:pt idx="395" formatCode="0.000">
                  <c:v>4.3800333870967023</c:v>
                </c:pt>
                <c:pt idx="396" formatCode="0.000">
                  <c:v>7.5908199999999937</c:v>
                </c:pt>
                <c:pt idx="397" formatCode="0.000">
                  <c:v>10.20786666666659</c:v>
                </c:pt>
                <c:pt idx="398" formatCode="0.000">
                  <c:v>-0.31214333333339539</c:v>
                </c:pt>
                <c:pt idx="399" formatCode="0.000">
                  <c:v>-3.806129999999996</c:v>
                </c:pt>
                <c:pt idx="400" formatCode="0.000">
                  <c:v>8.0984000000000123</c:v>
                </c:pt>
                <c:pt idx="401" formatCode="0.000">
                  <c:v>5.908435294117595</c:v>
                </c:pt>
                <c:pt idx="402" formatCode="0.000">
                  <c:v>5.4545342424242023</c:v>
                </c:pt>
                <c:pt idx="403" formatCode="0.000">
                  <c:v>4.8576383870966993</c:v>
                </c:pt>
                <c:pt idx="404" formatCode="0.000">
                  <c:v>3.6908033333332924</c:v>
                </c:pt>
                <c:pt idx="405" formatCode="0.000">
                  <c:v>1.2660557575756997</c:v>
                </c:pt>
                <c:pt idx="406" formatCode="0.000">
                  <c:v>5.0352719696968933</c:v>
                </c:pt>
                <c:pt idx="407" formatCode="0.000">
                  <c:v>7.4734439393938885</c:v>
                </c:pt>
                <c:pt idx="408" formatCode="0.000">
                  <c:v>7.1206700000000041</c:v>
                </c:pt>
                <c:pt idx="409" formatCode="0.000">
                  <c:v>5.4762883870967016</c:v>
                </c:pt>
                <c:pt idx="410" formatCode="0.000">
                  <c:v>2.7099635483871083</c:v>
                </c:pt>
                <c:pt idx="411" formatCode="0.000">
                  <c:v>1.3571699999999964</c:v>
                </c:pt>
                <c:pt idx="412" formatCode="0.000">
                  <c:v>3.0051088387096883</c:v>
                </c:pt>
                <c:pt idx="413" formatCode="0.000">
                  <c:v>2.3844909677418968</c:v>
                </c:pt>
                <c:pt idx="414" formatCode="0.000">
                  <c:v>3.5381466666666057</c:v>
                </c:pt>
                <c:pt idx="415" formatCode="0.000">
                  <c:v>4.1136439999999936</c:v>
                </c:pt>
                <c:pt idx="416" formatCode="0.000">
                  <c:v>5.979849999999999</c:v>
                </c:pt>
                <c:pt idx="417" formatCode="0.000">
                  <c:v>-2.6318066666666908</c:v>
                </c:pt>
                <c:pt idx="418" formatCode="0.000">
                  <c:v>3.3024366666665941</c:v>
                </c:pt>
                <c:pt idx="419" formatCode="0.000">
                  <c:v>7.8375166666666019</c:v>
                </c:pt>
                <c:pt idx="420" formatCode="0.000">
                  <c:v>9.0973900000000043</c:v>
                </c:pt>
                <c:pt idx="421" formatCode="0.000">
                  <c:v>7.1639864516128995</c:v>
                </c:pt>
                <c:pt idx="422" formatCode="0.000">
                  <c:v>9.4909766666665973</c:v>
                </c:pt>
                <c:pt idx="423" formatCode="0.000">
                  <c:v>6.5426033333333038</c:v>
                </c:pt>
                <c:pt idx="424" formatCode="0.000">
                  <c:v>7.4564966666666095</c:v>
                </c:pt>
                <c:pt idx="425" formatCode="0.000">
                  <c:v>6.3450766666665999</c:v>
                </c:pt>
                <c:pt idx="426" formatCode="0.000">
                  <c:v>8.7192659999999904</c:v>
                </c:pt>
                <c:pt idx="427" formatCode="0.000">
                  <c:v>10.226990000000001</c:v>
                </c:pt>
                <c:pt idx="428" formatCode="0.000">
                  <c:v>8.3400033333332999</c:v>
                </c:pt>
                <c:pt idx="429" formatCode="0.000">
                  <c:v>6.0197333333332921</c:v>
                </c:pt>
                <c:pt idx="430" formatCode="0.000">
                  <c:v>6.3664733333333032</c:v>
                </c:pt>
                <c:pt idx="431" formatCode="0.000">
                  <c:v>2.4532533333332935</c:v>
                </c:pt>
                <c:pt idx="432" formatCode="0.000">
                  <c:v>4.5590200000000038</c:v>
                </c:pt>
                <c:pt idx="433" formatCode="0.000">
                  <c:v>5.0011099999999971</c:v>
                </c:pt>
                <c:pt idx="434" formatCode="0.000">
                  <c:v>9.0747562580644967</c:v>
                </c:pt>
                <c:pt idx="435" formatCode="0.000">
                  <c:v>3.9000726666666026</c:v>
                </c:pt>
                <c:pt idx="436" formatCode="0.000">
                  <c:v>2.9745033333333026</c:v>
                </c:pt>
                <c:pt idx="437" formatCode="0.000">
                  <c:v>-2.3226465151516038</c:v>
                </c:pt>
                <c:pt idx="438" formatCode="0.000">
                  <c:v>-3.4334543243243871</c:v>
                </c:pt>
                <c:pt idx="439" formatCode="0.000">
                  <c:v>-1.7288521621621982</c:v>
                </c:pt>
                <c:pt idx="440" formatCode="0.000">
                  <c:v>-4.4647449999999935</c:v>
                </c:pt>
                <c:pt idx="441" formatCode="0.000">
                  <c:v>-3.3405833333333987</c:v>
                </c:pt>
                <c:pt idx="442" formatCode="0.000">
                  <c:v>0.16137000000000512</c:v>
                </c:pt>
                <c:pt idx="443" formatCode="0.000">
                  <c:v>1.2946866666666068</c:v>
                </c:pt>
                <c:pt idx="444" formatCode="0.000">
                  <c:v>1.622726666666594</c:v>
                </c:pt>
                <c:pt idx="445" formatCode="0.000">
                  <c:v>-0.41022666666670204</c:v>
                </c:pt>
                <c:pt idx="446" formatCode="0.000">
                  <c:v>-7.9200055172413926</c:v>
                </c:pt>
                <c:pt idx="447" formatCode="0.000">
                  <c:v>-6.9320216666666994</c:v>
                </c:pt>
                <c:pt idx="448" formatCode="0.000">
                  <c:v>-9.0532466666667091</c:v>
                </c:pt>
                <c:pt idx="449" formatCode="0.000">
                  <c:v>-7.0807993333334025</c:v>
                </c:pt>
                <c:pt idx="450" formatCode="0.000">
                  <c:v>-10.723124677419406</c:v>
                </c:pt>
                <c:pt idx="451" formatCode="0.000">
                  <c:v>-6.4580839999999995</c:v>
                </c:pt>
                <c:pt idx="452" formatCode="0.000">
                  <c:v>-3.6861799999999931</c:v>
                </c:pt>
                <c:pt idx="453" formatCode="0.000">
                  <c:v>-2.2314635483870973</c:v>
                </c:pt>
                <c:pt idx="454" formatCode="0.000">
                  <c:v>-3.6165100000000052</c:v>
                </c:pt>
                <c:pt idx="455" formatCode="0.000">
                  <c:v>-7.741846666666703</c:v>
                </c:pt>
                <c:pt idx="456" formatCode="0.000">
                  <c:v>3.7827133333333052</c:v>
                </c:pt>
                <c:pt idx="457" formatCode="0.000">
                  <c:v>4.1937649999999991</c:v>
                </c:pt>
                <c:pt idx="458" formatCode="0.000">
                  <c:v>6.1971366666666086</c:v>
                </c:pt>
                <c:pt idx="459" formatCode="0.000">
                  <c:v>4.9810966666665877</c:v>
                </c:pt>
                <c:pt idx="460" formatCode="0.000">
                  <c:v>4.8630133333332992</c:v>
                </c:pt>
                <c:pt idx="461" formatCode="0.000">
                  <c:v>8.8884139999999974</c:v>
                </c:pt>
                <c:pt idx="462" formatCode="0.000">
                  <c:v>6.8873643225805949</c:v>
                </c:pt>
                <c:pt idx="463" formatCode="0.000">
                  <c:v>9.0913614516128973</c:v>
                </c:pt>
                <c:pt idx="464" formatCode="0.000">
                  <c:v>2.1198733333333024</c:v>
                </c:pt>
                <c:pt idx="465" formatCode="0.000">
                  <c:v>8.2799816666666004</c:v>
                </c:pt>
                <c:pt idx="466" formatCode="0.000">
                  <c:v>5.5660233333332911</c:v>
                </c:pt>
                <c:pt idx="467" formatCode="0.000">
                  <c:v>5.6358026666665921</c:v>
                </c:pt>
                <c:pt idx="468" formatCode="0.000">
                  <c:v>4.6944816666666043</c:v>
                </c:pt>
                <c:pt idx="469" formatCode="0.000">
                  <c:v>2.402704</c:v>
                </c:pt>
                <c:pt idx="470" formatCode="0.000">
                  <c:v>3.2855959999999982</c:v>
                </c:pt>
                <c:pt idx="471" formatCode="0.000">
                  <c:v>6.791560000000004</c:v>
                </c:pt>
                <c:pt idx="472" formatCode="0.000">
                  <c:v>7.3927433333332999</c:v>
                </c:pt>
                <c:pt idx="473" formatCode="0.000">
                  <c:v>4.3550950000000057</c:v>
                </c:pt>
                <c:pt idx="474" formatCode="0.000">
                  <c:v>6.3678766666665894</c:v>
                </c:pt>
                <c:pt idx="475" formatCode="0.000">
                  <c:v>8.5744433333332921</c:v>
                </c:pt>
                <c:pt idx="476" formatCode="0.000">
                  <c:v>7.6748566666665994</c:v>
                </c:pt>
                <c:pt idx="477" formatCode="0.000">
                  <c:v>8.8712566666665964</c:v>
                </c:pt>
                <c:pt idx="478" formatCode="0.000">
                  <c:v>9.2856450000000024</c:v>
                </c:pt>
                <c:pt idx="479" formatCode="0.000">
                  <c:v>6.4070133333332961</c:v>
                </c:pt>
                <c:pt idx="480" formatCode="0.000">
                  <c:v>8.4514666666665903</c:v>
                </c:pt>
                <c:pt idx="481" formatCode="0.000">
                  <c:v>-5.0700954054053966</c:v>
                </c:pt>
                <c:pt idx="482" formatCode="0.000">
                  <c:v>2.9355266666665898</c:v>
                </c:pt>
                <c:pt idx="483" formatCode="0.000">
                  <c:v>3.7553333333333114</c:v>
                </c:pt>
                <c:pt idx="484" formatCode="0.000">
                  <c:v>2.6306299999999965</c:v>
                </c:pt>
                <c:pt idx="485" formatCode="0.000">
                  <c:v>0.50139000000000067</c:v>
                </c:pt>
                <c:pt idx="486" formatCode="0.000">
                  <c:v>2.2376560000000012</c:v>
                </c:pt>
                <c:pt idx="487" formatCode="0.000">
                  <c:v>4.9613183333332955</c:v>
                </c:pt>
                <c:pt idx="488" formatCode="0.000">
                  <c:v>6.4124433333333002</c:v>
                </c:pt>
                <c:pt idx="489" formatCode="0.000">
                  <c:v>5.7491966666666059</c:v>
                </c:pt>
                <c:pt idx="490" formatCode="0.000">
                  <c:v>7.7742266666666069</c:v>
                </c:pt>
                <c:pt idx="491" formatCode="0.000">
                  <c:v>6.1360733333333002</c:v>
                </c:pt>
                <c:pt idx="492" formatCode="0.000">
                  <c:v>3.807075999999995</c:v>
                </c:pt>
                <c:pt idx="493" formatCode="0.000">
                  <c:v>4.3776366666665893</c:v>
                </c:pt>
                <c:pt idx="494" formatCode="0.000">
                  <c:v>7.3362466666665966</c:v>
                </c:pt>
                <c:pt idx="495" formatCode="0.000">
                  <c:v>7.2222766666666018</c:v>
                </c:pt>
                <c:pt idx="496" formatCode="0.000">
                  <c:v>8.7267900000000083</c:v>
                </c:pt>
                <c:pt idx="497" formatCode="0.000">
                  <c:v>4.6538666666666018</c:v>
                </c:pt>
                <c:pt idx="498" formatCode="0.000">
                  <c:v>4.1850266666666016</c:v>
                </c:pt>
                <c:pt idx="499" formatCode="0.000">
                  <c:v>4.479015000000004</c:v>
                </c:pt>
                <c:pt idx="500" formatCode="0.000">
                  <c:v>5.2466050000000024</c:v>
                </c:pt>
                <c:pt idx="501" formatCode="0.000">
                  <c:v>4.6486400000000003</c:v>
                </c:pt>
                <c:pt idx="502" formatCode="0.000">
                  <c:v>5.5900961290322044</c:v>
                </c:pt>
                <c:pt idx="503" formatCode="0.000">
                  <c:v>3.2001910270270031</c:v>
                </c:pt>
                <c:pt idx="504" formatCode="0.000">
                  <c:v>5.9186287179487067</c:v>
                </c:pt>
                <c:pt idx="505" formatCode="0.000">
                  <c:v>5.6474242424242078</c:v>
                </c:pt>
                <c:pt idx="506" formatCode="0.000">
                  <c:v>6.1319533333332998</c:v>
                </c:pt>
                <c:pt idx="507" formatCode="0.000">
                  <c:v>8.5825976129032</c:v>
                </c:pt>
                <c:pt idx="508" formatCode="0.000">
                  <c:v>9.9656140000000022</c:v>
                </c:pt>
                <c:pt idx="509" formatCode="0.000">
                  <c:v>6.1629400000000061</c:v>
                </c:pt>
                <c:pt idx="510" formatCode="0.000">
                  <c:v>-2.3974766666667051</c:v>
                </c:pt>
                <c:pt idx="511" formatCode="0.000">
                  <c:v>5.1792339999999939</c:v>
                </c:pt>
                <c:pt idx="512" formatCode="0.000">
                  <c:v>6.5744729032257965</c:v>
                </c:pt>
                <c:pt idx="513" formatCode="0.000">
                  <c:v>4.8563900000000046</c:v>
                </c:pt>
                <c:pt idx="514" formatCode="0.000">
                  <c:v>5.303319333333306</c:v>
                </c:pt>
                <c:pt idx="515" formatCode="0.000">
                  <c:v>6.9998803225805943</c:v>
                </c:pt>
                <c:pt idx="516" formatCode="0.000">
                  <c:v>5.4331124516128995</c:v>
                </c:pt>
                <c:pt idx="517" formatCode="0.000">
                  <c:v>2.5379793548387113</c:v>
                </c:pt>
                <c:pt idx="518" formatCode="0.000">
                  <c:v>3.8182199999999966</c:v>
                </c:pt>
                <c:pt idx="519" formatCode="0.000">
                  <c:v>3.7493466666665967</c:v>
                </c:pt>
                <c:pt idx="520" formatCode="0.000">
                  <c:v>5.0990426666666053</c:v>
                </c:pt>
                <c:pt idx="521" formatCode="0.000">
                  <c:v>4.4579399999999936</c:v>
                </c:pt>
                <c:pt idx="522" formatCode="0.000">
                  <c:v>2.4116060000000061</c:v>
                </c:pt>
                <c:pt idx="523" formatCode="0.000">
                  <c:v>0.59342666666660193</c:v>
                </c:pt>
                <c:pt idx="524" formatCode="0.000">
                  <c:v>0.4564060000000012</c:v>
                </c:pt>
                <c:pt idx="525" formatCode="0.000">
                  <c:v>5.2505593333332996</c:v>
                </c:pt>
                <c:pt idx="526" formatCode="0.000">
                  <c:v>3.8501899999999978</c:v>
                </c:pt>
                <c:pt idx="527" formatCode="0.000">
                  <c:v>6.8329416666665992</c:v>
                </c:pt>
                <c:pt idx="528" formatCode="0.000">
                  <c:v>4.1598599999999948</c:v>
                </c:pt>
                <c:pt idx="529" formatCode="0.000">
                  <c:v>2.2364489032257922</c:v>
                </c:pt>
                <c:pt idx="530" formatCode="0.000">
                  <c:v>4.0400990322579986</c:v>
                </c:pt>
                <c:pt idx="531" formatCode="0.000">
                  <c:v>1.2087133333332929</c:v>
                </c:pt>
                <c:pt idx="532" formatCode="0.000">
                  <c:v>5.9367933333333127</c:v>
                </c:pt>
                <c:pt idx="533" formatCode="0.000">
                  <c:v>2.9875333333333032</c:v>
                </c:pt>
                <c:pt idx="534" formatCode="0.000">
                  <c:v>6.47371666666659</c:v>
                </c:pt>
                <c:pt idx="535" formatCode="0.000">
                  <c:v>5.4195866666666035</c:v>
                </c:pt>
                <c:pt idx="536" formatCode="0.000">
                  <c:v>6.3596793333332897</c:v>
                </c:pt>
                <c:pt idx="537" formatCode="0.000">
                  <c:v>5.7471266666666025</c:v>
                </c:pt>
                <c:pt idx="538" formatCode="0.000">
                  <c:v>5.7090933333332998</c:v>
                </c:pt>
                <c:pt idx="539" formatCode="0.000">
                  <c:v>4.970950000000002</c:v>
                </c:pt>
                <c:pt idx="540" formatCode="0.000">
                  <c:v>5.8178399999999968</c:v>
                </c:pt>
                <c:pt idx="541" formatCode="0.000">
                  <c:v>6.6617673333333016</c:v>
                </c:pt>
                <c:pt idx="542" formatCode="0.000">
                  <c:v>7.6085849999999979</c:v>
                </c:pt>
                <c:pt idx="543" formatCode="0.000">
                  <c:v>5.1025279999999995</c:v>
                </c:pt>
                <c:pt idx="544" formatCode="0.000">
                  <c:v>6.7004266511627932</c:v>
                </c:pt>
                <c:pt idx="545" formatCode="0.000">
                  <c:v>7.6038306666666031</c:v>
                </c:pt>
                <c:pt idx="546" formatCode="0.000">
                  <c:v>4.5985165853657932</c:v>
                </c:pt>
                <c:pt idx="547" formatCode="0.000">
                  <c:v>2.6644139999999936</c:v>
                </c:pt>
                <c:pt idx="548" formatCode="0.000">
                  <c:v>4.1959033333333053</c:v>
                </c:pt>
                <c:pt idx="549" formatCode="0.000">
                  <c:v>4.7357773333332958</c:v>
                </c:pt>
                <c:pt idx="550" formatCode="0.000">
                  <c:v>11.831916999999997</c:v>
                </c:pt>
                <c:pt idx="551" formatCode="0.000">
                  <c:v>7.9536851515150957</c:v>
                </c:pt>
                <c:pt idx="552" formatCode="0.000">
                  <c:v>9.7018833333332992</c:v>
                </c:pt>
                <c:pt idx="553" formatCode="0.000">
                  <c:v>6.05066333333329</c:v>
                </c:pt>
                <c:pt idx="554" formatCode="0.000">
                  <c:v>6.9156917741934976</c:v>
                </c:pt>
                <c:pt idx="555" formatCode="0.000">
                  <c:v>7.2123212903225067</c:v>
                </c:pt>
                <c:pt idx="556" formatCode="0.000">
                  <c:v>0.92351933333330294</c:v>
                </c:pt>
                <c:pt idx="557" formatCode="0.000">
                  <c:v>4.1130699999999933</c:v>
                </c:pt>
                <c:pt idx="558" formatCode="0.000">
                  <c:v>10.430301666666594</c:v>
                </c:pt>
                <c:pt idx="559" formatCode="0.000">
                  <c:v>6.9302333333333053</c:v>
                </c:pt>
                <c:pt idx="560" formatCode="0.000">
                  <c:v>8.8343884285713941</c:v>
                </c:pt>
                <c:pt idx="561" formatCode="0.000">
                  <c:v>6.07087333333331</c:v>
                </c:pt>
                <c:pt idx="562" formatCode="0.000">
                  <c:v>4.5077689655172009</c:v>
                </c:pt>
                <c:pt idx="563" formatCode="0.000">
                  <c:v>11.132199448275799</c:v>
                </c:pt>
                <c:pt idx="564" formatCode="0.000">
                  <c:v>11.226246551724103</c:v>
                </c:pt>
                <c:pt idx="565" formatCode="0.000">
                  <c:v>8.017983333333305</c:v>
                </c:pt>
                <c:pt idx="566" formatCode="0.000">
                  <c:v>9.4662669999999949</c:v>
                </c:pt>
                <c:pt idx="567" formatCode="0.000">
                  <c:v>1.9649974358974021</c:v>
                </c:pt>
                <c:pt idx="568" formatCode="0.000">
                  <c:v>5.1749168421052048</c:v>
                </c:pt>
                <c:pt idx="569" formatCode="0.000">
                  <c:v>5.6340434482758042</c:v>
                </c:pt>
                <c:pt idx="570" formatCode="0.000">
                  <c:v>4.1241004482758044</c:v>
                </c:pt>
                <c:pt idx="571" formatCode="0.000">
                  <c:v>4.289924285714207</c:v>
                </c:pt>
                <c:pt idx="572" formatCode="0.000">
                  <c:v>0.30464000000000624</c:v>
                </c:pt>
                <c:pt idx="573" formatCode="0.000">
                  <c:v>1.4719542857142045</c:v>
                </c:pt>
                <c:pt idx="574" formatCode="0.000">
                  <c:v>4.8691943103447954</c:v>
                </c:pt>
                <c:pt idx="575" formatCode="0.000">
                  <c:v>6.3930799999999977</c:v>
                </c:pt>
                <c:pt idx="576" formatCode="0.000">
                  <c:v>7.3505742857142025</c:v>
                </c:pt>
                <c:pt idx="577" formatCode="0.000">
                  <c:v>7.1523128571428032</c:v>
                </c:pt>
                <c:pt idx="578" formatCode="0.000">
                  <c:v>5.1686828571427981</c:v>
                </c:pt>
                <c:pt idx="579" formatCode="0.000">
                  <c:v>5.4550250000000062</c:v>
                </c:pt>
                <c:pt idx="580" formatCode="0.000">
                  <c:v>7.265197999999998</c:v>
                </c:pt>
                <c:pt idx="581" formatCode="0.000">
                  <c:v>6.3309139999999999</c:v>
                </c:pt>
                <c:pt idx="582" formatCode="0.000">
                  <c:v>3.8389759999999882</c:v>
                </c:pt>
                <c:pt idx="583" formatCode="0.000">
                  <c:v>5.3884199999999964</c:v>
                </c:pt>
                <c:pt idx="584" formatCode="0.000">
                  <c:v>5.4796333333333038</c:v>
                </c:pt>
                <c:pt idx="585" formatCode="0.000">
                  <c:v>7.7482733333333016</c:v>
                </c:pt>
                <c:pt idx="586" formatCode="0.000">
                  <c:v>5.8372549999999919</c:v>
                </c:pt>
                <c:pt idx="587" formatCode="0.000">
                  <c:v>12.401649333333303</c:v>
                </c:pt>
                <c:pt idx="588" formatCode="0.000">
                  <c:v>9.5277180000000001</c:v>
                </c:pt>
                <c:pt idx="589" formatCode="0.000">
                  <c:v>6.5749580303030086</c:v>
                </c:pt>
                <c:pt idx="590" formatCode="0.000">
                  <c:v>5.9349528571428039</c:v>
                </c:pt>
                <c:pt idx="591" formatCode="0.000">
                  <c:v>2.668996666666601</c:v>
                </c:pt>
                <c:pt idx="592" formatCode="0.000">
                  <c:v>3.7836763333333039</c:v>
                </c:pt>
                <c:pt idx="593" formatCode="0.000">
                  <c:v>3.1629346666666081</c:v>
                </c:pt>
                <c:pt idx="594" formatCode="0.000">
                  <c:v>0.85904399999999725</c:v>
                </c:pt>
                <c:pt idx="595" formatCode="0.000">
                  <c:v>-3.3848359999999929</c:v>
                </c:pt>
                <c:pt idx="596" formatCode="0.000">
                  <c:v>-6.014480000000006</c:v>
                </c:pt>
                <c:pt idx="597" formatCode="0.000">
                  <c:v>1.2835199999999958</c:v>
                </c:pt>
                <c:pt idx="598" formatCode="0.000">
                  <c:v>-0.81675400000000309</c:v>
                </c:pt>
                <c:pt idx="599" formatCode="0.000">
                  <c:v>3.6858206666666007</c:v>
                </c:pt>
                <c:pt idx="600" formatCode="0.000">
                  <c:v>1.6364960000000082</c:v>
                </c:pt>
                <c:pt idx="601" formatCode="0.000">
                  <c:v>7.2552816666665976</c:v>
                </c:pt>
                <c:pt idx="602" formatCode="0.000">
                  <c:v>6.845839666666599</c:v>
                </c:pt>
                <c:pt idx="603" formatCode="0.000">
                  <c:v>9.3233557096773936</c:v>
                </c:pt>
                <c:pt idx="604" formatCode="0.000">
                  <c:v>5.7966677419354014</c:v>
                </c:pt>
                <c:pt idx="605" formatCode="0.000">
                  <c:v>4.4715716774193055</c:v>
                </c:pt>
                <c:pt idx="606" formatCode="0.000">
                  <c:v>-2.0984243548386985</c:v>
                </c:pt>
                <c:pt idx="607" formatCode="0.000">
                  <c:v>2.3478416129032098</c:v>
                </c:pt>
                <c:pt idx="608" formatCode="0.000">
                  <c:v>4.4048348387095899</c:v>
                </c:pt>
                <c:pt idx="609" formatCode="0.000">
                  <c:v>7.0986759999999975</c:v>
                </c:pt>
                <c:pt idx="610" formatCode="0.000">
                  <c:v>5.8164233333333044</c:v>
                </c:pt>
                <c:pt idx="611" formatCode="0.000">
                  <c:v>6.2694230000000033</c:v>
                </c:pt>
                <c:pt idx="612" formatCode="0.000">
                  <c:v>5.1106086666666002</c:v>
                </c:pt>
                <c:pt idx="613" formatCode="0.000">
                  <c:v>7.5881799999999942</c:v>
                </c:pt>
                <c:pt idx="614" formatCode="0.000">
                  <c:v>8.1095213333332978</c:v>
                </c:pt>
                <c:pt idx="615" formatCode="0.000">
                  <c:v>8.7916936666666032</c:v>
                </c:pt>
                <c:pt idx="616" formatCode="0.000">
                  <c:v>6.5141653333333025</c:v>
                </c:pt>
                <c:pt idx="617" formatCode="0.000">
                  <c:v>11.559042666666599</c:v>
                </c:pt>
                <c:pt idx="618" formatCode="0.000">
                  <c:v>12.018162999999994</c:v>
                </c:pt>
                <c:pt idx="619" formatCode="0.000">
                  <c:v>9.0974183333332945</c:v>
                </c:pt>
                <c:pt idx="620" formatCode="0.000">
                  <c:v>9.6570639999999912</c:v>
                </c:pt>
                <c:pt idx="621" formatCode="0.000">
                  <c:v>11.663256666666598</c:v>
                </c:pt>
                <c:pt idx="622" formatCode="0.000">
                  <c:v>0.32004352941169145</c:v>
                </c:pt>
                <c:pt idx="623" formatCode="0.000">
                  <c:v>-1.4998199999999997</c:v>
                </c:pt>
                <c:pt idx="624" formatCode="0.000">
                  <c:v>-2.5485480645161971</c:v>
                </c:pt>
                <c:pt idx="625" formatCode="0.000">
                  <c:v>-5.4182342424243046</c:v>
                </c:pt>
                <c:pt idx="626" formatCode="0.000">
                  <c:v>-3.4726799999999969</c:v>
                </c:pt>
                <c:pt idx="627" formatCode="0.000">
                  <c:v>-2.9764435294117959</c:v>
                </c:pt>
                <c:pt idx="628" formatCode="0.000">
                  <c:v>-6.2799999999995748E-2</c:v>
                </c:pt>
                <c:pt idx="629" formatCode="0.000">
                  <c:v>4.7375474193547973</c:v>
                </c:pt>
                <c:pt idx="630" formatCode="0.000">
                  <c:v>6.2812600000000032</c:v>
                </c:pt>
                <c:pt idx="631" formatCode="0.000">
                  <c:v>8.2220033333333049</c:v>
                </c:pt>
                <c:pt idx="632" formatCode="0.000">
                  <c:v>10.131112666666603</c:v>
                </c:pt>
                <c:pt idx="633" formatCode="0.000">
                  <c:v>10.975629333333302</c:v>
                </c:pt>
                <c:pt idx="634" formatCode="0.000">
                  <c:v>9.8174506666666019</c:v>
                </c:pt>
                <c:pt idx="635" formatCode="0.000">
                  <c:v>6.9951263333333031</c:v>
                </c:pt>
                <c:pt idx="636" formatCode="0.000">
                  <c:v>6.7712996666666001</c:v>
                </c:pt>
                <c:pt idx="637" formatCode="0.000">
                  <c:v>4.2051699999999954</c:v>
                </c:pt>
                <c:pt idx="638" formatCode="0.000">
                  <c:v>2.541287838709593</c:v>
                </c:pt>
                <c:pt idx="639" formatCode="0.000">
                  <c:v>3.2522507419354056</c:v>
                </c:pt>
                <c:pt idx="640" formatCode="0.000">
                  <c:v>7.173603333333304</c:v>
                </c:pt>
                <c:pt idx="641" formatCode="0.000">
                  <c:v>7.0484036666666015</c:v>
                </c:pt>
                <c:pt idx="642" formatCode="0.000">
                  <c:v>8.622821612903202</c:v>
                </c:pt>
                <c:pt idx="643" formatCode="0.000">
                  <c:v>-1.7595448484849072</c:v>
                </c:pt>
                <c:pt idx="644" formatCode="0.000">
                  <c:v>4.4487645161290033</c:v>
                </c:pt>
                <c:pt idx="645" formatCode="0.000">
                  <c:v>8.5668103225806007</c:v>
                </c:pt>
                <c:pt idx="646" formatCode="0.000">
                  <c:v>9.9072013548387048</c:v>
                </c:pt>
                <c:pt idx="647" formatCode="0.000">
                  <c:v>10.835059999999999</c:v>
                </c:pt>
                <c:pt idx="648" formatCode="0.000">
                  <c:v>7.9268800000000113</c:v>
                </c:pt>
                <c:pt idx="649" formatCode="0.000">
                  <c:v>12.352024</c:v>
                </c:pt>
                <c:pt idx="650" formatCode="0.000">
                  <c:v>7.5926733333332947</c:v>
                </c:pt>
                <c:pt idx="651" formatCode="0.000">
                  <c:v>4.6743866666666065</c:v>
                </c:pt>
                <c:pt idx="652" formatCode="0.000">
                  <c:v>5.2926816666665957</c:v>
                </c:pt>
                <c:pt idx="653" formatCode="0.000">
                  <c:v>6.3843199999999882</c:v>
                </c:pt>
                <c:pt idx="654" formatCode="0.000">
                  <c:v>7.9943793333332991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E-4EBD-81CA-55D2AF718059}"/>
            </c:ext>
          </c:extLst>
        </c:ser>
        <c:ser>
          <c:idx val="1"/>
          <c:order val="1"/>
          <c:tx>
            <c:v>평균 차이(mean difference, 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('임상_Mid(65이상 90미만)'!$F$8,'임상_Mid(65이상 90미만)'!$F$8)</c:f>
              <c:numCache>
                <c:formatCode>0.00</c:formatCode>
                <c:ptCount val="2"/>
                <c:pt idx="0">
                  <c:v>2.8840421353597603</c:v>
                </c:pt>
                <c:pt idx="1">
                  <c:v>2.8840421353597603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E-4EBD-81CA-55D2AF718059}"/>
            </c:ext>
          </c:extLst>
        </c:ser>
        <c:ser>
          <c:idx val="2"/>
          <c:order val="2"/>
          <c:tx>
            <c:v>95% 일치한계 상한값 (upper LOA)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('임상_Mid(65이상 90미만)'!$M$8,'임상_Mid(65이상 90미만)'!$M$8)</c:f>
              <c:numCache>
                <c:formatCode>0.00</c:formatCode>
                <c:ptCount val="2"/>
                <c:pt idx="0">
                  <c:v>11.126426528310191</c:v>
                </c:pt>
                <c:pt idx="1">
                  <c:v>11.126426528310191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0E-4EBD-81CA-55D2AF718059}"/>
            </c:ext>
          </c:extLst>
        </c:ser>
        <c:ser>
          <c:idx val="3"/>
          <c:order val="3"/>
          <c:tx>
            <c:v>95% 일치한계 하한값 (lower LOA)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('임상_Mid(65이상 90미만)'!$N$8,'임상_Mid(65이상 90미만)'!$N$8)</c:f>
              <c:numCache>
                <c:formatCode>0.00</c:formatCode>
                <c:ptCount val="2"/>
                <c:pt idx="0">
                  <c:v>-5.358342257590671</c:v>
                </c:pt>
                <c:pt idx="1">
                  <c:v>-5.358342257590671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0E-4EBD-81CA-55D2AF71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8520"/>
        <c:axId val="459638848"/>
      </c:scatterChart>
      <c:valAx>
        <c:axId val="459638520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848"/>
        <c:crosses val="autoZero"/>
        <c:crossBetween val="midCat"/>
      </c:valAx>
      <c:valAx>
        <c:axId val="459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Difference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0786964129483809"/>
          <c:y val="8.4441597910313066E-4"/>
          <c:w val="0.29027850685331003"/>
          <c:h val="0.18660437780205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comparison for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'임상_Mid(65이상 90미만)'!$C$13:$C$921</c:f>
              <c:numCache>
                <c:formatCode>0.00</c:formatCode>
                <c:ptCount val="909"/>
                <c:pt idx="0">
                  <c:v>89.866666666666603</c:v>
                </c:pt>
                <c:pt idx="1">
                  <c:v>89.5</c:v>
                </c:pt>
                <c:pt idx="2">
                  <c:v>89.966666666666598</c:v>
                </c:pt>
                <c:pt idx="3">
                  <c:v>89.366666666666603</c:v>
                </c:pt>
                <c:pt idx="4">
                  <c:v>89.6666666666666</c:v>
                </c:pt>
                <c:pt idx="5">
                  <c:v>88.6666666666666</c:v>
                </c:pt>
                <c:pt idx="6">
                  <c:v>88.966666666666598</c:v>
                </c:pt>
                <c:pt idx="7">
                  <c:v>89.033333333333303</c:v>
                </c:pt>
                <c:pt idx="8">
                  <c:v>89.066666666666606</c:v>
                </c:pt>
                <c:pt idx="9">
                  <c:v>89.266666666666595</c:v>
                </c:pt>
                <c:pt idx="10">
                  <c:v>89.066666666666606</c:v>
                </c:pt>
                <c:pt idx="11">
                  <c:v>89.3</c:v>
                </c:pt>
                <c:pt idx="12">
                  <c:v>89.033333333333303</c:v>
                </c:pt>
                <c:pt idx="13">
                  <c:v>89.233333333333306</c:v>
                </c:pt>
                <c:pt idx="14">
                  <c:v>89.6</c:v>
                </c:pt>
                <c:pt idx="15">
                  <c:v>89.8</c:v>
                </c:pt>
                <c:pt idx="16">
                  <c:v>88.966666666666598</c:v>
                </c:pt>
                <c:pt idx="17">
                  <c:v>88.9</c:v>
                </c:pt>
                <c:pt idx="18">
                  <c:v>89.2</c:v>
                </c:pt>
                <c:pt idx="19">
                  <c:v>89.766666666666595</c:v>
                </c:pt>
                <c:pt idx="20">
                  <c:v>89.9</c:v>
                </c:pt>
                <c:pt idx="21">
                  <c:v>88.655172413793096</c:v>
                </c:pt>
                <c:pt idx="22">
                  <c:v>88.566666666666606</c:v>
                </c:pt>
                <c:pt idx="23">
                  <c:v>89.161290322580598</c:v>
                </c:pt>
                <c:pt idx="24">
                  <c:v>89.6</c:v>
                </c:pt>
                <c:pt idx="25">
                  <c:v>88.966666666666598</c:v>
                </c:pt>
                <c:pt idx="26">
                  <c:v>89.533333333333303</c:v>
                </c:pt>
                <c:pt idx="27">
                  <c:v>88.8</c:v>
                </c:pt>
                <c:pt idx="28">
                  <c:v>88.516129032257993</c:v>
                </c:pt>
                <c:pt idx="29">
                  <c:v>89.8</c:v>
                </c:pt>
                <c:pt idx="30">
                  <c:v>87</c:v>
                </c:pt>
                <c:pt idx="31">
                  <c:v>87.7</c:v>
                </c:pt>
                <c:pt idx="32">
                  <c:v>87.8</c:v>
                </c:pt>
                <c:pt idx="33">
                  <c:v>83.933333333333294</c:v>
                </c:pt>
                <c:pt idx="34">
                  <c:v>84.1</c:v>
                </c:pt>
                <c:pt idx="35">
                  <c:v>84.033333333333303</c:v>
                </c:pt>
                <c:pt idx="36">
                  <c:v>84.1666666666666</c:v>
                </c:pt>
                <c:pt idx="37">
                  <c:v>84.612903225806406</c:v>
                </c:pt>
                <c:pt idx="38">
                  <c:v>86.419354838709594</c:v>
                </c:pt>
                <c:pt idx="39">
                  <c:v>87.6666666666666</c:v>
                </c:pt>
                <c:pt idx="40">
                  <c:v>87.3</c:v>
                </c:pt>
                <c:pt idx="41">
                  <c:v>86.966666666666598</c:v>
                </c:pt>
                <c:pt idx="42">
                  <c:v>86.433333333333294</c:v>
                </c:pt>
                <c:pt idx="43">
                  <c:v>85.7</c:v>
                </c:pt>
                <c:pt idx="44">
                  <c:v>87.9</c:v>
                </c:pt>
                <c:pt idx="45">
                  <c:v>88.3333333333333</c:v>
                </c:pt>
                <c:pt idx="46">
                  <c:v>87.6</c:v>
                </c:pt>
                <c:pt idx="47">
                  <c:v>84.513513513513502</c:v>
                </c:pt>
                <c:pt idx="48">
                  <c:v>83.8</c:v>
                </c:pt>
                <c:pt idx="49">
                  <c:v>84.633333333333297</c:v>
                </c:pt>
                <c:pt idx="50">
                  <c:v>83.2</c:v>
                </c:pt>
                <c:pt idx="51">
                  <c:v>84.096774193548299</c:v>
                </c:pt>
                <c:pt idx="52">
                  <c:v>84.233333333333306</c:v>
                </c:pt>
                <c:pt idx="53">
                  <c:v>83.533333333333303</c:v>
                </c:pt>
                <c:pt idx="54">
                  <c:v>84.566666666666606</c:v>
                </c:pt>
                <c:pt idx="55">
                  <c:v>85.9</c:v>
                </c:pt>
                <c:pt idx="56">
                  <c:v>85.133333333333297</c:v>
                </c:pt>
                <c:pt idx="57">
                  <c:v>83.033333333333303</c:v>
                </c:pt>
                <c:pt idx="58">
                  <c:v>85</c:v>
                </c:pt>
                <c:pt idx="59">
                  <c:v>88.4</c:v>
                </c:pt>
                <c:pt idx="60">
                  <c:v>87.5</c:v>
                </c:pt>
                <c:pt idx="61">
                  <c:v>83.545454545454504</c:v>
                </c:pt>
                <c:pt idx="62">
                  <c:v>83.628571428571405</c:v>
                </c:pt>
                <c:pt idx="63">
                  <c:v>83.3611111111111</c:v>
                </c:pt>
                <c:pt idx="64">
                  <c:v>84.46875</c:v>
                </c:pt>
                <c:pt idx="65">
                  <c:v>86.066666666666606</c:v>
                </c:pt>
                <c:pt idx="66">
                  <c:v>85.78125</c:v>
                </c:pt>
                <c:pt idx="67">
                  <c:v>86.1666666666666</c:v>
                </c:pt>
                <c:pt idx="68">
                  <c:v>86.133333333333297</c:v>
                </c:pt>
                <c:pt idx="69">
                  <c:v>88.433333333333294</c:v>
                </c:pt>
                <c:pt idx="70">
                  <c:v>84.8</c:v>
                </c:pt>
                <c:pt idx="71">
                  <c:v>86.566666666666606</c:v>
                </c:pt>
                <c:pt idx="72">
                  <c:v>87.933333333333294</c:v>
                </c:pt>
                <c:pt idx="73">
                  <c:v>88.466666666666598</c:v>
                </c:pt>
                <c:pt idx="74">
                  <c:v>87.2</c:v>
                </c:pt>
                <c:pt idx="75">
                  <c:v>85.533333333333303</c:v>
                </c:pt>
                <c:pt idx="76">
                  <c:v>83.9</c:v>
                </c:pt>
                <c:pt idx="77">
                  <c:v>85.6666666666666</c:v>
                </c:pt>
                <c:pt idx="78">
                  <c:v>86.7</c:v>
                </c:pt>
                <c:pt idx="79">
                  <c:v>85.866666666666603</c:v>
                </c:pt>
                <c:pt idx="80">
                  <c:v>85.5</c:v>
                </c:pt>
                <c:pt idx="81">
                  <c:v>86.966666666666598</c:v>
                </c:pt>
                <c:pt idx="82">
                  <c:v>86.4</c:v>
                </c:pt>
                <c:pt idx="83">
                  <c:v>88.4</c:v>
                </c:pt>
                <c:pt idx="84">
                  <c:v>83.1</c:v>
                </c:pt>
                <c:pt idx="85">
                  <c:v>85.6666666666666</c:v>
                </c:pt>
                <c:pt idx="86">
                  <c:v>87.9</c:v>
                </c:pt>
                <c:pt idx="87">
                  <c:v>88.466666666666598</c:v>
                </c:pt>
                <c:pt idx="88">
                  <c:v>87.6666666666666</c:v>
                </c:pt>
                <c:pt idx="89">
                  <c:v>88.413793103448199</c:v>
                </c:pt>
                <c:pt idx="90">
                  <c:v>86.7</c:v>
                </c:pt>
                <c:pt idx="91">
                  <c:v>83.793103448275801</c:v>
                </c:pt>
                <c:pt idx="92">
                  <c:v>86.266666666666595</c:v>
                </c:pt>
                <c:pt idx="93">
                  <c:v>88.466666666666598</c:v>
                </c:pt>
                <c:pt idx="94">
                  <c:v>88.483870967741893</c:v>
                </c:pt>
                <c:pt idx="95">
                  <c:v>87.903225806451601</c:v>
                </c:pt>
                <c:pt idx="96">
                  <c:v>87.066666666666606</c:v>
                </c:pt>
                <c:pt idx="97">
                  <c:v>85.966666666666598</c:v>
                </c:pt>
                <c:pt idx="98">
                  <c:v>85.733333333333306</c:v>
                </c:pt>
                <c:pt idx="99">
                  <c:v>84.133333333333297</c:v>
                </c:pt>
                <c:pt idx="100">
                  <c:v>83.566666666666606</c:v>
                </c:pt>
                <c:pt idx="101">
                  <c:v>85.1</c:v>
                </c:pt>
                <c:pt idx="102">
                  <c:v>87.766666666666595</c:v>
                </c:pt>
                <c:pt idx="103">
                  <c:v>88</c:v>
                </c:pt>
                <c:pt idx="104">
                  <c:v>83.1</c:v>
                </c:pt>
                <c:pt idx="105">
                  <c:v>87.866666666666603</c:v>
                </c:pt>
                <c:pt idx="106">
                  <c:v>85.8333333333333</c:v>
                </c:pt>
                <c:pt idx="107">
                  <c:v>88.3333333333333</c:v>
                </c:pt>
                <c:pt idx="108">
                  <c:v>86.9</c:v>
                </c:pt>
                <c:pt idx="109">
                  <c:v>85.966666666666598</c:v>
                </c:pt>
                <c:pt idx="110">
                  <c:v>84.3</c:v>
                </c:pt>
                <c:pt idx="111">
                  <c:v>85.533333333333303</c:v>
                </c:pt>
                <c:pt idx="112">
                  <c:v>87.566666666666606</c:v>
                </c:pt>
                <c:pt idx="113">
                  <c:v>85.366666666666603</c:v>
                </c:pt>
                <c:pt idx="114">
                  <c:v>85.6</c:v>
                </c:pt>
                <c:pt idx="115">
                  <c:v>88.266666666666595</c:v>
                </c:pt>
                <c:pt idx="116">
                  <c:v>87</c:v>
                </c:pt>
                <c:pt idx="117">
                  <c:v>85.433333333333294</c:v>
                </c:pt>
                <c:pt idx="118">
                  <c:v>88.433333333333294</c:v>
                </c:pt>
                <c:pt idx="119">
                  <c:v>87.466666666666598</c:v>
                </c:pt>
                <c:pt idx="120">
                  <c:v>86</c:v>
                </c:pt>
                <c:pt idx="121">
                  <c:v>84.266666666666595</c:v>
                </c:pt>
                <c:pt idx="122">
                  <c:v>84.6</c:v>
                </c:pt>
                <c:pt idx="123">
                  <c:v>86.3</c:v>
                </c:pt>
                <c:pt idx="124">
                  <c:v>86.933333333333294</c:v>
                </c:pt>
                <c:pt idx="125">
                  <c:v>84.1666666666666</c:v>
                </c:pt>
                <c:pt idx="126">
                  <c:v>83.266666666666595</c:v>
                </c:pt>
                <c:pt idx="127">
                  <c:v>88.2</c:v>
                </c:pt>
                <c:pt idx="128">
                  <c:v>87.066666666666606</c:v>
                </c:pt>
                <c:pt idx="129">
                  <c:v>85.933333333333294</c:v>
                </c:pt>
                <c:pt idx="130">
                  <c:v>86.8333333333333</c:v>
                </c:pt>
                <c:pt idx="131">
                  <c:v>88.233333333333306</c:v>
                </c:pt>
                <c:pt idx="132">
                  <c:v>83.7</c:v>
                </c:pt>
                <c:pt idx="133">
                  <c:v>84.1</c:v>
                </c:pt>
                <c:pt idx="134">
                  <c:v>85.5</c:v>
                </c:pt>
                <c:pt idx="135">
                  <c:v>83.862068965517196</c:v>
                </c:pt>
                <c:pt idx="136">
                  <c:v>83.379310344827601</c:v>
                </c:pt>
                <c:pt idx="137">
                  <c:v>84.266666666666595</c:v>
                </c:pt>
                <c:pt idx="138">
                  <c:v>83.7</c:v>
                </c:pt>
                <c:pt idx="139">
                  <c:v>84.1666666666666</c:v>
                </c:pt>
                <c:pt idx="140">
                  <c:v>84.193548387096698</c:v>
                </c:pt>
                <c:pt idx="141">
                  <c:v>83.866666666666603</c:v>
                </c:pt>
                <c:pt idx="142">
                  <c:v>83.366666666666603</c:v>
                </c:pt>
                <c:pt idx="143">
                  <c:v>84.633333333333297</c:v>
                </c:pt>
                <c:pt idx="144">
                  <c:v>85.566666666666606</c:v>
                </c:pt>
                <c:pt idx="145">
                  <c:v>84.566666666666606</c:v>
                </c:pt>
                <c:pt idx="146">
                  <c:v>85</c:v>
                </c:pt>
                <c:pt idx="147">
                  <c:v>85.3333333333333</c:v>
                </c:pt>
                <c:pt idx="148">
                  <c:v>85.566666666666606</c:v>
                </c:pt>
                <c:pt idx="149">
                  <c:v>84.466666666666598</c:v>
                </c:pt>
                <c:pt idx="150">
                  <c:v>83.733333333333306</c:v>
                </c:pt>
                <c:pt idx="151">
                  <c:v>86</c:v>
                </c:pt>
                <c:pt idx="152">
                  <c:v>85.59375</c:v>
                </c:pt>
                <c:pt idx="153">
                  <c:v>85.457142857142799</c:v>
                </c:pt>
                <c:pt idx="154">
                  <c:v>86.314285714285703</c:v>
                </c:pt>
                <c:pt idx="155">
                  <c:v>85.428571428571402</c:v>
                </c:pt>
                <c:pt idx="156">
                  <c:v>79.275862068965495</c:v>
                </c:pt>
                <c:pt idx="157">
                  <c:v>79.766666666666595</c:v>
                </c:pt>
                <c:pt idx="158">
                  <c:v>79.733333333333306</c:v>
                </c:pt>
                <c:pt idx="159">
                  <c:v>78.733333333333306</c:v>
                </c:pt>
                <c:pt idx="160">
                  <c:v>79</c:v>
                </c:pt>
                <c:pt idx="161">
                  <c:v>78.633333333333297</c:v>
                </c:pt>
                <c:pt idx="162">
                  <c:v>78.939393939393895</c:v>
                </c:pt>
                <c:pt idx="163">
                  <c:v>78.5</c:v>
                </c:pt>
                <c:pt idx="164">
                  <c:v>78.5625</c:v>
                </c:pt>
                <c:pt idx="165">
                  <c:v>79.09375</c:v>
                </c:pt>
                <c:pt idx="166">
                  <c:v>78.548387096774107</c:v>
                </c:pt>
                <c:pt idx="167">
                  <c:v>79.064516129032199</c:v>
                </c:pt>
                <c:pt idx="168">
                  <c:v>79.400000000000006</c:v>
                </c:pt>
                <c:pt idx="169">
                  <c:v>79.633333333333297</c:v>
                </c:pt>
                <c:pt idx="170">
                  <c:v>79.935483870967701</c:v>
                </c:pt>
                <c:pt idx="171">
                  <c:v>78.866666666666603</c:v>
                </c:pt>
                <c:pt idx="172">
                  <c:v>79.8</c:v>
                </c:pt>
                <c:pt idx="173">
                  <c:v>79.903225806451601</c:v>
                </c:pt>
                <c:pt idx="174">
                  <c:v>78.935483870967701</c:v>
                </c:pt>
                <c:pt idx="175">
                  <c:v>78.966666666666598</c:v>
                </c:pt>
                <c:pt idx="176">
                  <c:v>79.400000000000006</c:v>
                </c:pt>
                <c:pt idx="177">
                  <c:v>79.933333333333294</c:v>
                </c:pt>
                <c:pt idx="178">
                  <c:v>79.65625</c:v>
                </c:pt>
                <c:pt idx="179">
                  <c:v>79.151515151515099</c:v>
                </c:pt>
                <c:pt idx="180">
                  <c:v>78.599999999999994</c:v>
                </c:pt>
                <c:pt idx="181">
                  <c:v>79.066666666666606</c:v>
                </c:pt>
                <c:pt idx="182">
                  <c:v>78.806451612903203</c:v>
                </c:pt>
                <c:pt idx="183">
                  <c:v>79.2</c:v>
                </c:pt>
                <c:pt idx="184">
                  <c:v>79.709677419354804</c:v>
                </c:pt>
                <c:pt idx="185">
                  <c:v>79.433333333333294</c:v>
                </c:pt>
                <c:pt idx="186">
                  <c:v>79.466666666666598</c:v>
                </c:pt>
                <c:pt idx="187">
                  <c:v>79.6666666666666</c:v>
                </c:pt>
                <c:pt idx="188">
                  <c:v>79.59375</c:v>
                </c:pt>
                <c:pt idx="189">
                  <c:v>78.769230769230703</c:v>
                </c:pt>
                <c:pt idx="190">
                  <c:v>78.53125</c:v>
                </c:pt>
                <c:pt idx="191">
                  <c:v>78.533333333333303</c:v>
                </c:pt>
                <c:pt idx="192">
                  <c:v>79.483870967741893</c:v>
                </c:pt>
                <c:pt idx="193">
                  <c:v>79.933333333333294</c:v>
                </c:pt>
                <c:pt idx="194">
                  <c:v>79.433333333333294</c:v>
                </c:pt>
                <c:pt idx="195">
                  <c:v>79.366666666666603</c:v>
                </c:pt>
                <c:pt idx="196">
                  <c:v>82.233333333333306</c:v>
                </c:pt>
                <c:pt idx="197">
                  <c:v>80.900000000000006</c:v>
                </c:pt>
                <c:pt idx="198">
                  <c:v>80.741935483870904</c:v>
                </c:pt>
                <c:pt idx="199">
                  <c:v>82.193548387096698</c:v>
                </c:pt>
                <c:pt idx="200">
                  <c:v>80.1666666666666</c:v>
                </c:pt>
                <c:pt idx="201">
                  <c:v>80.099999999999994</c:v>
                </c:pt>
                <c:pt idx="202">
                  <c:v>81.533333333333303</c:v>
                </c:pt>
                <c:pt idx="203">
                  <c:v>82.933333333333294</c:v>
                </c:pt>
                <c:pt idx="204">
                  <c:v>81.258064516128997</c:v>
                </c:pt>
                <c:pt idx="205">
                  <c:v>82.25</c:v>
                </c:pt>
                <c:pt idx="206">
                  <c:v>82.972972972972897</c:v>
                </c:pt>
                <c:pt idx="207">
                  <c:v>82.6</c:v>
                </c:pt>
                <c:pt idx="208">
                  <c:v>82.266666666666595</c:v>
                </c:pt>
                <c:pt idx="209">
                  <c:v>82.4</c:v>
                </c:pt>
                <c:pt idx="210">
                  <c:v>81.599999999999994</c:v>
                </c:pt>
                <c:pt idx="211">
                  <c:v>81.225806451612897</c:v>
                </c:pt>
                <c:pt idx="212">
                  <c:v>81.806451612903203</c:v>
                </c:pt>
                <c:pt idx="213">
                  <c:v>80.419354838709694</c:v>
                </c:pt>
                <c:pt idx="214">
                  <c:v>80.5</c:v>
                </c:pt>
                <c:pt idx="215">
                  <c:v>81.5</c:v>
                </c:pt>
                <c:pt idx="216">
                  <c:v>80.466666666666598</c:v>
                </c:pt>
                <c:pt idx="217">
                  <c:v>81</c:v>
                </c:pt>
                <c:pt idx="218">
                  <c:v>80.366666666666603</c:v>
                </c:pt>
                <c:pt idx="219">
                  <c:v>81.5625</c:v>
                </c:pt>
                <c:pt idx="220">
                  <c:v>80.625</c:v>
                </c:pt>
                <c:pt idx="221">
                  <c:v>80.866666666666603</c:v>
                </c:pt>
                <c:pt idx="222">
                  <c:v>81.566666666666606</c:v>
                </c:pt>
                <c:pt idx="223">
                  <c:v>81.099999999999994</c:v>
                </c:pt>
                <c:pt idx="224">
                  <c:v>80.3</c:v>
                </c:pt>
                <c:pt idx="225">
                  <c:v>82.1666666666666</c:v>
                </c:pt>
                <c:pt idx="226">
                  <c:v>80.8</c:v>
                </c:pt>
                <c:pt idx="227">
                  <c:v>80.366666666666603</c:v>
                </c:pt>
                <c:pt idx="228" formatCode="0.000">
                  <c:v>82.633333333333297</c:v>
                </c:pt>
                <c:pt idx="229" formatCode="0.000">
                  <c:v>82.344827586206804</c:v>
                </c:pt>
                <c:pt idx="230" formatCode="0.000">
                  <c:v>81.566666666666606</c:v>
                </c:pt>
                <c:pt idx="231" formatCode="0.000">
                  <c:v>82.3</c:v>
                </c:pt>
                <c:pt idx="232" formatCode="0.000">
                  <c:v>82.633333333333297</c:v>
                </c:pt>
                <c:pt idx="233" formatCode="0.000">
                  <c:v>82.870967741935402</c:v>
                </c:pt>
                <c:pt idx="234" formatCode="0.000">
                  <c:v>82.225806451612897</c:v>
                </c:pt>
                <c:pt idx="235" formatCode="0.000">
                  <c:v>82.866666666666603</c:v>
                </c:pt>
                <c:pt idx="236" formatCode="0.000">
                  <c:v>82.9</c:v>
                </c:pt>
                <c:pt idx="237" formatCode="0.000">
                  <c:v>82.766666666666595</c:v>
                </c:pt>
                <c:pt idx="238" formatCode="0.000">
                  <c:v>82.733333333333306</c:v>
                </c:pt>
                <c:pt idx="239" formatCode="0.000">
                  <c:v>80.133333333333297</c:v>
                </c:pt>
                <c:pt idx="240" formatCode="0.000">
                  <c:v>81.233333333333306</c:v>
                </c:pt>
                <c:pt idx="241" formatCode="0.000">
                  <c:v>75.066666666666606</c:v>
                </c:pt>
                <c:pt idx="242" formatCode="0.000">
                  <c:v>73.7</c:v>
                </c:pt>
                <c:pt idx="243" formatCode="0.000">
                  <c:v>74</c:v>
                </c:pt>
                <c:pt idx="244" formatCode="0.000">
                  <c:v>77.5</c:v>
                </c:pt>
                <c:pt idx="245" formatCode="0.000">
                  <c:v>78.133333333333297</c:v>
                </c:pt>
                <c:pt idx="246" formatCode="0.000">
                  <c:v>77.533333333333303</c:v>
                </c:pt>
                <c:pt idx="247" formatCode="0.000">
                  <c:v>74.806451612903203</c:v>
                </c:pt>
                <c:pt idx="248" formatCode="0.000">
                  <c:v>74.290322580645096</c:v>
                </c:pt>
                <c:pt idx="249" formatCode="0.000">
                  <c:v>75.258064516128997</c:v>
                </c:pt>
                <c:pt idx="250" formatCode="0.000">
                  <c:v>74.599999999999994</c:v>
                </c:pt>
                <c:pt idx="251" formatCode="0.000">
                  <c:v>73.466666666666598</c:v>
                </c:pt>
                <c:pt idx="252" formatCode="0.000">
                  <c:v>73.099999999999994</c:v>
                </c:pt>
                <c:pt idx="253" formatCode="0.000">
                  <c:v>73.966666666666598</c:v>
                </c:pt>
                <c:pt idx="254" formatCode="0.000">
                  <c:v>75.599999999999994</c:v>
                </c:pt>
                <c:pt idx="255" formatCode="0.000">
                  <c:v>77.133333333333297</c:v>
                </c:pt>
                <c:pt idx="256" formatCode="0.000">
                  <c:v>77.25</c:v>
                </c:pt>
                <c:pt idx="257" formatCode="0.000">
                  <c:v>77.6875</c:v>
                </c:pt>
                <c:pt idx="258" formatCode="0.000">
                  <c:v>78.03125</c:v>
                </c:pt>
                <c:pt idx="259" formatCode="0.000">
                  <c:v>77.787878787878697</c:v>
                </c:pt>
                <c:pt idx="260" formatCode="0.000">
                  <c:v>76.575757575757507</c:v>
                </c:pt>
                <c:pt idx="261" formatCode="0.000">
                  <c:v>76</c:v>
                </c:pt>
                <c:pt idx="262" formatCode="0.000">
                  <c:v>76.645161290322505</c:v>
                </c:pt>
                <c:pt idx="263" formatCode="0.000">
                  <c:v>77.466666666666598</c:v>
                </c:pt>
                <c:pt idx="264" formatCode="0.000">
                  <c:v>77.266666666666595</c:v>
                </c:pt>
                <c:pt idx="265" formatCode="0.000">
                  <c:v>77.903225806451601</c:v>
                </c:pt>
                <c:pt idx="266" formatCode="0.000">
                  <c:v>76.441176470588204</c:v>
                </c:pt>
                <c:pt idx="267" formatCode="0.000">
                  <c:v>76.65625</c:v>
                </c:pt>
                <c:pt idx="268" formatCode="0.000">
                  <c:v>77.09375</c:v>
                </c:pt>
                <c:pt idx="269" formatCode="0.000">
                  <c:v>76.7</c:v>
                </c:pt>
                <c:pt idx="270" formatCode="0.000">
                  <c:v>75.7</c:v>
                </c:pt>
                <c:pt idx="271" formatCode="0.000">
                  <c:v>75.375</c:v>
                </c:pt>
                <c:pt idx="272" formatCode="0.000">
                  <c:v>76.8125</c:v>
                </c:pt>
                <c:pt idx="273" formatCode="0.000">
                  <c:v>78.290322580645096</c:v>
                </c:pt>
                <c:pt idx="274" formatCode="0.000">
                  <c:v>76.483870967741893</c:v>
                </c:pt>
                <c:pt idx="275" formatCode="0.000">
                  <c:v>75.935483870967701</c:v>
                </c:pt>
                <c:pt idx="276" formatCode="0.000">
                  <c:v>76.2</c:v>
                </c:pt>
                <c:pt idx="277" formatCode="0.000">
                  <c:v>76.6875</c:v>
                </c:pt>
                <c:pt idx="278" formatCode="0.000">
                  <c:v>77.181818181818102</c:v>
                </c:pt>
                <c:pt idx="279" formatCode="0.000">
                  <c:v>77.515151515151501</c:v>
                </c:pt>
                <c:pt idx="280" formatCode="0.000">
                  <c:v>77.0833333333333</c:v>
                </c:pt>
                <c:pt idx="281" formatCode="0.000">
                  <c:v>74.71875</c:v>
                </c:pt>
                <c:pt idx="282" formatCode="0.000">
                  <c:v>74.516129032257993</c:v>
                </c:pt>
                <c:pt idx="283" formatCode="0.000">
                  <c:v>77.71875</c:v>
                </c:pt>
                <c:pt idx="284" formatCode="0.000">
                  <c:v>77.121212121212096</c:v>
                </c:pt>
                <c:pt idx="285" formatCode="0.000">
                  <c:v>73.764705882352899</c:v>
                </c:pt>
                <c:pt idx="286" formatCode="0.000">
                  <c:v>72.5</c:v>
                </c:pt>
                <c:pt idx="287" formatCode="0.000">
                  <c:v>76.766666666666595</c:v>
                </c:pt>
                <c:pt idx="288" formatCode="0.000">
                  <c:v>75.266666666666595</c:v>
                </c:pt>
                <c:pt idx="289" formatCode="0.000">
                  <c:v>73.34375</c:v>
                </c:pt>
                <c:pt idx="290" formatCode="0.000">
                  <c:v>73.029411764705799</c:v>
                </c:pt>
                <c:pt idx="291" formatCode="0.000">
                  <c:v>75.0625</c:v>
                </c:pt>
                <c:pt idx="292" formatCode="0.000">
                  <c:v>75.096774193548299</c:v>
                </c:pt>
                <c:pt idx="293" formatCode="0.000">
                  <c:v>73.96875</c:v>
                </c:pt>
                <c:pt idx="294" formatCode="0.000">
                  <c:v>73.727272727272705</c:v>
                </c:pt>
                <c:pt idx="295" formatCode="0.000">
                  <c:v>73.736842105263094</c:v>
                </c:pt>
                <c:pt idx="296" formatCode="0.000">
                  <c:v>73.0277777777777</c:v>
                </c:pt>
                <c:pt idx="297" formatCode="0.000">
                  <c:v>75.6111111111111</c:v>
                </c:pt>
                <c:pt idx="298" formatCode="0.000">
                  <c:v>76.354838709677395</c:v>
                </c:pt>
                <c:pt idx="299" formatCode="0.000">
                  <c:v>74.193548387096698</c:v>
                </c:pt>
                <c:pt idx="300" formatCode="0.000">
                  <c:v>74.099999999999994</c:v>
                </c:pt>
                <c:pt idx="301" formatCode="0.000">
                  <c:v>73.3333333333333</c:v>
                </c:pt>
                <c:pt idx="302" formatCode="0.000">
                  <c:v>78.310344827586206</c:v>
                </c:pt>
                <c:pt idx="303" formatCode="0.000">
                  <c:v>78.483870967741893</c:v>
                </c:pt>
                <c:pt idx="304" formatCode="0.000">
                  <c:v>78.161290322580598</c:v>
                </c:pt>
                <c:pt idx="305" formatCode="0.000">
                  <c:v>78.483870967741893</c:v>
                </c:pt>
                <c:pt idx="306" formatCode="0.000">
                  <c:v>77.566666666666606</c:v>
                </c:pt>
                <c:pt idx="307" formatCode="0.000">
                  <c:v>76.75</c:v>
                </c:pt>
                <c:pt idx="308" formatCode="0.000">
                  <c:v>77</c:v>
                </c:pt>
                <c:pt idx="309" formatCode="0.000">
                  <c:v>75.795454545454504</c:v>
                </c:pt>
                <c:pt idx="310" formatCode="0.000">
                  <c:v>75.869565217391298</c:v>
                </c:pt>
                <c:pt idx="311" formatCode="0.000">
                  <c:v>74.557692307692193</c:v>
                </c:pt>
                <c:pt idx="312" formatCode="0.000">
                  <c:v>74.400000000000006</c:v>
                </c:pt>
                <c:pt idx="313" formatCode="0.000">
                  <c:v>74.227272727272705</c:v>
                </c:pt>
                <c:pt idx="314" formatCode="0.000">
                  <c:v>75.125</c:v>
                </c:pt>
                <c:pt idx="315" formatCode="0.000">
                  <c:v>75.612903225806406</c:v>
                </c:pt>
                <c:pt idx="316" formatCode="0.000">
                  <c:v>77.566666666666606</c:v>
                </c:pt>
                <c:pt idx="317" formatCode="0.000">
                  <c:v>75.866666666666603</c:v>
                </c:pt>
                <c:pt idx="318" formatCode="0.000">
                  <c:v>73.411764705882305</c:v>
                </c:pt>
                <c:pt idx="319" formatCode="0.000">
                  <c:v>73.928571428571402</c:v>
                </c:pt>
                <c:pt idx="320" formatCode="0.000">
                  <c:v>73.174999999999997</c:v>
                </c:pt>
                <c:pt idx="321" formatCode="0.000">
                  <c:v>73.628571428571405</c:v>
                </c:pt>
                <c:pt idx="322" formatCode="0.000">
                  <c:v>74.15625</c:v>
                </c:pt>
                <c:pt idx="323" formatCode="0.000">
                  <c:v>76.133333333333297</c:v>
                </c:pt>
                <c:pt idx="324" formatCode="0.000">
                  <c:v>74.59375</c:v>
                </c:pt>
                <c:pt idx="325" formatCode="0.000">
                  <c:v>74.5625</c:v>
                </c:pt>
                <c:pt idx="326" formatCode="0.000">
                  <c:v>74.099999999999994</c:v>
                </c:pt>
                <c:pt idx="327" formatCode="0.000">
                  <c:v>74.25</c:v>
                </c:pt>
                <c:pt idx="328" formatCode="0.000">
                  <c:v>75.5</c:v>
                </c:pt>
                <c:pt idx="329" formatCode="0.000">
                  <c:v>76.4375</c:v>
                </c:pt>
                <c:pt idx="330" formatCode="0.000">
                  <c:v>75.424242424242394</c:v>
                </c:pt>
                <c:pt idx="331" formatCode="0.000">
                  <c:v>73.225806451612897</c:v>
                </c:pt>
                <c:pt idx="332" formatCode="0.000">
                  <c:v>72.633333333333297</c:v>
                </c:pt>
                <c:pt idx="333" formatCode="0.000">
                  <c:v>75.976744186046503</c:v>
                </c:pt>
                <c:pt idx="334" formatCode="0.000">
                  <c:v>74.866666666666603</c:v>
                </c:pt>
                <c:pt idx="335" formatCode="0.000">
                  <c:v>74.6875</c:v>
                </c:pt>
                <c:pt idx="336" formatCode="0.000">
                  <c:v>75.40625</c:v>
                </c:pt>
                <c:pt idx="337" formatCode="0.000">
                  <c:v>75.151515151515099</c:v>
                </c:pt>
                <c:pt idx="338" formatCode="0.000">
                  <c:v>74.903225806451601</c:v>
                </c:pt>
                <c:pt idx="339" formatCode="0.000">
                  <c:v>73.774193548387103</c:v>
                </c:pt>
                <c:pt idx="340" formatCode="0.000">
                  <c:v>72.933333333333294</c:v>
                </c:pt>
                <c:pt idx="341" formatCode="0.000">
                  <c:v>73.400000000000006</c:v>
                </c:pt>
                <c:pt idx="342" formatCode="0.000">
                  <c:v>74</c:v>
                </c:pt>
                <c:pt idx="343" formatCode="0.000">
                  <c:v>74.966666666666598</c:v>
                </c:pt>
                <c:pt idx="344" formatCode="0.000">
                  <c:v>75.766666666666595</c:v>
                </c:pt>
                <c:pt idx="345" formatCode="0.000">
                  <c:v>76.266666666666595</c:v>
                </c:pt>
                <c:pt idx="346" formatCode="0.000">
                  <c:v>75.866666666666603</c:v>
                </c:pt>
                <c:pt idx="347" formatCode="0.000">
                  <c:v>75.099999999999994</c:v>
                </c:pt>
                <c:pt idx="348" formatCode="0.000">
                  <c:v>75.3</c:v>
                </c:pt>
                <c:pt idx="349" formatCode="0.000">
                  <c:v>74.868421052631504</c:v>
                </c:pt>
                <c:pt idx="350" formatCode="0.000">
                  <c:v>77.451612903225794</c:v>
                </c:pt>
                <c:pt idx="351" formatCode="0.000">
                  <c:v>78.433333333333294</c:v>
                </c:pt>
                <c:pt idx="352" formatCode="0.000">
                  <c:v>78.266666666666595</c:v>
                </c:pt>
                <c:pt idx="353" formatCode="0.000">
                  <c:v>77.866666666666603</c:v>
                </c:pt>
                <c:pt idx="354" formatCode="0.000">
                  <c:v>76.433333333333294</c:v>
                </c:pt>
                <c:pt idx="355" formatCode="0.000">
                  <c:v>73.066666666666606</c:v>
                </c:pt>
                <c:pt idx="356" formatCode="0.000">
                  <c:v>72.733333333333306</c:v>
                </c:pt>
                <c:pt idx="357" formatCode="0.000">
                  <c:v>73.233333333333306</c:v>
                </c:pt>
                <c:pt idx="358" formatCode="0.000">
                  <c:v>75.766666666666595</c:v>
                </c:pt>
                <c:pt idx="359" formatCode="0.000">
                  <c:v>76.5</c:v>
                </c:pt>
                <c:pt idx="360" formatCode="0.000">
                  <c:v>75.419354838709694</c:v>
                </c:pt>
                <c:pt idx="361" formatCode="0.000">
                  <c:v>74.633333333333297</c:v>
                </c:pt>
                <c:pt idx="362" formatCode="0.000">
                  <c:v>72.7</c:v>
                </c:pt>
                <c:pt idx="363" formatCode="0.000">
                  <c:v>73.066666666666606</c:v>
                </c:pt>
                <c:pt idx="364" formatCode="0.000">
                  <c:v>73.733333333333306</c:v>
                </c:pt>
                <c:pt idx="365" formatCode="0.000">
                  <c:v>76.322580645161295</c:v>
                </c:pt>
                <c:pt idx="366" formatCode="0.000">
                  <c:v>73.516129032257993</c:v>
                </c:pt>
                <c:pt idx="367" formatCode="0.000">
                  <c:v>74.387096774193495</c:v>
                </c:pt>
                <c:pt idx="368" formatCode="0.000">
                  <c:v>74.838709677419303</c:v>
                </c:pt>
                <c:pt idx="369" formatCode="0.000">
                  <c:v>77.064516129032199</c:v>
                </c:pt>
                <c:pt idx="370" formatCode="0.000">
                  <c:v>75.419354838709694</c:v>
                </c:pt>
                <c:pt idx="371" formatCode="0.000">
                  <c:v>74.53125</c:v>
                </c:pt>
                <c:pt idx="372" formatCode="0.000">
                  <c:v>74.235294117647001</c:v>
                </c:pt>
                <c:pt idx="373" formatCode="0.000">
                  <c:v>72.586206896551701</c:v>
                </c:pt>
                <c:pt idx="374" formatCode="0.000">
                  <c:v>73.214285714285694</c:v>
                </c:pt>
                <c:pt idx="375" formatCode="0.000">
                  <c:v>73.928571428571402</c:v>
                </c:pt>
                <c:pt idx="376" formatCode="0.000">
                  <c:v>74.068965517241296</c:v>
                </c:pt>
                <c:pt idx="377" formatCode="0.000">
                  <c:v>75.344827586206804</c:v>
                </c:pt>
                <c:pt idx="378" formatCode="0.000">
                  <c:v>75.433333333333294</c:v>
                </c:pt>
                <c:pt idx="379" formatCode="0.000">
                  <c:v>75.571428571428498</c:v>
                </c:pt>
                <c:pt idx="380" formatCode="0.000">
                  <c:v>74.344827586206804</c:v>
                </c:pt>
                <c:pt idx="381" formatCode="0.000">
                  <c:v>73.857142857142804</c:v>
                </c:pt>
                <c:pt idx="382" formatCode="0.000">
                  <c:v>73.793103448275801</c:v>
                </c:pt>
                <c:pt idx="383" formatCode="0.000">
                  <c:v>75.806451612903203</c:v>
                </c:pt>
                <c:pt idx="384" formatCode="0.000">
                  <c:v>76.870967741935402</c:v>
                </c:pt>
                <c:pt idx="385" formatCode="0.000">
                  <c:v>77.451612903225794</c:v>
                </c:pt>
                <c:pt idx="386" formatCode="0.000">
                  <c:v>77.3</c:v>
                </c:pt>
                <c:pt idx="387" formatCode="0.000">
                  <c:v>76</c:v>
                </c:pt>
                <c:pt idx="388" formatCode="0.000">
                  <c:v>77.931034482758605</c:v>
                </c:pt>
                <c:pt idx="389" formatCode="0.000">
                  <c:v>78.034482758620697</c:v>
                </c:pt>
                <c:pt idx="390" formatCode="0.000">
                  <c:v>77.620689655172399</c:v>
                </c:pt>
                <c:pt idx="391" formatCode="0.000">
                  <c:v>76.7</c:v>
                </c:pt>
                <c:pt idx="392" formatCode="0.000">
                  <c:v>77.5</c:v>
                </c:pt>
                <c:pt idx="393" formatCode="0.000">
                  <c:v>76.766666666666595</c:v>
                </c:pt>
                <c:pt idx="394" formatCode="0.000">
                  <c:v>76.967741935483801</c:v>
                </c:pt>
                <c:pt idx="395" formatCode="0.000">
                  <c:v>75.193548387096698</c:v>
                </c:pt>
                <c:pt idx="396" formatCode="0.000">
                  <c:v>75.8</c:v>
                </c:pt>
                <c:pt idx="397" formatCode="0.000">
                  <c:v>77.766666666666595</c:v>
                </c:pt>
                <c:pt idx="398" formatCode="0.000">
                  <c:v>77.6666666666666</c:v>
                </c:pt>
                <c:pt idx="399" formatCode="0.000">
                  <c:v>76.900000000000006</c:v>
                </c:pt>
                <c:pt idx="400" formatCode="0.000">
                  <c:v>78.400000000000006</c:v>
                </c:pt>
                <c:pt idx="401" formatCode="0.000">
                  <c:v>75.088235294117595</c:v>
                </c:pt>
                <c:pt idx="402" formatCode="0.000">
                  <c:v>73.242424242424207</c:v>
                </c:pt>
                <c:pt idx="403" formatCode="0.000">
                  <c:v>73.193548387096698</c:v>
                </c:pt>
                <c:pt idx="404" formatCode="0.000">
                  <c:v>74.433333333333294</c:v>
                </c:pt>
                <c:pt idx="405" formatCode="0.000">
                  <c:v>75.757575757575694</c:v>
                </c:pt>
                <c:pt idx="406" formatCode="0.000">
                  <c:v>77.969696969696898</c:v>
                </c:pt>
                <c:pt idx="407" formatCode="0.000">
                  <c:v>77.939393939393895</c:v>
                </c:pt>
                <c:pt idx="408" formatCode="0.000">
                  <c:v>76.900000000000006</c:v>
                </c:pt>
                <c:pt idx="409" formatCode="0.000">
                  <c:v>74.193548387096698</c:v>
                </c:pt>
                <c:pt idx="410" formatCode="0.000">
                  <c:v>73.774193548387103</c:v>
                </c:pt>
                <c:pt idx="411" formatCode="0.000">
                  <c:v>73.75</c:v>
                </c:pt>
                <c:pt idx="412" formatCode="0.000">
                  <c:v>74.419354838709694</c:v>
                </c:pt>
                <c:pt idx="413" formatCode="0.000">
                  <c:v>74.483870967741893</c:v>
                </c:pt>
                <c:pt idx="414" formatCode="0.000">
                  <c:v>74.6666666666666</c:v>
                </c:pt>
                <c:pt idx="415" formatCode="0.000">
                  <c:v>73.8</c:v>
                </c:pt>
                <c:pt idx="416" formatCode="0.000">
                  <c:v>73.400000000000006</c:v>
                </c:pt>
                <c:pt idx="417" formatCode="0.000">
                  <c:v>72.533333333333303</c:v>
                </c:pt>
                <c:pt idx="418" formatCode="0.000">
                  <c:v>75.1666666666666</c:v>
                </c:pt>
                <c:pt idx="419" formatCode="0.000">
                  <c:v>78.066666666666606</c:v>
                </c:pt>
                <c:pt idx="420" formatCode="0.000">
                  <c:v>77.3125</c:v>
                </c:pt>
                <c:pt idx="421" formatCode="0.000">
                  <c:v>76.225806451612897</c:v>
                </c:pt>
                <c:pt idx="422" formatCode="0.000">
                  <c:v>76.466666666666598</c:v>
                </c:pt>
                <c:pt idx="423" formatCode="0.000">
                  <c:v>77.633333333333297</c:v>
                </c:pt>
                <c:pt idx="424" formatCode="0.000">
                  <c:v>77.566666666666606</c:v>
                </c:pt>
                <c:pt idx="425" formatCode="0.000">
                  <c:v>76.866666666666603</c:v>
                </c:pt>
                <c:pt idx="426" formatCode="0.000">
                  <c:v>78.3</c:v>
                </c:pt>
                <c:pt idx="427" formatCode="0.000">
                  <c:v>76.7</c:v>
                </c:pt>
                <c:pt idx="428" formatCode="0.000">
                  <c:v>78.433333333333294</c:v>
                </c:pt>
                <c:pt idx="429" formatCode="0.000">
                  <c:v>77.433333333333294</c:v>
                </c:pt>
                <c:pt idx="430" formatCode="0.000">
                  <c:v>77.133333333333297</c:v>
                </c:pt>
                <c:pt idx="431" formatCode="0.000">
                  <c:v>76.133333333333297</c:v>
                </c:pt>
                <c:pt idx="432" formatCode="0.000">
                  <c:v>76.7</c:v>
                </c:pt>
                <c:pt idx="433" formatCode="0.000">
                  <c:v>77.5</c:v>
                </c:pt>
                <c:pt idx="434" formatCode="0.000">
                  <c:v>78.129032258064498</c:v>
                </c:pt>
                <c:pt idx="435" formatCode="0.000">
                  <c:v>77.6666666666666</c:v>
                </c:pt>
                <c:pt idx="436" formatCode="0.000">
                  <c:v>77.633333333333297</c:v>
                </c:pt>
                <c:pt idx="437" formatCode="0.000">
                  <c:v>74.484848484848399</c:v>
                </c:pt>
                <c:pt idx="438" formatCode="0.000">
                  <c:v>75.675675675675606</c:v>
                </c:pt>
                <c:pt idx="439" formatCode="0.000">
                  <c:v>74.837837837837796</c:v>
                </c:pt>
                <c:pt idx="440" formatCode="0.000">
                  <c:v>72.59375</c:v>
                </c:pt>
                <c:pt idx="441" formatCode="0.000">
                  <c:v>73.966666666666598</c:v>
                </c:pt>
                <c:pt idx="442" formatCode="0.000">
                  <c:v>76</c:v>
                </c:pt>
                <c:pt idx="443" formatCode="0.000">
                  <c:v>76.366666666666603</c:v>
                </c:pt>
                <c:pt idx="444" formatCode="0.000">
                  <c:v>75.966666666666598</c:v>
                </c:pt>
                <c:pt idx="445" formatCode="0.000">
                  <c:v>74.933333333333294</c:v>
                </c:pt>
                <c:pt idx="446" formatCode="0.000">
                  <c:v>72.931034482758605</c:v>
                </c:pt>
                <c:pt idx="447" formatCode="0.000">
                  <c:v>73.533333333333303</c:v>
                </c:pt>
                <c:pt idx="448" formatCode="0.000">
                  <c:v>72.933333333333294</c:v>
                </c:pt>
                <c:pt idx="449" formatCode="0.000">
                  <c:v>72.766666666666595</c:v>
                </c:pt>
                <c:pt idx="450" formatCode="0.000">
                  <c:v>73.161290322580598</c:v>
                </c:pt>
                <c:pt idx="451" formatCode="0.000">
                  <c:v>74.53125</c:v>
                </c:pt>
                <c:pt idx="452" formatCode="0.000">
                  <c:v>75.03125</c:v>
                </c:pt>
                <c:pt idx="453" formatCode="0.000">
                  <c:v>74.225806451612897</c:v>
                </c:pt>
                <c:pt idx="454" formatCode="0.000">
                  <c:v>73.099999999999994</c:v>
                </c:pt>
                <c:pt idx="455" formatCode="0.000">
                  <c:v>72.533333333333303</c:v>
                </c:pt>
                <c:pt idx="456" formatCode="0.000">
                  <c:v>74.733333333333306</c:v>
                </c:pt>
                <c:pt idx="457" formatCode="0.000">
                  <c:v>77.099999999999994</c:v>
                </c:pt>
                <c:pt idx="458" formatCode="0.000">
                  <c:v>76.866666666666603</c:v>
                </c:pt>
                <c:pt idx="459" formatCode="0.000">
                  <c:v>74.766666666666595</c:v>
                </c:pt>
                <c:pt idx="460" formatCode="0.000">
                  <c:v>74.533333333333303</c:v>
                </c:pt>
                <c:pt idx="461" formatCode="0.000">
                  <c:v>78.099999999999994</c:v>
                </c:pt>
                <c:pt idx="462" formatCode="0.000">
                  <c:v>77.161290322580598</c:v>
                </c:pt>
                <c:pt idx="463" formatCode="0.000">
                  <c:v>78.225806451612897</c:v>
                </c:pt>
                <c:pt idx="464" formatCode="0.000">
                  <c:v>77.033333333333303</c:v>
                </c:pt>
                <c:pt idx="465" formatCode="0.000">
                  <c:v>77.366666666666603</c:v>
                </c:pt>
                <c:pt idx="466" formatCode="0.000">
                  <c:v>74.933333333333294</c:v>
                </c:pt>
                <c:pt idx="467" formatCode="0.000">
                  <c:v>75.966666666666598</c:v>
                </c:pt>
                <c:pt idx="468" formatCode="0.000">
                  <c:v>76.566666666666606</c:v>
                </c:pt>
                <c:pt idx="469" formatCode="0.000">
                  <c:v>76.099999999999994</c:v>
                </c:pt>
                <c:pt idx="470" formatCode="0.000">
                  <c:v>74.3</c:v>
                </c:pt>
                <c:pt idx="471" formatCode="0.000">
                  <c:v>75.400000000000006</c:v>
                </c:pt>
                <c:pt idx="472" formatCode="0.000">
                  <c:v>75.633333333333297</c:v>
                </c:pt>
                <c:pt idx="473" formatCode="0.000">
                  <c:v>78</c:v>
                </c:pt>
                <c:pt idx="474" formatCode="0.000">
                  <c:v>76.766666666666595</c:v>
                </c:pt>
                <c:pt idx="475" formatCode="0.000">
                  <c:v>74.433333333333294</c:v>
                </c:pt>
                <c:pt idx="476" formatCode="0.000">
                  <c:v>74.466666666666598</c:v>
                </c:pt>
                <c:pt idx="477" formatCode="0.000">
                  <c:v>74.6666666666666</c:v>
                </c:pt>
                <c:pt idx="478" formatCode="0.000">
                  <c:v>75.5</c:v>
                </c:pt>
                <c:pt idx="479" formatCode="0.000">
                  <c:v>76.433333333333294</c:v>
                </c:pt>
                <c:pt idx="480" formatCode="0.000">
                  <c:v>78.266666666666595</c:v>
                </c:pt>
                <c:pt idx="481" formatCode="0.000">
                  <c:v>72.594594594594597</c:v>
                </c:pt>
                <c:pt idx="482" formatCode="0.000">
                  <c:v>77.266666666666595</c:v>
                </c:pt>
                <c:pt idx="483" formatCode="0.000">
                  <c:v>77.233333333333306</c:v>
                </c:pt>
                <c:pt idx="484" formatCode="0.000">
                  <c:v>76.9375</c:v>
                </c:pt>
                <c:pt idx="485" formatCode="0.000">
                  <c:v>76.34375</c:v>
                </c:pt>
                <c:pt idx="486" formatCode="0.000">
                  <c:v>75.28125</c:v>
                </c:pt>
                <c:pt idx="487" formatCode="0.000">
                  <c:v>74.933333333333294</c:v>
                </c:pt>
                <c:pt idx="488" formatCode="0.000">
                  <c:v>75.3333333333333</c:v>
                </c:pt>
                <c:pt idx="489" formatCode="0.000">
                  <c:v>75.566666666666606</c:v>
                </c:pt>
                <c:pt idx="490" formatCode="0.000">
                  <c:v>75.6666666666666</c:v>
                </c:pt>
                <c:pt idx="491" formatCode="0.000">
                  <c:v>75.433333333333294</c:v>
                </c:pt>
                <c:pt idx="492" formatCode="0.000">
                  <c:v>72.5</c:v>
                </c:pt>
                <c:pt idx="493" formatCode="0.000">
                  <c:v>73.266666666666595</c:v>
                </c:pt>
                <c:pt idx="494" formatCode="0.000">
                  <c:v>75.766666666666595</c:v>
                </c:pt>
                <c:pt idx="495" formatCode="0.000">
                  <c:v>77.6666666666666</c:v>
                </c:pt>
                <c:pt idx="496" formatCode="0.000">
                  <c:v>78.400000000000006</c:v>
                </c:pt>
                <c:pt idx="497" formatCode="0.000">
                  <c:v>74.866666666666603</c:v>
                </c:pt>
                <c:pt idx="498" formatCode="0.000">
                  <c:v>76.366666666666603</c:v>
                </c:pt>
                <c:pt idx="499" formatCode="0.000">
                  <c:v>78.2</c:v>
                </c:pt>
                <c:pt idx="500" formatCode="0.000">
                  <c:v>76.78125</c:v>
                </c:pt>
                <c:pt idx="501" formatCode="0.000">
                  <c:v>76.75</c:v>
                </c:pt>
                <c:pt idx="502" formatCode="0.000">
                  <c:v>78.064516129032199</c:v>
                </c:pt>
                <c:pt idx="503" formatCode="0.000">
                  <c:v>78.027027027027003</c:v>
                </c:pt>
                <c:pt idx="504" formatCode="0.000">
                  <c:v>77.717948717948701</c:v>
                </c:pt>
                <c:pt idx="505" formatCode="0.000">
                  <c:v>77.242424242424207</c:v>
                </c:pt>
                <c:pt idx="506" formatCode="0.000">
                  <c:v>77.633333333333297</c:v>
                </c:pt>
                <c:pt idx="507" formatCode="0.000">
                  <c:v>76.806451612903203</c:v>
                </c:pt>
                <c:pt idx="508" formatCode="0.000">
                  <c:v>77.21875</c:v>
                </c:pt>
                <c:pt idx="509" formatCode="0.000">
                  <c:v>78.1875</c:v>
                </c:pt>
                <c:pt idx="510" formatCode="0.000">
                  <c:v>73.3333333333333</c:v>
                </c:pt>
                <c:pt idx="511" formatCode="0.000">
                  <c:v>75.3</c:v>
                </c:pt>
                <c:pt idx="512" formatCode="0.000">
                  <c:v>75.451612903225794</c:v>
                </c:pt>
                <c:pt idx="513" formatCode="0.000">
                  <c:v>74.5</c:v>
                </c:pt>
                <c:pt idx="514" formatCode="0.000">
                  <c:v>75.8333333333333</c:v>
                </c:pt>
                <c:pt idx="515" formatCode="0.000">
                  <c:v>75.161290322580598</c:v>
                </c:pt>
                <c:pt idx="516" formatCode="0.000">
                  <c:v>73.225806451612897</c:v>
                </c:pt>
                <c:pt idx="517" formatCode="0.000">
                  <c:v>72.677419354838705</c:v>
                </c:pt>
                <c:pt idx="518" formatCode="0.000">
                  <c:v>73.3</c:v>
                </c:pt>
                <c:pt idx="519" formatCode="0.000">
                  <c:v>75.966666666666598</c:v>
                </c:pt>
                <c:pt idx="520" formatCode="0.000">
                  <c:v>75.866666666666603</c:v>
                </c:pt>
                <c:pt idx="521" formatCode="0.000">
                  <c:v>74.5</c:v>
                </c:pt>
                <c:pt idx="522" formatCode="0.000">
                  <c:v>72.5</c:v>
                </c:pt>
                <c:pt idx="523" formatCode="0.000">
                  <c:v>72.566666666666606</c:v>
                </c:pt>
                <c:pt idx="524" formatCode="0.000">
                  <c:v>75</c:v>
                </c:pt>
                <c:pt idx="525" formatCode="0.000">
                  <c:v>76.133333333333297</c:v>
                </c:pt>
                <c:pt idx="526" formatCode="0.000">
                  <c:v>76.2</c:v>
                </c:pt>
                <c:pt idx="527" formatCode="0.000">
                  <c:v>76.6666666666666</c:v>
                </c:pt>
                <c:pt idx="528" formatCode="0.000">
                  <c:v>75.78125</c:v>
                </c:pt>
                <c:pt idx="529" formatCode="0.000">
                  <c:v>74.451612903225794</c:v>
                </c:pt>
                <c:pt idx="530" formatCode="0.000">
                  <c:v>73.516129032257993</c:v>
                </c:pt>
                <c:pt idx="531" formatCode="0.000">
                  <c:v>72.933333333333294</c:v>
                </c:pt>
                <c:pt idx="532" formatCode="0.000">
                  <c:v>72.733333333333306</c:v>
                </c:pt>
                <c:pt idx="533" formatCode="0.000">
                  <c:v>73.133333333333297</c:v>
                </c:pt>
                <c:pt idx="534" formatCode="0.000">
                  <c:v>74.266666666666595</c:v>
                </c:pt>
                <c:pt idx="535" formatCode="0.000">
                  <c:v>75.066666666666606</c:v>
                </c:pt>
                <c:pt idx="536" formatCode="0.000">
                  <c:v>77.433333333333294</c:v>
                </c:pt>
                <c:pt idx="537" formatCode="0.000">
                  <c:v>71.966666666666598</c:v>
                </c:pt>
                <c:pt idx="538" formatCode="0.000">
                  <c:v>72.233333333333306</c:v>
                </c:pt>
                <c:pt idx="539" formatCode="0.000">
                  <c:v>65.5</c:v>
                </c:pt>
                <c:pt idx="540" formatCode="0.000">
                  <c:v>66.5</c:v>
                </c:pt>
                <c:pt idx="541" formatCode="0.000">
                  <c:v>67.3333333333333</c:v>
                </c:pt>
                <c:pt idx="542" formatCode="0.000">
                  <c:v>66.5</c:v>
                </c:pt>
                <c:pt idx="543" formatCode="0.000">
                  <c:v>66</c:v>
                </c:pt>
                <c:pt idx="544" formatCode="0.000">
                  <c:v>65.418604651162795</c:v>
                </c:pt>
                <c:pt idx="545" formatCode="0.000">
                  <c:v>65.866666666666603</c:v>
                </c:pt>
                <c:pt idx="546" formatCode="0.000">
                  <c:v>65.658536585365795</c:v>
                </c:pt>
                <c:pt idx="547" formatCode="0.000">
                  <c:v>65.8</c:v>
                </c:pt>
                <c:pt idx="548" formatCode="0.000">
                  <c:v>67.233333333333306</c:v>
                </c:pt>
                <c:pt idx="549" formatCode="0.000">
                  <c:v>68.433333333333294</c:v>
                </c:pt>
                <c:pt idx="550" formatCode="0.000">
                  <c:v>70.875</c:v>
                </c:pt>
                <c:pt idx="551" formatCode="0.000">
                  <c:v>71.151515151515099</c:v>
                </c:pt>
                <c:pt idx="552" formatCode="0.000">
                  <c:v>70.3333333333333</c:v>
                </c:pt>
                <c:pt idx="553" formatCode="0.000">
                  <c:v>72.433333333333294</c:v>
                </c:pt>
                <c:pt idx="554" formatCode="0.000">
                  <c:v>70.387096774193495</c:v>
                </c:pt>
                <c:pt idx="555" formatCode="0.000">
                  <c:v>68.645161290322505</c:v>
                </c:pt>
                <c:pt idx="556" formatCode="0.000">
                  <c:v>68.733333333333306</c:v>
                </c:pt>
                <c:pt idx="557" formatCode="0.000">
                  <c:v>70.8</c:v>
                </c:pt>
                <c:pt idx="558" formatCode="0.000">
                  <c:v>71.266666666666595</c:v>
                </c:pt>
                <c:pt idx="559" formatCode="0.000">
                  <c:v>69.033333333333303</c:v>
                </c:pt>
                <c:pt idx="560" formatCode="0.000">
                  <c:v>72.028571428571396</c:v>
                </c:pt>
                <c:pt idx="561" formatCode="0.000">
                  <c:v>72.033333333333303</c:v>
                </c:pt>
                <c:pt idx="562" formatCode="0.000">
                  <c:v>71.862068965517196</c:v>
                </c:pt>
                <c:pt idx="563" formatCode="0.000">
                  <c:v>71.793103448275801</c:v>
                </c:pt>
                <c:pt idx="564" formatCode="0.000">
                  <c:v>72.2068965517241</c:v>
                </c:pt>
                <c:pt idx="565" formatCode="0.000">
                  <c:v>72.033333333333303</c:v>
                </c:pt>
                <c:pt idx="566" formatCode="0.000">
                  <c:v>72.3</c:v>
                </c:pt>
                <c:pt idx="567" formatCode="0.000">
                  <c:v>72.435897435897402</c:v>
                </c:pt>
                <c:pt idx="568" formatCode="0.000">
                  <c:v>72.394736842105203</c:v>
                </c:pt>
                <c:pt idx="569" formatCode="0.000">
                  <c:v>71.793103448275801</c:v>
                </c:pt>
                <c:pt idx="570" formatCode="0.000">
                  <c:v>67.793103448275801</c:v>
                </c:pt>
                <c:pt idx="571" formatCode="0.000">
                  <c:v>68.535714285714207</c:v>
                </c:pt>
                <c:pt idx="572" formatCode="0.000">
                  <c:v>69</c:v>
                </c:pt>
                <c:pt idx="573" formatCode="0.000">
                  <c:v>69.535714285714207</c:v>
                </c:pt>
                <c:pt idx="574" formatCode="0.000">
                  <c:v>70.241379310344797</c:v>
                </c:pt>
                <c:pt idx="575" formatCode="0.000">
                  <c:v>71.25</c:v>
                </c:pt>
                <c:pt idx="576" formatCode="0.000">
                  <c:v>72.035714285714207</c:v>
                </c:pt>
                <c:pt idx="577" formatCode="0.000">
                  <c:v>71.857142857142804</c:v>
                </c:pt>
                <c:pt idx="578" formatCode="0.000">
                  <c:v>70.857142857142804</c:v>
                </c:pt>
                <c:pt idx="579" formatCode="0.000">
                  <c:v>69.75</c:v>
                </c:pt>
                <c:pt idx="580" formatCode="0.000">
                  <c:v>69.53125</c:v>
                </c:pt>
                <c:pt idx="581" formatCode="0.000">
                  <c:v>70.3</c:v>
                </c:pt>
                <c:pt idx="582" formatCode="0.000">
                  <c:v>69.099999999999994</c:v>
                </c:pt>
                <c:pt idx="583" formatCode="0.000">
                  <c:v>69.3</c:v>
                </c:pt>
                <c:pt idx="584" formatCode="0.000">
                  <c:v>68.233333333333306</c:v>
                </c:pt>
                <c:pt idx="585" formatCode="0.000">
                  <c:v>68.8333333333333</c:v>
                </c:pt>
                <c:pt idx="586" formatCode="0.000">
                  <c:v>69.099999999999994</c:v>
                </c:pt>
                <c:pt idx="587" formatCode="0.000">
                  <c:v>72.233333333333306</c:v>
                </c:pt>
                <c:pt idx="588" formatCode="0.000">
                  <c:v>71.5</c:v>
                </c:pt>
                <c:pt idx="589" formatCode="0.000">
                  <c:v>71.030303030303003</c:v>
                </c:pt>
                <c:pt idx="590" formatCode="0.000">
                  <c:v>70.857142857142804</c:v>
                </c:pt>
                <c:pt idx="591" formatCode="0.000">
                  <c:v>67.4166666666666</c:v>
                </c:pt>
                <c:pt idx="592" formatCode="0.000">
                  <c:v>65.233333333333306</c:v>
                </c:pt>
                <c:pt idx="593" formatCode="0.000">
                  <c:v>65.566666666666606</c:v>
                </c:pt>
                <c:pt idx="594" formatCode="0.000">
                  <c:v>65.8</c:v>
                </c:pt>
                <c:pt idx="595" formatCode="0.000">
                  <c:v>69.900000000000006</c:v>
                </c:pt>
                <c:pt idx="596" formatCode="0.000">
                  <c:v>71.8</c:v>
                </c:pt>
                <c:pt idx="597" formatCode="0.000">
                  <c:v>70.8</c:v>
                </c:pt>
                <c:pt idx="598" formatCode="0.000">
                  <c:v>71.7</c:v>
                </c:pt>
                <c:pt idx="599" formatCode="0.000">
                  <c:v>72.466666666666598</c:v>
                </c:pt>
                <c:pt idx="600" formatCode="0.000">
                  <c:v>72.400000000000006</c:v>
                </c:pt>
                <c:pt idx="601" formatCode="0.000">
                  <c:v>70.1666666666666</c:v>
                </c:pt>
                <c:pt idx="602" formatCode="0.000">
                  <c:v>70.466666666666598</c:v>
                </c:pt>
                <c:pt idx="603" formatCode="0.000">
                  <c:v>70.354838709677395</c:v>
                </c:pt>
                <c:pt idx="604" formatCode="0.000">
                  <c:v>68.870967741935402</c:v>
                </c:pt>
                <c:pt idx="605" formatCode="0.000">
                  <c:v>67.838709677419303</c:v>
                </c:pt>
                <c:pt idx="606" formatCode="0.000">
                  <c:v>67.322580645161295</c:v>
                </c:pt>
                <c:pt idx="607" formatCode="0.000">
                  <c:v>67.806451612903203</c:v>
                </c:pt>
                <c:pt idx="608" formatCode="0.000">
                  <c:v>68.419354838709594</c:v>
                </c:pt>
                <c:pt idx="609" formatCode="0.000">
                  <c:v>69.3</c:v>
                </c:pt>
                <c:pt idx="610" formatCode="0.000">
                  <c:v>69.033333333333303</c:v>
                </c:pt>
                <c:pt idx="611" formatCode="0.000">
                  <c:v>68.400000000000006</c:v>
                </c:pt>
                <c:pt idx="612" formatCode="0.000">
                  <c:v>67.866666666666603</c:v>
                </c:pt>
                <c:pt idx="613" formatCode="0.000">
                  <c:v>68.599999999999994</c:v>
                </c:pt>
                <c:pt idx="614" formatCode="0.000">
                  <c:v>69.3333333333333</c:v>
                </c:pt>
                <c:pt idx="615" formatCode="0.000">
                  <c:v>70.1666666666666</c:v>
                </c:pt>
                <c:pt idx="616" formatCode="0.000">
                  <c:v>69.8333333333333</c:v>
                </c:pt>
                <c:pt idx="617" formatCode="0.000">
                  <c:v>71.1666666666666</c:v>
                </c:pt>
                <c:pt idx="618" formatCode="0.000">
                  <c:v>71.3</c:v>
                </c:pt>
                <c:pt idx="619" formatCode="0.000">
                  <c:v>72.433333333333294</c:v>
                </c:pt>
                <c:pt idx="620" formatCode="0.000">
                  <c:v>70.099999999999994</c:v>
                </c:pt>
                <c:pt idx="621" formatCode="0.000">
                  <c:v>71.966666666666598</c:v>
                </c:pt>
                <c:pt idx="622" formatCode="0.000">
                  <c:v>70.558823529411697</c:v>
                </c:pt>
                <c:pt idx="623" formatCode="0.000">
                  <c:v>70.099999999999994</c:v>
                </c:pt>
                <c:pt idx="624" formatCode="0.000">
                  <c:v>69.967741935483801</c:v>
                </c:pt>
                <c:pt idx="625" formatCode="0.000">
                  <c:v>70.757575757575694</c:v>
                </c:pt>
                <c:pt idx="626" formatCode="0.000">
                  <c:v>71.0625</c:v>
                </c:pt>
                <c:pt idx="627" formatCode="0.000">
                  <c:v>71.941176470588204</c:v>
                </c:pt>
                <c:pt idx="628" formatCode="0.000">
                  <c:v>71.5</c:v>
                </c:pt>
                <c:pt idx="629" formatCode="0.000">
                  <c:v>71.709677419354804</c:v>
                </c:pt>
                <c:pt idx="630" formatCode="0.000">
                  <c:v>71.8</c:v>
                </c:pt>
                <c:pt idx="631" formatCode="0.000">
                  <c:v>72.233333333333306</c:v>
                </c:pt>
                <c:pt idx="632" formatCode="0.000">
                  <c:v>71.866666666666603</c:v>
                </c:pt>
                <c:pt idx="633" formatCode="0.000">
                  <c:v>71.3333333333333</c:v>
                </c:pt>
                <c:pt idx="634" formatCode="0.000">
                  <c:v>71.1666666666666</c:v>
                </c:pt>
                <c:pt idx="635" formatCode="0.000">
                  <c:v>70.8333333333333</c:v>
                </c:pt>
                <c:pt idx="636" formatCode="0.000">
                  <c:v>70.1666666666666</c:v>
                </c:pt>
                <c:pt idx="637" formatCode="0.000">
                  <c:v>69.3</c:v>
                </c:pt>
                <c:pt idx="638" formatCode="0.000">
                  <c:v>66.419354838709594</c:v>
                </c:pt>
                <c:pt idx="639" formatCode="0.000">
                  <c:v>65.870967741935402</c:v>
                </c:pt>
                <c:pt idx="640" formatCode="0.000">
                  <c:v>69.533333333333303</c:v>
                </c:pt>
                <c:pt idx="641" formatCode="0.000">
                  <c:v>68.6666666666666</c:v>
                </c:pt>
                <c:pt idx="642" formatCode="0.000">
                  <c:v>67.806451612903203</c:v>
                </c:pt>
                <c:pt idx="643" formatCode="0.000">
                  <c:v>70.151515151515099</c:v>
                </c:pt>
                <c:pt idx="644" formatCode="0.000">
                  <c:v>72.258064516128997</c:v>
                </c:pt>
                <c:pt idx="645" formatCode="0.000">
                  <c:v>70.161290322580598</c:v>
                </c:pt>
                <c:pt idx="646" formatCode="0.000">
                  <c:v>71.677419354838705</c:v>
                </c:pt>
                <c:pt idx="647" formatCode="0.000">
                  <c:v>72.40625</c:v>
                </c:pt>
                <c:pt idx="648" formatCode="0.000">
                  <c:v>72.400000000000006</c:v>
                </c:pt>
                <c:pt idx="649" formatCode="0.000">
                  <c:v>72</c:v>
                </c:pt>
                <c:pt idx="650" formatCode="0.000">
                  <c:v>71.933333333333294</c:v>
                </c:pt>
                <c:pt idx="651" formatCode="0.000">
                  <c:v>69.1666666666666</c:v>
                </c:pt>
                <c:pt idx="652" formatCode="0.000">
                  <c:v>71.6666666666666</c:v>
                </c:pt>
                <c:pt idx="653" formatCode="0.000">
                  <c:v>71.099999999999994</c:v>
                </c:pt>
                <c:pt idx="654" formatCode="0.000">
                  <c:v>72.133333333333297</c:v>
                </c:pt>
              </c:numCache>
            </c:numRef>
          </c:xVal>
          <c:yVal>
            <c:numRef>
              <c:f>'임상_Mid(65이상 90미만)'!$D$13:$D$921</c:f>
              <c:numCache>
                <c:formatCode>0.00</c:formatCode>
                <c:ptCount val="909"/>
                <c:pt idx="0">
                  <c:v>97.873130000000003</c:v>
                </c:pt>
                <c:pt idx="1">
                  <c:v>96.285849999999996</c:v>
                </c:pt>
                <c:pt idx="2">
                  <c:v>93.473206000000005</c:v>
                </c:pt>
                <c:pt idx="3">
                  <c:v>97.0428</c:v>
                </c:pt>
                <c:pt idx="4">
                  <c:v>95.724519999999998</c:v>
                </c:pt>
                <c:pt idx="5">
                  <c:v>87.542519999999996</c:v>
                </c:pt>
                <c:pt idx="6">
                  <c:v>85.635490000000004</c:v>
                </c:pt>
                <c:pt idx="7">
                  <c:v>84.606949999999998</c:v>
                </c:pt>
                <c:pt idx="8">
                  <c:v>94.6143</c:v>
                </c:pt>
                <c:pt idx="9">
                  <c:v>94.455119999999994</c:v>
                </c:pt>
                <c:pt idx="10">
                  <c:v>92.594573999999994</c:v>
                </c:pt>
                <c:pt idx="11">
                  <c:v>98.44735</c:v>
                </c:pt>
                <c:pt idx="12">
                  <c:v>95.145949999999999</c:v>
                </c:pt>
                <c:pt idx="13">
                  <c:v>88.781989999999993</c:v>
                </c:pt>
                <c:pt idx="14">
                  <c:v>91.436806000000004</c:v>
                </c:pt>
                <c:pt idx="15">
                  <c:v>91.376440000000002</c:v>
                </c:pt>
                <c:pt idx="16">
                  <c:v>96.347920000000002</c:v>
                </c:pt>
                <c:pt idx="17">
                  <c:v>101.65765</c:v>
                </c:pt>
                <c:pt idx="18">
                  <c:v>89.159739999999999</c:v>
                </c:pt>
                <c:pt idx="19">
                  <c:v>95.578329999999994</c:v>
                </c:pt>
                <c:pt idx="20">
                  <c:v>89.703819999999993</c:v>
                </c:pt>
                <c:pt idx="21">
                  <c:v>94.792270000000002</c:v>
                </c:pt>
                <c:pt idx="22">
                  <c:v>87.835290000000001</c:v>
                </c:pt>
                <c:pt idx="23">
                  <c:v>93.900679999999994</c:v>
                </c:pt>
                <c:pt idx="24">
                  <c:v>92.540710000000004</c:v>
                </c:pt>
                <c:pt idx="25">
                  <c:v>88.185326000000003</c:v>
                </c:pt>
                <c:pt idx="26">
                  <c:v>90.64864</c:v>
                </c:pt>
                <c:pt idx="27">
                  <c:v>87.811080000000004</c:v>
                </c:pt>
                <c:pt idx="28">
                  <c:v>95.348879999999994</c:v>
                </c:pt>
                <c:pt idx="29">
                  <c:v>96.660415999999998</c:v>
                </c:pt>
                <c:pt idx="30">
                  <c:v>87.864500000000007</c:v>
                </c:pt>
                <c:pt idx="31">
                  <c:v>86.867159999999998</c:v>
                </c:pt>
                <c:pt idx="32">
                  <c:v>87.209400000000002</c:v>
                </c:pt>
                <c:pt idx="33">
                  <c:v>79.77373</c:v>
                </c:pt>
                <c:pt idx="34">
                  <c:v>74.843604999999997</c:v>
                </c:pt>
                <c:pt idx="35">
                  <c:v>79.436499999999995</c:v>
                </c:pt>
                <c:pt idx="36">
                  <c:v>82.916854999999998</c:v>
                </c:pt>
                <c:pt idx="37">
                  <c:v>79.180629999999994</c:v>
                </c:pt>
                <c:pt idx="38">
                  <c:v>79.989006000000003</c:v>
                </c:pt>
                <c:pt idx="39">
                  <c:v>75.437290000000004</c:v>
                </c:pt>
                <c:pt idx="40">
                  <c:v>82.197090000000003</c:v>
                </c:pt>
                <c:pt idx="41">
                  <c:v>87.87997</c:v>
                </c:pt>
                <c:pt idx="42">
                  <c:v>85.787840000000003</c:v>
                </c:pt>
                <c:pt idx="43">
                  <c:v>88.439673999999997</c:v>
                </c:pt>
                <c:pt idx="44">
                  <c:v>83.670079999999999</c:v>
                </c:pt>
                <c:pt idx="45">
                  <c:v>82.774919999999995</c:v>
                </c:pt>
                <c:pt idx="46">
                  <c:v>84.71369</c:v>
                </c:pt>
                <c:pt idx="47">
                  <c:v>85.602400000000003</c:v>
                </c:pt>
                <c:pt idx="48">
                  <c:v>85.029120000000006</c:v>
                </c:pt>
                <c:pt idx="49">
                  <c:v>84.985434999999995</c:v>
                </c:pt>
                <c:pt idx="50">
                  <c:v>89.270030000000006</c:v>
                </c:pt>
                <c:pt idx="51">
                  <c:v>85.072074999999998</c:v>
                </c:pt>
                <c:pt idx="52">
                  <c:v>85.485596000000001</c:v>
                </c:pt>
                <c:pt idx="53">
                  <c:v>86.931889999999996</c:v>
                </c:pt>
                <c:pt idx="54">
                  <c:v>87.207279999999997</c:v>
                </c:pt>
                <c:pt idx="55">
                  <c:v>85.764300000000006</c:v>
                </c:pt>
                <c:pt idx="56">
                  <c:v>87.222300000000004</c:v>
                </c:pt>
                <c:pt idx="57">
                  <c:v>85.193780000000004</c:v>
                </c:pt>
                <c:pt idx="58">
                  <c:v>86.572013999999996</c:v>
                </c:pt>
                <c:pt idx="59">
                  <c:v>87.998149999999995</c:v>
                </c:pt>
                <c:pt idx="60">
                  <c:v>85.035709999999995</c:v>
                </c:pt>
                <c:pt idx="61">
                  <c:v>83.760670000000005</c:v>
                </c:pt>
                <c:pt idx="62">
                  <c:v>87.933580000000006</c:v>
                </c:pt>
                <c:pt idx="63">
                  <c:v>82.674773999999999</c:v>
                </c:pt>
                <c:pt idx="64">
                  <c:v>82.719220000000007</c:v>
                </c:pt>
                <c:pt idx="65">
                  <c:v>86.177124000000006</c:v>
                </c:pt>
                <c:pt idx="66">
                  <c:v>88.156440000000003</c:v>
                </c:pt>
                <c:pt idx="67">
                  <c:v>85.046135000000007</c:v>
                </c:pt>
                <c:pt idx="68">
                  <c:v>83.076589999999996</c:v>
                </c:pt>
                <c:pt idx="69">
                  <c:v>79.815770000000001</c:v>
                </c:pt>
                <c:pt idx="70">
                  <c:v>86.105125000000001</c:v>
                </c:pt>
                <c:pt idx="71">
                  <c:v>90.712519999999998</c:v>
                </c:pt>
                <c:pt idx="72">
                  <c:v>87.296120000000002</c:v>
                </c:pt>
                <c:pt idx="73">
                  <c:v>84.403360000000006</c:v>
                </c:pt>
                <c:pt idx="74">
                  <c:v>83.556389999999993</c:v>
                </c:pt>
                <c:pt idx="75">
                  <c:v>89.659700000000001</c:v>
                </c:pt>
                <c:pt idx="76">
                  <c:v>85.954269999999994</c:v>
                </c:pt>
                <c:pt idx="77">
                  <c:v>83.731930000000006</c:v>
                </c:pt>
                <c:pt idx="78">
                  <c:v>85.525276000000005</c:v>
                </c:pt>
                <c:pt idx="79">
                  <c:v>84.423935</c:v>
                </c:pt>
                <c:pt idx="80">
                  <c:v>81.074590000000001</c:v>
                </c:pt>
                <c:pt idx="81">
                  <c:v>82.980909999999994</c:v>
                </c:pt>
                <c:pt idx="82">
                  <c:v>85.275739999999999</c:v>
                </c:pt>
                <c:pt idx="83">
                  <c:v>89.096114999999998</c:v>
                </c:pt>
                <c:pt idx="84">
                  <c:v>85.868250000000003</c:v>
                </c:pt>
                <c:pt idx="85">
                  <c:v>85.749430000000004</c:v>
                </c:pt>
                <c:pt idx="86">
                  <c:v>86.168139999999994</c:v>
                </c:pt>
                <c:pt idx="87">
                  <c:v>85.27534</c:v>
                </c:pt>
                <c:pt idx="88">
                  <c:v>87.423850000000002</c:v>
                </c:pt>
                <c:pt idx="89">
                  <c:v>85.065600000000003</c:v>
                </c:pt>
                <c:pt idx="90">
                  <c:v>84.314030000000002</c:v>
                </c:pt>
                <c:pt idx="91">
                  <c:v>84.932329999999993</c:v>
                </c:pt>
                <c:pt idx="92">
                  <c:v>82.633064000000005</c:v>
                </c:pt>
                <c:pt idx="93">
                  <c:v>86.136634999999998</c:v>
                </c:pt>
                <c:pt idx="94">
                  <c:v>80.95796</c:v>
                </c:pt>
                <c:pt idx="95">
                  <c:v>84.821265999999994</c:v>
                </c:pt>
                <c:pt idx="96">
                  <c:v>89.346069999999997</c:v>
                </c:pt>
                <c:pt idx="97">
                  <c:v>85.875649999999993</c:v>
                </c:pt>
                <c:pt idx="98">
                  <c:v>88.774315000000001</c:v>
                </c:pt>
                <c:pt idx="99">
                  <c:v>90.452250000000006</c:v>
                </c:pt>
                <c:pt idx="100">
                  <c:v>85.041150000000002</c:v>
                </c:pt>
                <c:pt idx="101">
                  <c:v>87.886009999999999</c:v>
                </c:pt>
                <c:pt idx="102">
                  <c:v>85.927719999999994</c:v>
                </c:pt>
                <c:pt idx="103">
                  <c:v>79.914696000000006</c:v>
                </c:pt>
                <c:pt idx="104">
                  <c:v>87.473889999999997</c:v>
                </c:pt>
                <c:pt idx="105">
                  <c:v>87.082390000000004</c:v>
                </c:pt>
                <c:pt idx="106">
                  <c:v>87.407234000000003</c:v>
                </c:pt>
                <c:pt idx="107">
                  <c:v>84.042816000000002</c:v>
                </c:pt>
                <c:pt idx="108">
                  <c:v>84.769689999999997</c:v>
                </c:pt>
                <c:pt idx="109">
                  <c:v>88.915229999999994</c:v>
                </c:pt>
                <c:pt idx="110">
                  <c:v>86.857574</c:v>
                </c:pt>
                <c:pt idx="111">
                  <c:v>85.530249999999995</c:v>
                </c:pt>
                <c:pt idx="112">
                  <c:v>86.624960000000002</c:v>
                </c:pt>
                <c:pt idx="113">
                  <c:v>85.930449999999993</c:v>
                </c:pt>
                <c:pt idx="114">
                  <c:v>84.882355000000004</c:v>
                </c:pt>
                <c:pt idx="115">
                  <c:v>86.625330000000005</c:v>
                </c:pt>
                <c:pt idx="116">
                  <c:v>86.51003</c:v>
                </c:pt>
                <c:pt idx="117">
                  <c:v>82.73142</c:v>
                </c:pt>
                <c:pt idx="118">
                  <c:v>85.170159999999996</c:v>
                </c:pt>
                <c:pt idx="119">
                  <c:v>87.092730000000003</c:v>
                </c:pt>
                <c:pt idx="120">
                  <c:v>85.390050000000002</c:v>
                </c:pt>
                <c:pt idx="121">
                  <c:v>79.092110000000005</c:v>
                </c:pt>
                <c:pt idx="122">
                  <c:v>81.148894999999996</c:v>
                </c:pt>
                <c:pt idx="123">
                  <c:v>82.983140000000006</c:v>
                </c:pt>
                <c:pt idx="124">
                  <c:v>87.061930000000004</c:v>
                </c:pt>
                <c:pt idx="125">
                  <c:v>87.779619999999994</c:v>
                </c:pt>
                <c:pt idx="126">
                  <c:v>84.734179999999995</c:v>
                </c:pt>
                <c:pt idx="127">
                  <c:v>84.159030000000001</c:v>
                </c:pt>
                <c:pt idx="128">
                  <c:v>86.738759999999999</c:v>
                </c:pt>
                <c:pt idx="129">
                  <c:v>82.341229999999996</c:v>
                </c:pt>
                <c:pt idx="130">
                  <c:v>84.156784000000002</c:v>
                </c:pt>
                <c:pt idx="131">
                  <c:v>85.419020000000003</c:v>
                </c:pt>
                <c:pt idx="132">
                  <c:v>83.593024999999997</c:v>
                </c:pt>
                <c:pt idx="133">
                  <c:v>87.086464000000007</c:v>
                </c:pt>
                <c:pt idx="134">
                  <c:v>88.781270000000006</c:v>
                </c:pt>
                <c:pt idx="135">
                  <c:v>86.298860000000005</c:v>
                </c:pt>
                <c:pt idx="136">
                  <c:v>84.691270000000003</c:v>
                </c:pt>
                <c:pt idx="137">
                  <c:v>88.600679999999997</c:v>
                </c:pt>
                <c:pt idx="138">
                  <c:v>83.522934000000006</c:v>
                </c:pt>
                <c:pt idx="139">
                  <c:v>85.580749999999995</c:v>
                </c:pt>
                <c:pt idx="140">
                  <c:v>85.273920000000004</c:v>
                </c:pt>
                <c:pt idx="141">
                  <c:v>88.004776000000007</c:v>
                </c:pt>
                <c:pt idx="142">
                  <c:v>91.010990000000007</c:v>
                </c:pt>
                <c:pt idx="143">
                  <c:v>88.069016000000005</c:v>
                </c:pt>
                <c:pt idx="144">
                  <c:v>85.780590000000004</c:v>
                </c:pt>
                <c:pt idx="145">
                  <c:v>81.669719999999998</c:v>
                </c:pt>
                <c:pt idx="146">
                  <c:v>84.66574</c:v>
                </c:pt>
                <c:pt idx="147">
                  <c:v>93.654640000000001</c:v>
                </c:pt>
                <c:pt idx="148">
                  <c:v>86.657200000000003</c:v>
                </c:pt>
                <c:pt idx="149">
                  <c:v>84.551604999999995</c:v>
                </c:pt>
                <c:pt idx="150">
                  <c:v>84.167460000000005</c:v>
                </c:pt>
                <c:pt idx="151">
                  <c:v>81.776020000000003</c:v>
                </c:pt>
                <c:pt idx="152">
                  <c:v>88.254090000000005</c:v>
                </c:pt>
                <c:pt idx="153">
                  <c:v>86.144615000000002</c:v>
                </c:pt>
                <c:pt idx="154">
                  <c:v>87.533423999999997</c:v>
                </c:pt>
                <c:pt idx="155">
                  <c:v>83.863140000000001</c:v>
                </c:pt>
                <c:pt idx="156">
                  <c:v>80.705979999999997</c:v>
                </c:pt>
                <c:pt idx="157">
                  <c:v>77.166504000000003</c:v>
                </c:pt>
                <c:pt idx="158">
                  <c:v>77.385670000000005</c:v>
                </c:pt>
                <c:pt idx="159">
                  <c:v>80.672619999999995</c:v>
                </c:pt>
                <c:pt idx="160">
                  <c:v>78.851929999999996</c:v>
                </c:pt>
                <c:pt idx="161">
                  <c:v>78.72551</c:v>
                </c:pt>
                <c:pt idx="162">
                  <c:v>78.976259999999996</c:v>
                </c:pt>
                <c:pt idx="163">
                  <c:v>82.39282</c:v>
                </c:pt>
                <c:pt idx="164">
                  <c:v>83.619354000000001</c:v>
                </c:pt>
                <c:pt idx="165">
                  <c:v>77.800700000000006</c:v>
                </c:pt>
                <c:pt idx="166">
                  <c:v>78.768299999999996</c:v>
                </c:pt>
                <c:pt idx="167">
                  <c:v>78.636099999999999</c:v>
                </c:pt>
                <c:pt idx="168">
                  <c:v>80.048169999999999</c:v>
                </c:pt>
                <c:pt idx="169">
                  <c:v>79.485550000000003</c:v>
                </c:pt>
                <c:pt idx="170">
                  <c:v>78.816024999999996</c:v>
                </c:pt>
                <c:pt idx="171">
                  <c:v>83.43459</c:v>
                </c:pt>
                <c:pt idx="172">
                  <c:v>83.267690000000002</c:v>
                </c:pt>
                <c:pt idx="173">
                  <c:v>80.300539999999998</c:v>
                </c:pt>
                <c:pt idx="174">
                  <c:v>77.643680000000003</c:v>
                </c:pt>
                <c:pt idx="175">
                  <c:v>77.601029999999994</c:v>
                </c:pt>
                <c:pt idx="176">
                  <c:v>83.407910000000001</c:v>
                </c:pt>
                <c:pt idx="177">
                  <c:v>77.489493999999993</c:v>
                </c:pt>
                <c:pt idx="178">
                  <c:v>79.002594000000002</c:v>
                </c:pt>
                <c:pt idx="179">
                  <c:v>74.917910000000006</c:v>
                </c:pt>
                <c:pt idx="180">
                  <c:v>79.070914999999999</c:v>
                </c:pt>
                <c:pt idx="181">
                  <c:v>80.0261</c:v>
                </c:pt>
                <c:pt idx="182">
                  <c:v>81.913600000000002</c:v>
                </c:pt>
                <c:pt idx="183">
                  <c:v>77.685519999999997</c:v>
                </c:pt>
                <c:pt idx="184">
                  <c:v>78.474860000000007</c:v>
                </c:pt>
                <c:pt idx="185">
                  <c:v>76.732185000000001</c:v>
                </c:pt>
                <c:pt idx="186">
                  <c:v>82.628990000000002</c:v>
                </c:pt>
                <c:pt idx="187">
                  <c:v>75.424544999999995</c:v>
                </c:pt>
                <c:pt idx="188">
                  <c:v>79.917465000000007</c:v>
                </c:pt>
                <c:pt idx="189">
                  <c:v>81.403580000000005</c:v>
                </c:pt>
                <c:pt idx="190">
                  <c:v>81.407110000000003</c:v>
                </c:pt>
                <c:pt idx="191">
                  <c:v>84.348500000000001</c:v>
                </c:pt>
                <c:pt idx="192">
                  <c:v>79.6233</c:v>
                </c:pt>
                <c:pt idx="193">
                  <c:v>80.566055000000006</c:v>
                </c:pt>
                <c:pt idx="194">
                  <c:v>79.043499999999995</c:v>
                </c:pt>
                <c:pt idx="195">
                  <c:v>76.593369999999993</c:v>
                </c:pt>
                <c:pt idx="196">
                  <c:v>79.387410000000003</c:v>
                </c:pt>
                <c:pt idx="197">
                  <c:v>82.192229999999995</c:v>
                </c:pt>
                <c:pt idx="198">
                  <c:v>81.1447</c:v>
                </c:pt>
                <c:pt idx="199">
                  <c:v>81.699100000000001</c:v>
                </c:pt>
                <c:pt idx="200">
                  <c:v>85.478759999999994</c:v>
                </c:pt>
                <c:pt idx="201">
                  <c:v>76.696309999999997</c:v>
                </c:pt>
                <c:pt idx="202">
                  <c:v>79.103745000000004</c:v>
                </c:pt>
                <c:pt idx="203">
                  <c:v>78.745559999999998</c:v>
                </c:pt>
                <c:pt idx="204">
                  <c:v>80.408379999999994</c:v>
                </c:pt>
                <c:pt idx="205">
                  <c:v>82.726500000000001</c:v>
                </c:pt>
                <c:pt idx="206">
                  <c:v>80.824780000000004</c:v>
                </c:pt>
                <c:pt idx="207">
                  <c:v>78.948455999999993</c:v>
                </c:pt>
                <c:pt idx="208">
                  <c:v>76.492769999999993</c:v>
                </c:pt>
                <c:pt idx="209">
                  <c:v>80.859530000000007</c:v>
                </c:pt>
                <c:pt idx="210">
                  <c:v>80.819534000000004</c:v>
                </c:pt>
                <c:pt idx="211">
                  <c:v>77.352710000000002</c:v>
                </c:pt>
                <c:pt idx="212">
                  <c:v>77.674350000000004</c:v>
                </c:pt>
                <c:pt idx="213">
                  <c:v>80.846860000000007</c:v>
                </c:pt>
                <c:pt idx="214">
                  <c:v>80.500656000000006</c:v>
                </c:pt>
                <c:pt idx="215">
                  <c:v>79.158195000000006</c:v>
                </c:pt>
                <c:pt idx="216">
                  <c:v>83.038150000000002</c:v>
                </c:pt>
                <c:pt idx="217">
                  <c:v>79.391660000000002</c:v>
                </c:pt>
                <c:pt idx="218">
                  <c:v>76.016739999999999</c:v>
                </c:pt>
                <c:pt idx="219">
                  <c:v>78.965869999999995</c:v>
                </c:pt>
                <c:pt idx="220">
                  <c:v>80.296139999999994</c:v>
                </c:pt>
                <c:pt idx="221">
                  <c:v>76.098433999999997</c:v>
                </c:pt>
                <c:pt idx="222">
                  <c:v>77.991510000000005</c:v>
                </c:pt>
                <c:pt idx="223">
                  <c:v>77.260549999999995</c:v>
                </c:pt>
                <c:pt idx="224">
                  <c:v>78.998390000000001</c:v>
                </c:pt>
                <c:pt idx="225">
                  <c:v>76.902919999999995</c:v>
                </c:pt>
                <c:pt idx="226">
                  <c:v>78.189179999999993</c:v>
                </c:pt>
                <c:pt idx="227">
                  <c:v>80.678060000000002</c:v>
                </c:pt>
                <c:pt idx="228" formatCode="0.000">
                  <c:v>82.366169999999997</c:v>
                </c:pt>
                <c:pt idx="229" formatCode="0.000">
                  <c:v>78.18347</c:v>
                </c:pt>
                <c:pt idx="230" formatCode="0.000">
                  <c:v>78.544585999999995</c:v>
                </c:pt>
                <c:pt idx="231" formatCode="0.000">
                  <c:v>79.909133999999995</c:v>
                </c:pt>
                <c:pt idx="232" formatCode="0.000">
                  <c:v>80.37679</c:v>
                </c:pt>
                <c:pt idx="233" formatCode="0.000">
                  <c:v>79.234740000000002</c:v>
                </c:pt>
                <c:pt idx="234" formatCode="0.000">
                  <c:v>82.709779999999995</c:v>
                </c:pt>
                <c:pt idx="235" formatCode="0.000">
                  <c:v>85.880449999999996</c:v>
                </c:pt>
                <c:pt idx="236" formatCode="0.000">
                  <c:v>83.395510000000002</c:v>
                </c:pt>
                <c:pt idx="237" formatCode="0.000">
                  <c:v>79.924539999999993</c:v>
                </c:pt>
                <c:pt idx="238" formatCode="0.000">
                  <c:v>83.506069999999994</c:v>
                </c:pt>
                <c:pt idx="239" formatCode="0.000">
                  <c:v>74.515360000000001</c:v>
                </c:pt>
                <c:pt idx="240" formatCode="0.000">
                  <c:v>78.891540000000006</c:v>
                </c:pt>
                <c:pt idx="241" formatCode="0.000">
                  <c:v>72.407409999999999</c:v>
                </c:pt>
                <c:pt idx="242" formatCode="0.000">
                  <c:v>74.808400000000006</c:v>
                </c:pt>
                <c:pt idx="243" formatCode="0.000">
                  <c:v>74.569659999999999</c:v>
                </c:pt>
                <c:pt idx="244" formatCode="0.000">
                  <c:v>71.851294999999993</c:v>
                </c:pt>
                <c:pt idx="245" formatCode="0.000">
                  <c:v>71.981635999999995</c:v>
                </c:pt>
                <c:pt idx="246" formatCode="0.000">
                  <c:v>70.825019999999995</c:v>
                </c:pt>
                <c:pt idx="247" formatCode="0.000">
                  <c:v>71.912310000000005</c:v>
                </c:pt>
                <c:pt idx="248" formatCode="0.000">
                  <c:v>68.917529999999999</c:v>
                </c:pt>
                <c:pt idx="249" formatCode="0.000">
                  <c:v>72.218069999999997</c:v>
                </c:pt>
                <c:pt idx="250" formatCode="0.000">
                  <c:v>72.319919999999996</c:v>
                </c:pt>
                <c:pt idx="251" formatCode="0.000">
                  <c:v>75.135345000000001</c:v>
                </c:pt>
                <c:pt idx="252" formatCode="0.000">
                  <c:v>72.818489999999997</c:v>
                </c:pt>
                <c:pt idx="253" formatCode="0.000">
                  <c:v>75.408325000000005</c:v>
                </c:pt>
                <c:pt idx="254" formatCode="0.000">
                  <c:v>76.975980000000007</c:v>
                </c:pt>
                <c:pt idx="255" formatCode="0.000">
                  <c:v>70.275559999999999</c:v>
                </c:pt>
                <c:pt idx="256" formatCode="0.000">
                  <c:v>72.580500000000001</c:v>
                </c:pt>
                <c:pt idx="257" formatCode="0.000">
                  <c:v>74.619429999999994</c:v>
                </c:pt>
                <c:pt idx="258" formatCode="0.000">
                  <c:v>75.414599999999993</c:v>
                </c:pt>
                <c:pt idx="259" formatCode="0.000">
                  <c:v>75.40625</c:v>
                </c:pt>
                <c:pt idx="260" formatCode="0.000">
                  <c:v>75.697295999999994</c:v>
                </c:pt>
                <c:pt idx="261" formatCode="0.000">
                  <c:v>73.357900000000001</c:v>
                </c:pt>
                <c:pt idx="262" formatCode="0.000">
                  <c:v>70.978189999999998</c:v>
                </c:pt>
                <c:pt idx="263" formatCode="0.000">
                  <c:v>72.598526000000007</c:v>
                </c:pt>
                <c:pt idx="264" formatCode="0.000">
                  <c:v>72.688964999999996</c:v>
                </c:pt>
                <c:pt idx="265" formatCode="0.000">
                  <c:v>73.709130000000002</c:v>
                </c:pt>
                <c:pt idx="266" formatCode="0.000">
                  <c:v>70.361580000000004</c:v>
                </c:pt>
                <c:pt idx="267" formatCode="0.000">
                  <c:v>70.404944999999998</c:v>
                </c:pt>
                <c:pt idx="268" formatCode="0.000">
                  <c:v>69.658379999999994</c:v>
                </c:pt>
                <c:pt idx="269" formatCode="0.000">
                  <c:v>69.887039999999999</c:v>
                </c:pt>
                <c:pt idx="270" formatCode="0.000">
                  <c:v>76.635019999999997</c:v>
                </c:pt>
                <c:pt idx="271" formatCode="0.000">
                  <c:v>73.367620000000002</c:v>
                </c:pt>
                <c:pt idx="272" formatCode="0.000">
                  <c:v>72.350716000000006</c:v>
                </c:pt>
                <c:pt idx="273" formatCode="0.000">
                  <c:v>75.637590000000003</c:v>
                </c:pt>
                <c:pt idx="274" formatCode="0.000">
                  <c:v>76.762299999999996</c:v>
                </c:pt>
                <c:pt idx="275" formatCode="0.000">
                  <c:v>74.186806000000004</c:v>
                </c:pt>
                <c:pt idx="276" formatCode="0.000">
                  <c:v>74.075900000000004</c:v>
                </c:pt>
                <c:pt idx="277" formatCode="0.000">
                  <c:v>72.746920000000003</c:v>
                </c:pt>
                <c:pt idx="278" formatCode="0.000">
                  <c:v>74.255679999999998</c:v>
                </c:pt>
                <c:pt idx="279" formatCode="0.000">
                  <c:v>72.704759999999993</c:v>
                </c:pt>
                <c:pt idx="280" formatCode="0.000">
                  <c:v>70.307770000000005</c:v>
                </c:pt>
                <c:pt idx="281" formatCode="0.000">
                  <c:v>72.353545999999994</c:v>
                </c:pt>
                <c:pt idx="282" formatCode="0.000">
                  <c:v>68.768585000000002</c:v>
                </c:pt>
                <c:pt idx="283" formatCode="0.000">
                  <c:v>69.291259999999994</c:v>
                </c:pt>
                <c:pt idx="284" formatCode="0.000">
                  <c:v>70.844840000000005</c:v>
                </c:pt>
                <c:pt idx="285" formatCode="0.000">
                  <c:v>71.137240000000006</c:v>
                </c:pt>
                <c:pt idx="286" formatCode="0.000">
                  <c:v>69.017364999999998</c:v>
                </c:pt>
                <c:pt idx="287" formatCode="0.000">
                  <c:v>71.452039999999997</c:v>
                </c:pt>
                <c:pt idx="288" formatCode="0.000">
                  <c:v>70.102909999999994</c:v>
                </c:pt>
                <c:pt idx="289" formatCode="0.000">
                  <c:v>69.994190000000003</c:v>
                </c:pt>
                <c:pt idx="290" formatCode="0.000">
                  <c:v>71.131190000000004</c:v>
                </c:pt>
                <c:pt idx="291" formatCode="0.000">
                  <c:v>72.064930000000004</c:v>
                </c:pt>
                <c:pt idx="292" formatCode="0.000">
                  <c:v>71.584350000000001</c:v>
                </c:pt>
                <c:pt idx="293" formatCode="0.000">
                  <c:v>69.192239999999998</c:v>
                </c:pt>
                <c:pt idx="294" formatCode="0.000">
                  <c:v>68.142930000000007</c:v>
                </c:pt>
                <c:pt idx="295" formatCode="0.000">
                  <c:v>63.670726999999999</c:v>
                </c:pt>
                <c:pt idx="296" formatCode="0.000">
                  <c:v>65.550156000000001</c:v>
                </c:pt>
                <c:pt idx="297" formatCode="0.000">
                  <c:v>67.063969999999998</c:v>
                </c:pt>
                <c:pt idx="298" formatCode="0.000">
                  <c:v>72.634730000000005</c:v>
                </c:pt>
                <c:pt idx="299" formatCode="0.000">
                  <c:v>71.07132</c:v>
                </c:pt>
                <c:pt idx="300" formatCode="0.000">
                  <c:v>68.625510000000006</c:v>
                </c:pt>
                <c:pt idx="301" formatCode="0.000">
                  <c:v>70.569626</c:v>
                </c:pt>
                <c:pt idx="302" formatCode="0.000">
                  <c:v>71.774889999999999</c:v>
                </c:pt>
                <c:pt idx="303" formatCode="0.000">
                  <c:v>70.916115000000005</c:v>
                </c:pt>
                <c:pt idx="304" formatCode="0.000">
                  <c:v>73.160995</c:v>
                </c:pt>
                <c:pt idx="305" formatCode="0.000">
                  <c:v>71.920860000000005</c:v>
                </c:pt>
                <c:pt idx="306" formatCode="0.000">
                  <c:v>71.410129999999995</c:v>
                </c:pt>
                <c:pt idx="307" formatCode="0.000">
                  <c:v>73.76737</c:v>
                </c:pt>
                <c:pt idx="308" formatCode="0.000">
                  <c:v>73.412189999999995</c:v>
                </c:pt>
                <c:pt idx="309" formatCode="0.000">
                  <c:v>70.222740000000002</c:v>
                </c:pt>
                <c:pt idx="310" formatCode="0.000">
                  <c:v>74.964836000000005</c:v>
                </c:pt>
                <c:pt idx="311" formatCode="0.000">
                  <c:v>71.928246000000001</c:v>
                </c:pt>
                <c:pt idx="312" formatCode="0.000">
                  <c:v>74.48903</c:v>
                </c:pt>
                <c:pt idx="313" formatCode="0.000">
                  <c:v>73.750020000000006</c:v>
                </c:pt>
                <c:pt idx="314" formatCode="0.000">
                  <c:v>72.565539999999999</c:v>
                </c:pt>
                <c:pt idx="315" formatCode="0.000">
                  <c:v>71.889080000000007</c:v>
                </c:pt>
                <c:pt idx="316" formatCode="0.000">
                  <c:v>66.777910000000006</c:v>
                </c:pt>
                <c:pt idx="317" formatCode="0.000">
                  <c:v>73.808139999999995</c:v>
                </c:pt>
                <c:pt idx="318" formatCode="0.000">
                  <c:v>70.585920000000002</c:v>
                </c:pt>
                <c:pt idx="319" formatCode="0.000">
                  <c:v>70.713909999999998</c:v>
                </c:pt>
                <c:pt idx="320" formatCode="0.000">
                  <c:v>70.884640000000005</c:v>
                </c:pt>
                <c:pt idx="321" formatCode="0.000">
                  <c:v>69.850350000000006</c:v>
                </c:pt>
                <c:pt idx="322" formatCode="0.000">
                  <c:v>70.55592</c:v>
                </c:pt>
                <c:pt idx="323" formatCode="0.000">
                  <c:v>70.436480000000003</c:v>
                </c:pt>
                <c:pt idx="324" formatCode="0.000">
                  <c:v>71.599500000000006</c:v>
                </c:pt>
                <c:pt idx="325" formatCode="0.000">
                  <c:v>72.315155000000004</c:v>
                </c:pt>
                <c:pt idx="326" formatCode="0.000">
                  <c:v>69.844260000000006</c:v>
                </c:pt>
                <c:pt idx="327" formatCode="0.000">
                  <c:v>70.3553</c:v>
                </c:pt>
                <c:pt idx="328" formatCode="0.000">
                  <c:v>71.097139999999996</c:v>
                </c:pt>
                <c:pt idx="329" formatCode="0.000">
                  <c:v>72.17971</c:v>
                </c:pt>
                <c:pt idx="330" formatCode="0.000">
                  <c:v>73.226320000000001</c:v>
                </c:pt>
                <c:pt idx="331" formatCode="0.000">
                  <c:v>73.505750000000006</c:v>
                </c:pt>
                <c:pt idx="332" formatCode="0.000">
                  <c:v>72.037999999999997</c:v>
                </c:pt>
                <c:pt idx="333" formatCode="0.000">
                  <c:v>65.115859999999998</c:v>
                </c:pt>
                <c:pt idx="334" formatCode="0.000">
                  <c:v>68.394620000000003</c:v>
                </c:pt>
                <c:pt idx="335" formatCode="0.000">
                  <c:v>66.395269999999996</c:v>
                </c:pt>
                <c:pt idx="336" formatCode="0.000">
                  <c:v>73.384799999999998</c:v>
                </c:pt>
                <c:pt idx="337" formatCode="0.000">
                  <c:v>70.784260000000003</c:v>
                </c:pt>
                <c:pt idx="338" formatCode="0.000">
                  <c:v>73.061199999999999</c:v>
                </c:pt>
                <c:pt idx="339" formatCode="0.000">
                  <c:v>68.310360000000003</c:v>
                </c:pt>
                <c:pt idx="340" formatCode="0.000">
                  <c:v>67.631500000000003</c:v>
                </c:pt>
                <c:pt idx="341" formatCode="0.000">
                  <c:v>65.647514000000001</c:v>
                </c:pt>
                <c:pt idx="342" formatCode="0.000">
                  <c:v>67.844369999999998</c:v>
                </c:pt>
                <c:pt idx="343" formatCode="0.000">
                  <c:v>67.851410000000001</c:v>
                </c:pt>
                <c:pt idx="344" formatCode="0.000">
                  <c:v>66.887590000000003</c:v>
                </c:pt>
                <c:pt idx="345" formatCode="0.000">
                  <c:v>69.828093999999993</c:v>
                </c:pt>
                <c:pt idx="346" formatCode="0.000">
                  <c:v>69.310040000000001</c:v>
                </c:pt>
                <c:pt idx="347" formatCode="0.000">
                  <c:v>69.665633999999997</c:v>
                </c:pt>
                <c:pt idx="348" formatCode="0.000">
                  <c:v>68.163399999999996</c:v>
                </c:pt>
                <c:pt idx="349" formatCode="0.000">
                  <c:v>69.071969999999993</c:v>
                </c:pt>
                <c:pt idx="350" formatCode="0.000">
                  <c:v>68.635825999999994</c:v>
                </c:pt>
                <c:pt idx="351" formatCode="0.000">
                  <c:v>69.271860000000004</c:v>
                </c:pt>
                <c:pt idx="352" formatCode="0.000">
                  <c:v>72.154949999999999</c:v>
                </c:pt>
                <c:pt idx="353" formatCode="0.000">
                  <c:v>71.230789999999999</c:v>
                </c:pt>
                <c:pt idx="354" formatCode="0.000">
                  <c:v>68.925285000000002</c:v>
                </c:pt>
                <c:pt idx="355" formatCode="0.000">
                  <c:v>69.276889999999995</c:v>
                </c:pt>
                <c:pt idx="356" formatCode="0.000">
                  <c:v>67.098240000000004</c:v>
                </c:pt>
                <c:pt idx="357" formatCode="0.000">
                  <c:v>66.986689999999996</c:v>
                </c:pt>
                <c:pt idx="358" formatCode="0.000">
                  <c:v>70.979163999999997</c:v>
                </c:pt>
                <c:pt idx="359" formatCode="0.000">
                  <c:v>68.00121</c:v>
                </c:pt>
                <c:pt idx="360" formatCode="0.000">
                  <c:v>70.935974000000002</c:v>
                </c:pt>
                <c:pt idx="361" formatCode="0.000">
                  <c:v>68.966589999999997</c:v>
                </c:pt>
                <c:pt idx="362" formatCode="0.000">
                  <c:v>70.867805000000004</c:v>
                </c:pt>
                <c:pt idx="363" formatCode="0.000">
                  <c:v>68.679680000000005</c:v>
                </c:pt>
                <c:pt idx="364" formatCode="0.000">
                  <c:v>71.308340000000001</c:v>
                </c:pt>
                <c:pt idx="365" formatCode="0.000">
                  <c:v>75.242935000000003</c:v>
                </c:pt>
                <c:pt idx="366" formatCode="0.000">
                  <c:v>76.534965999999997</c:v>
                </c:pt>
                <c:pt idx="367" formatCode="0.000">
                  <c:v>70.113489999999999</c:v>
                </c:pt>
                <c:pt idx="368" formatCode="0.000">
                  <c:v>71.334434999999999</c:v>
                </c:pt>
                <c:pt idx="369" formatCode="0.000">
                  <c:v>70.607320000000001</c:v>
                </c:pt>
                <c:pt idx="370" formatCode="0.000">
                  <c:v>67.530940000000001</c:v>
                </c:pt>
                <c:pt idx="371" formatCode="0.000">
                  <c:v>69.791854999999998</c:v>
                </c:pt>
                <c:pt idx="372" formatCode="0.000">
                  <c:v>73.806526000000005</c:v>
                </c:pt>
                <c:pt idx="373" formatCode="0.000">
                  <c:v>72.518844999999999</c:v>
                </c:pt>
                <c:pt idx="374" formatCode="0.000">
                  <c:v>71.518199999999993</c:v>
                </c:pt>
                <c:pt idx="375" formatCode="0.000">
                  <c:v>75.645660000000007</c:v>
                </c:pt>
                <c:pt idx="376" formatCode="0.000">
                  <c:v>71.155150000000006</c:v>
                </c:pt>
                <c:pt idx="377" formatCode="0.000">
                  <c:v>71.887770000000003</c:v>
                </c:pt>
                <c:pt idx="378" formatCode="0.000">
                  <c:v>70.694860000000006</c:v>
                </c:pt>
                <c:pt idx="379" formatCode="0.000">
                  <c:v>74.095150000000004</c:v>
                </c:pt>
                <c:pt idx="380" formatCode="0.000">
                  <c:v>72.592963999999995</c:v>
                </c:pt>
                <c:pt idx="381" formatCode="0.000">
                  <c:v>71.568349999999995</c:v>
                </c:pt>
                <c:pt idx="382" formatCode="0.000">
                  <c:v>74.468379999999996</c:v>
                </c:pt>
                <c:pt idx="383" formatCode="0.000">
                  <c:v>70.144970000000001</c:v>
                </c:pt>
                <c:pt idx="384" formatCode="0.000">
                  <c:v>70.931309999999996</c:v>
                </c:pt>
                <c:pt idx="385" formatCode="0.000">
                  <c:v>68.006714000000002</c:v>
                </c:pt>
                <c:pt idx="386" formatCode="0.000">
                  <c:v>68.433099999999996</c:v>
                </c:pt>
                <c:pt idx="387" formatCode="0.000">
                  <c:v>69.969220000000007</c:v>
                </c:pt>
                <c:pt idx="388" formatCode="0.000">
                  <c:v>70.153099999999995</c:v>
                </c:pt>
                <c:pt idx="389" formatCode="0.000">
                  <c:v>69.960560000000001</c:v>
                </c:pt>
                <c:pt idx="390" formatCode="0.000">
                  <c:v>72.167789999999997</c:v>
                </c:pt>
                <c:pt idx="391" formatCode="0.000">
                  <c:v>69.97278</c:v>
                </c:pt>
                <c:pt idx="392" formatCode="0.000">
                  <c:v>71.528869999999998</c:v>
                </c:pt>
                <c:pt idx="393" formatCode="0.000">
                  <c:v>68.761089999999996</c:v>
                </c:pt>
                <c:pt idx="394" formatCode="0.000">
                  <c:v>70.997780000000006</c:v>
                </c:pt>
                <c:pt idx="395" formatCode="0.000">
                  <c:v>70.813514999999995</c:v>
                </c:pt>
                <c:pt idx="396" formatCode="0.000">
                  <c:v>68.209180000000003</c:v>
                </c:pt>
                <c:pt idx="397" formatCode="0.000">
                  <c:v>67.558800000000005</c:v>
                </c:pt>
                <c:pt idx="398" formatCode="0.000">
                  <c:v>77.978809999999996</c:v>
                </c:pt>
                <c:pt idx="399" formatCode="0.000">
                  <c:v>80.706130000000002</c:v>
                </c:pt>
                <c:pt idx="400" formatCode="0.000">
                  <c:v>70.301599999999993</c:v>
                </c:pt>
                <c:pt idx="401" formatCode="0.000">
                  <c:v>69.1798</c:v>
                </c:pt>
                <c:pt idx="402" formatCode="0.000">
                  <c:v>67.787890000000004</c:v>
                </c:pt>
                <c:pt idx="403" formatCode="0.000">
                  <c:v>68.335909999999998</c:v>
                </c:pt>
                <c:pt idx="404" formatCode="0.000">
                  <c:v>70.742530000000002</c:v>
                </c:pt>
                <c:pt idx="405" formatCode="0.000">
                  <c:v>74.491519999999994</c:v>
                </c:pt>
                <c:pt idx="406" formatCode="0.000">
                  <c:v>72.934425000000005</c:v>
                </c:pt>
                <c:pt idx="407" formatCode="0.000">
                  <c:v>70.465950000000007</c:v>
                </c:pt>
                <c:pt idx="408" formatCode="0.000">
                  <c:v>69.779330000000002</c:v>
                </c:pt>
                <c:pt idx="409" formatCode="0.000">
                  <c:v>68.717259999999996</c:v>
                </c:pt>
                <c:pt idx="410" formatCode="0.000">
                  <c:v>71.064229999999995</c:v>
                </c:pt>
                <c:pt idx="411" formatCode="0.000">
                  <c:v>72.392830000000004</c:v>
                </c:pt>
                <c:pt idx="412" formatCode="0.000">
                  <c:v>71.414246000000006</c:v>
                </c:pt>
                <c:pt idx="413" formatCode="0.000">
                  <c:v>72.099379999999996</c:v>
                </c:pt>
                <c:pt idx="414" formatCode="0.000">
                  <c:v>71.128519999999995</c:v>
                </c:pt>
                <c:pt idx="415" formatCode="0.000">
                  <c:v>69.686356000000004</c:v>
                </c:pt>
                <c:pt idx="416" formatCode="0.000">
                  <c:v>67.420150000000007</c:v>
                </c:pt>
                <c:pt idx="417" formatCode="0.000">
                  <c:v>75.165139999999994</c:v>
                </c:pt>
                <c:pt idx="418" formatCode="0.000">
                  <c:v>71.864230000000006</c:v>
                </c:pt>
                <c:pt idx="419" formatCode="0.000">
                  <c:v>70.229150000000004</c:v>
                </c:pt>
                <c:pt idx="420" formatCode="0.000">
                  <c:v>68.215109999999996</c:v>
                </c:pt>
                <c:pt idx="421" formatCode="0.000">
                  <c:v>69.061819999999997</c:v>
                </c:pt>
                <c:pt idx="422" formatCode="0.000">
                  <c:v>66.97569</c:v>
                </c:pt>
                <c:pt idx="423" formatCode="0.000">
                  <c:v>71.090729999999994</c:v>
                </c:pt>
                <c:pt idx="424" formatCode="0.000">
                  <c:v>70.110169999999997</c:v>
                </c:pt>
                <c:pt idx="425" formatCode="0.000">
                  <c:v>70.521590000000003</c:v>
                </c:pt>
                <c:pt idx="426" formatCode="0.000">
                  <c:v>69.580734000000007</c:v>
                </c:pt>
                <c:pt idx="427" formatCode="0.000">
                  <c:v>66.473010000000002</c:v>
                </c:pt>
                <c:pt idx="428" formatCode="0.000">
                  <c:v>70.093329999999995</c:v>
                </c:pt>
                <c:pt idx="429" formatCode="0.000">
                  <c:v>71.413600000000002</c:v>
                </c:pt>
                <c:pt idx="430" formatCode="0.000">
                  <c:v>70.766859999999994</c:v>
                </c:pt>
                <c:pt idx="431" formatCode="0.000">
                  <c:v>73.680080000000004</c:v>
                </c:pt>
                <c:pt idx="432" formatCode="0.000">
                  <c:v>72.140979999999999</c:v>
                </c:pt>
                <c:pt idx="433" formatCode="0.000">
                  <c:v>72.498890000000003</c:v>
                </c:pt>
                <c:pt idx="434" formatCode="0.000">
                  <c:v>69.054276000000002</c:v>
                </c:pt>
                <c:pt idx="435" formatCode="0.000">
                  <c:v>73.766593999999998</c:v>
                </c:pt>
                <c:pt idx="436" formatCode="0.000">
                  <c:v>74.658829999999995</c:v>
                </c:pt>
                <c:pt idx="437" formatCode="0.000">
                  <c:v>76.807495000000003</c:v>
                </c:pt>
                <c:pt idx="438" formatCode="0.000">
                  <c:v>79.109129999999993</c:v>
                </c:pt>
                <c:pt idx="439" formatCode="0.000">
                  <c:v>76.566689999999994</c:v>
                </c:pt>
                <c:pt idx="440" formatCode="0.000">
                  <c:v>77.058494999999994</c:v>
                </c:pt>
                <c:pt idx="441" formatCode="0.000">
                  <c:v>77.307249999999996</c:v>
                </c:pt>
                <c:pt idx="442" formatCode="0.000">
                  <c:v>75.838629999999995</c:v>
                </c:pt>
                <c:pt idx="443" formatCode="0.000">
                  <c:v>75.071979999999996</c:v>
                </c:pt>
                <c:pt idx="444" formatCode="0.000">
                  <c:v>74.343940000000003</c:v>
                </c:pt>
                <c:pt idx="445" formatCode="0.000">
                  <c:v>75.343559999999997</c:v>
                </c:pt>
                <c:pt idx="446" formatCode="0.000">
                  <c:v>80.851039999999998</c:v>
                </c:pt>
                <c:pt idx="447" formatCode="0.000">
                  <c:v>80.465355000000002</c:v>
                </c:pt>
                <c:pt idx="448" formatCode="0.000">
                  <c:v>81.986580000000004</c:v>
                </c:pt>
                <c:pt idx="449" formatCode="0.000">
                  <c:v>79.847465999999997</c:v>
                </c:pt>
                <c:pt idx="450" formatCode="0.000">
                  <c:v>83.884415000000004</c:v>
                </c:pt>
                <c:pt idx="451" formatCode="0.000">
                  <c:v>80.989333999999999</c:v>
                </c:pt>
                <c:pt idx="452" formatCode="0.000">
                  <c:v>78.717429999999993</c:v>
                </c:pt>
                <c:pt idx="453" formatCode="0.000">
                  <c:v>76.457269999999994</c:v>
                </c:pt>
                <c:pt idx="454" formatCode="0.000">
                  <c:v>76.71651</c:v>
                </c:pt>
                <c:pt idx="455" formatCode="0.000">
                  <c:v>80.275180000000006</c:v>
                </c:pt>
                <c:pt idx="456" formatCode="0.000">
                  <c:v>70.950620000000001</c:v>
                </c:pt>
                <c:pt idx="457" formatCode="0.000">
                  <c:v>72.906234999999995</c:v>
                </c:pt>
                <c:pt idx="458" formatCode="0.000">
                  <c:v>70.669529999999995</c:v>
                </c:pt>
                <c:pt idx="459" formatCode="0.000">
                  <c:v>69.785570000000007</c:v>
                </c:pt>
                <c:pt idx="460" formatCode="0.000">
                  <c:v>69.670320000000004</c:v>
                </c:pt>
                <c:pt idx="461" formatCode="0.000">
                  <c:v>69.211585999999997</c:v>
                </c:pt>
                <c:pt idx="462" formatCode="0.000">
                  <c:v>70.273926000000003</c:v>
                </c:pt>
                <c:pt idx="463" formatCode="0.000">
                  <c:v>69.134444999999999</c:v>
                </c:pt>
                <c:pt idx="464" formatCode="0.000">
                  <c:v>74.913460000000001</c:v>
                </c:pt>
                <c:pt idx="465" formatCode="0.000">
                  <c:v>69.086685000000003</c:v>
                </c:pt>
                <c:pt idx="466" formatCode="0.000">
                  <c:v>69.367310000000003</c:v>
                </c:pt>
                <c:pt idx="467" formatCode="0.000">
                  <c:v>70.330864000000005</c:v>
                </c:pt>
                <c:pt idx="468" formatCode="0.000">
                  <c:v>71.872185000000002</c:v>
                </c:pt>
                <c:pt idx="469" formatCode="0.000">
                  <c:v>73.697295999999994</c:v>
                </c:pt>
                <c:pt idx="470" formatCode="0.000">
                  <c:v>71.014403999999999</c:v>
                </c:pt>
                <c:pt idx="471" formatCode="0.000">
                  <c:v>68.608440000000002</c:v>
                </c:pt>
                <c:pt idx="472" formatCode="0.000">
                  <c:v>68.240589999999997</c:v>
                </c:pt>
                <c:pt idx="473" formatCode="0.000">
                  <c:v>73.644904999999994</c:v>
                </c:pt>
                <c:pt idx="474" formatCode="0.000">
                  <c:v>70.398790000000005</c:v>
                </c:pt>
                <c:pt idx="475" formatCode="0.000">
                  <c:v>65.858890000000002</c:v>
                </c:pt>
                <c:pt idx="476" formatCode="0.000">
                  <c:v>66.791809999999998</c:v>
                </c:pt>
                <c:pt idx="477" formatCode="0.000">
                  <c:v>65.795410000000004</c:v>
                </c:pt>
                <c:pt idx="478" formatCode="0.000">
                  <c:v>66.214354999999998</c:v>
                </c:pt>
                <c:pt idx="479" formatCode="0.000">
                  <c:v>70.026319999999998</c:v>
                </c:pt>
                <c:pt idx="480" formatCode="0.000">
                  <c:v>69.815200000000004</c:v>
                </c:pt>
                <c:pt idx="481" formatCode="0.000">
                  <c:v>77.664689999999993</c:v>
                </c:pt>
                <c:pt idx="482" formatCode="0.000">
                  <c:v>74.331140000000005</c:v>
                </c:pt>
                <c:pt idx="483" formatCode="0.000">
                  <c:v>73.477999999999994</c:v>
                </c:pt>
                <c:pt idx="484" formatCode="0.000">
                  <c:v>74.306870000000004</c:v>
                </c:pt>
                <c:pt idx="485" formatCode="0.000">
                  <c:v>75.842359999999999</c:v>
                </c:pt>
                <c:pt idx="486" formatCode="0.000">
                  <c:v>73.043593999999999</c:v>
                </c:pt>
                <c:pt idx="487" formatCode="0.000">
                  <c:v>69.972014999999999</c:v>
                </c:pt>
                <c:pt idx="488" formatCode="0.000">
                  <c:v>68.92089</c:v>
                </c:pt>
                <c:pt idx="489" formatCode="0.000">
                  <c:v>69.81747</c:v>
                </c:pt>
                <c:pt idx="490" formatCode="0.000">
                  <c:v>67.892439999999993</c:v>
                </c:pt>
                <c:pt idx="491" formatCode="0.000">
                  <c:v>69.297259999999994</c:v>
                </c:pt>
                <c:pt idx="492" formatCode="0.000">
                  <c:v>68.692924000000005</c:v>
                </c:pt>
                <c:pt idx="493" formatCode="0.000">
                  <c:v>68.889030000000005</c:v>
                </c:pt>
                <c:pt idx="494" formatCode="0.000">
                  <c:v>68.430419999999998</c:v>
                </c:pt>
                <c:pt idx="495" formatCode="0.000">
                  <c:v>70.444389999999999</c:v>
                </c:pt>
                <c:pt idx="496" formatCode="0.000">
                  <c:v>69.673209999999997</c:v>
                </c:pt>
                <c:pt idx="497" formatCode="0.000">
                  <c:v>70.212800000000001</c:v>
                </c:pt>
                <c:pt idx="498" formatCode="0.000">
                  <c:v>72.181640000000002</c:v>
                </c:pt>
                <c:pt idx="499" formatCode="0.000">
                  <c:v>73.720984999999999</c:v>
                </c:pt>
                <c:pt idx="500" formatCode="0.000">
                  <c:v>71.534644999999998</c:v>
                </c:pt>
                <c:pt idx="501" formatCode="0.000">
                  <c:v>72.10136</c:v>
                </c:pt>
                <c:pt idx="502" formatCode="0.000">
                  <c:v>72.474419999999995</c:v>
                </c:pt>
                <c:pt idx="503" formatCode="0.000">
                  <c:v>74.826836</c:v>
                </c:pt>
                <c:pt idx="504" formatCode="0.000">
                  <c:v>71.799319999999994</c:v>
                </c:pt>
                <c:pt idx="505" formatCode="0.000">
                  <c:v>71.594999999999999</c:v>
                </c:pt>
                <c:pt idx="506" formatCode="0.000">
                  <c:v>71.501379999999997</c:v>
                </c:pt>
                <c:pt idx="507" formatCode="0.000">
                  <c:v>68.223854000000003</c:v>
                </c:pt>
                <c:pt idx="508" formatCode="0.000">
                  <c:v>67.253135999999998</c:v>
                </c:pt>
                <c:pt idx="509" formatCode="0.000">
                  <c:v>72.024559999999994</c:v>
                </c:pt>
                <c:pt idx="510" formatCode="0.000">
                  <c:v>75.730810000000005</c:v>
                </c:pt>
                <c:pt idx="511" formatCode="0.000">
                  <c:v>70.120766000000003</c:v>
                </c:pt>
                <c:pt idx="512" formatCode="0.000">
                  <c:v>68.877139999999997</c:v>
                </c:pt>
                <c:pt idx="513" formatCode="0.000">
                  <c:v>69.643609999999995</c:v>
                </c:pt>
                <c:pt idx="514" formatCode="0.000">
                  <c:v>70.530013999999994</c:v>
                </c:pt>
                <c:pt idx="515" formatCode="0.000">
                  <c:v>68.161410000000004</c:v>
                </c:pt>
                <c:pt idx="516" formatCode="0.000">
                  <c:v>67.792693999999997</c:v>
                </c:pt>
                <c:pt idx="517" formatCode="0.000">
                  <c:v>70.139439999999993</c:v>
                </c:pt>
                <c:pt idx="518" formatCode="0.000">
                  <c:v>69.481780000000001</c:v>
                </c:pt>
                <c:pt idx="519" formatCode="0.000">
                  <c:v>72.217320000000001</c:v>
                </c:pt>
                <c:pt idx="520" formatCode="0.000">
                  <c:v>70.767623999999998</c:v>
                </c:pt>
                <c:pt idx="521" formatCode="0.000">
                  <c:v>70.042060000000006</c:v>
                </c:pt>
                <c:pt idx="522" formatCode="0.000">
                  <c:v>70.088393999999994</c:v>
                </c:pt>
                <c:pt idx="523" formatCode="0.000">
                  <c:v>71.973240000000004</c:v>
                </c:pt>
                <c:pt idx="524" formatCode="0.000">
                  <c:v>74.543593999999999</c:v>
                </c:pt>
                <c:pt idx="525" formatCode="0.000">
                  <c:v>70.882773999999998</c:v>
                </c:pt>
                <c:pt idx="526" formatCode="0.000">
                  <c:v>72.349810000000005</c:v>
                </c:pt>
                <c:pt idx="527" formatCode="0.000">
                  <c:v>69.833725000000001</c:v>
                </c:pt>
                <c:pt idx="528" formatCode="0.000">
                  <c:v>71.621390000000005</c:v>
                </c:pt>
                <c:pt idx="529" formatCode="0.000">
                  <c:v>72.215164000000001</c:v>
                </c:pt>
                <c:pt idx="530" formatCode="0.000">
                  <c:v>69.476029999999994</c:v>
                </c:pt>
                <c:pt idx="531" formatCode="0.000">
                  <c:v>71.724620000000002</c:v>
                </c:pt>
                <c:pt idx="532" formatCode="0.000">
                  <c:v>66.796539999999993</c:v>
                </c:pt>
                <c:pt idx="533" formatCode="0.000">
                  <c:v>70.145799999999994</c:v>
                </c:pt>
                <c:pt idx="534" formatCode="0.000">
                  <c:v>67.792950000000005</c:v>
                </c:pt>
                <c:pt idx="535" formatCode="0.000">
                  <c:v>69.647080000000003</c:v>
                </c:pt>
                <c:pt idx="536" formatCode="0.000">
                  <c:v>71.073654000000005</c:v>
                </c:pt>
                <c:pt idx="537" formatCode="0.000">
                  <c:v>66.219539999999995</c:v>
                </c:pt>
                <c:pt idx="538" formatCode="0.000">
                  <c:v>66.524240000000006</c:v>
                </c:pt>
                <c:pt idx="539" formatCode="0.000">
                  <c:v>60.529049999999998</c:v>
                </c:pt>
                <c:pt idx="540" formatCode="0.000">
                  <c:v>60.682160000000003</c:v>
                </c:pt>
                <c:pt idx="541" formatCode="0.000">
                  <c:v>60.671565999999999</c:v>
                </c:pt>
                <c:pt idx="542" formatCode="0.000">
                  <c:v>58.891415000000002</c:v>
                </c:pt>
                <c:pt idx="543" formatCode="0.000">
                  <c:v>60.897472</c:v>
                </c:pt>
                <c:pt idx="544" formatCode="0.000">
                  <c:v>58.718178000000002</c:v>
                </c:pt>
                <c:pt idx="545" formatCode="0.000">
                  <c:v>58.262836</c:v>
                </c:pt>
                <c:pt idx="546" formatCode="0.000">
                  <c:v>61.060020000000002</c:v>
                </c:pt>
                <c:pt idx="547" formatCode="0.000">
                  <c:v>63.135586000000004</c:v>
                </c:pt>
                <c:pt idx="548" formatCode="0.000">
                  <c:v>63.037430000000001</c:v>
                </c:pt>
                <c:pt idx="549" formatCode="0.000">
                  <c:v>63.697555999999999</c:v>
                </c:pt>
                <c:pt idx="550" formatCode="0.000">
                  <c:v>59.043083000000003</c:v>
                </c:pt>
                <c:pt idx="551" formatCode="0.000">
                  <c:v>63.197830000000003</c:v>
                </c:pt>
                <c:pt idx="552" formatCode="0.000">
                  <c:v>60.631450000000001</c:v>
                </c:pt>
                <c:pt idx="553" formatCode="0.000">
                  <c:v>66.382670000000005</c:v>
                </c:pt>
                <c:pt idx="554" formatCode="0.000">
                  <c:v>63.471404999999997</c:v>
                </c:pt>
                <c:pt idx="555" formatCode="0.000">
                  <c:v>61.432839999999999</c:v>
                </c:pt>
                <c:pt idx="556" formatCode="0.000">
                  <c:v>67.809814000000003</c:v>
                </c:pt>
                <c:pt idx="557" formatCode="0.000">
                  <c:v>66.686930000000004</c:v>
                </c:pt>
                <c:pt idx="558" formatCode="0.000">
                  <c:v>60.836365000000001</c:v>
                </c:pt>
                <c:pt idx="559" formatCode="0.000">
                  <c:v>62.103099999999998</c:v>
                </c:pt>
                <c:pt idx="560" formatCode="0.000">
                  <c:v>63.194183000000002</c:v>
                </c:pt>
                <c:pt idx="561" formatCode="0.000">
                  <c:v>65.962459999999993</c:v>
                </c:pt>
                <c:pt idx="562" formatCode="0.000">
                  <c:v>67.354299999999995</c:v>
                </c:pt>
                <c:pt idx="563" formatCode="0.000">
                  <c:v>60.660904000000002</c:v>
                </c:pt>
                <c:pt idx="564" formatCode="0.000">
                  <c:v>60.980649999999997</c:v>
                </c:pt>
                <c:pt idx="565" formatCode="0.000">
                  <c:v>64.015349999999998</c:v>
                </c:pt>
                <c:pt idx="566" formatCode="0.000">
                  <c:v>62.833733000000002</c:v>
                </c:pt>
                <c:pt idx="567" formatCode="0.000">
                  <c:v>70.4709</c:v>
                </c:pt>
                <c:pt idx="568" formatCode="0.000">
                  <c:v>67.219819999999999</c:v>
                </c:pt>
                <c:pt idx="569" formatCode="0.000">
                  <c:v>66.159059999999997</c:v>
                </c:pt>
                <c:pt idx="570" formatCode="0.000">
                  <c:v>63.669002999999996</c:v>
                </c:pt>
                <c:pt idx="571" formatCode="0.000">
                  <c:v>64.24579</c:v>
                </c:pt>
                <c:pt idx="572" formatCode="0.000">
                  <c:v>68.695359999999994</c:v>
                </c:pt>
                <c:pt idx="573" formatCode="0.000">
                  <c:v>68.063760000000002</c:v>
                </c:pt>
                <c:pt idx="574" formatCode="0.000">
                  <c:v>65.372185000000002</c:v>
                </c:pt>
                <c:pt idx="575" formatCode="0.000">
                  <c:v>64.856920000000002</c:v>
                </c:pt>
                <c:pt idx="576" formatCode="0.000">
                  <c:v>64.685140000000004</c:v>
                </c:pt>
                <c:pt idx="577" formatCode="0.000">
                  <c:v>64.704830000000001</c:v>
                </c:pt>
                <c:pt idx="578" formatCode="0.000">
                  <c:v>65.688460000000006</c:v>
                </c:pt>
                <c:pt idx="579" formatCode="0.000">
                  <c:v>64.294974999999994</c:v>
                </c:pt>
                <c:pt idx="580" formatCode="0.000">
                  <c:v>62.266052000000002</c:v>
                </c:pt>
                <c:pt idx="581" formatCode="0.000">
                  <c:v>63.969085999999997</c:v>
                </c:pt>
                <c:pt idx="582" formatCode="0.000">
                  <c:v>65.261024000000006</c:v>
                </c:pt>
                <c:pt idx="583" formatCode="0.000">
                  <c:v>63.911580000000001</c:v>
                </c:pt>
                <c:pt idx="584" formatCode="0.000">
                  <c:v>62.753700000000002</c:v>
                </c:pt>
                <c:pt idx="585" formatCode="0.000">
                  <c:v>61.085059999999999</c:v>
                </c:pt>
                <c:pt idx="586" formatCode="0.000">
                  <c:v>63.262745000000002</c:v>
                </c:pt>
                <c:pt idx="587" formatCode="0.000">
                  <c:v>59.831684000000003</c:v>
                </c:pt>
                <c:pt idx="588" formatCode="0.000">
                  <c:v>61.972282</c:v>
                </c:pt>
                <c:pt idx="589" formatCode="0.000">
                  <c:v>64.455344999999994</c:v>
                </c:pt>
                <c:pt idx="590" formatCode="0.000">
                  <c:v>64.922190000000001</c:v>
                </c:pt>
                <c:pt idx="591" formatCode="0.000">
                  <c:v>64.747669999999999</c:v>
                </c:pt>
                <c:pt idx="592" formatCode="0.000">
                  <c:v>61.449657000000002</c:v>
                </c:pt>
                <c:pt idx="593" formatCode="0.000">
                  <c:v>62.403731999999998</c:v>
                </c:pt>
                <c:pt idx="594" formatCode="0.000">
                  <c:v>64.940956</c:v>
                </c:pt>
                <c:pt idx="595" formatCode="0.000">
                  <c:v>73.284835999999999</c:v>
                </c:pt>
                <c:pt idx="596" formatCode="0.000">
                  <c:v>77.814480000000003</c:v>
                </c:pt>
                <c:pt idx="597" formatCode="0.000">
                  <c:v>69.516480000000001</c:v>
                </c:pt>
                <c:pt idx="598" formatCode="0.000">
                  <c:v>72.516754000000006</c:v>
                </c:pt>
                <c:pt idx="599" formatCode="0.000">
                  <c:v>68.780845999999997</c:v>
                </c:pt>
                <c:pt idx="600" formatCode="0.000">
                  <c:v>70.763503999999998</c:v>
                </c:pt>
                <c:pt idx="601" formatCode="0.000">
                  <c:v>62.911385000000003</c:v>
                </c:pt>
                <c:pt idx="602" formatCode="0.000">
                  <c:v>63.620826999999998</c:v>
                </c:pt>
                <c:pt idx="603" formatCode="0.000">
                  <c:v>61.031483000000001</c:v>
                </c:pt>
                <c:pt idx="604" formatCode="0.000">
                  <c:v>63.074300000000001</c:v>
                </c:pt>
                <c:pt idx="605" formatCode="0.000">
                  <c:v>63.367137999999997</c:v>
                </c:pt>
                <c:pt idx="606" formatCode="0.000">
                  <c:v>69.421004999999994</c:v>
                </c:pt>
                <c:pt idx="607" formatCode="0.000">
                  <c:v>65.458609999999993</c:v>
                </c:pt>
                <c:pt idx="608" formatCode="0.000">
                  <c:v>64.014520000000005</c:v>
                </c:pt>
                <c:pt idx="609" formatCode="0.000">
                  <c:v>62.201324</c:v>
                </c:pt>
                <c:pt idx="610" formatCode="0.000">
                  <c:v>63.216909999999999</c:v>
                </c:pt>
                <c:pt idx="611" formatCode="0.000">
                  <c:v>62.130577000000002</c:v>
                </c:pt>
                <c:pt idx="612" formatCode="0.000">
                  <c:v>62.756058000000003</c:v>
                </c:pt>
                <c:pt idx="613" formatCode="0.000">
                  <c:v>61.01182</c:v>
                </c:pt>
                <c:pt idx="614" formatCode="0.000">
                  <c:v>61.223812000000002</c:v>
                </c:pt>
                <c:pt idx="615" formatCode="0.000">
                  <c:v>61.374972999999997</c:v>
                </c:pt>
                <c:pt idx="616" formatCode="0.000">
                  <c:v>63.319167999999998</c:v>
                </c:pt>
                <c:pt idx="617" formatCode="0.000">
                  <c:v>59.607624000000001</c:v>
                </c:pt>
                <c:pt idx="618" formatCode="0.000">
                  <c:v>59.281837000000003</c:v>
                </c:pt>
                <c:pt idx="619" formatCode="0.000">
                  <c:v>63.335915</c:v>
                </c:pt>
                <c:pt idx="620" formatCode="0.000">
                  <c:v>60.442936000000003</c:v>
                </c:pt>
                <c:pt idx="621" formatCode="0.000">
                  <c:v>60.30341</c:v>
                </c:pt>
                <c:pt idx="622" formatCode="0.000">
                  <c:v>70.238780000000006</c:v>
                </c:pt>
                <c:pt idx="623" formatCode="0.000">
                  <c:v>71.599819999999994</c:v>
                </c:pt>
                <c:pt idx="624" formatCode="0.000">
                  <c:v>72.516289999999998</c:v>
                </c:pt>
                <c:pt idx="625" formatCode="0.000">
                  <c:v>76.175809999999998</c:v>
                </c:pt>
                <c:pt idx="626" formatCode="0.000">
                  <c:v>74.535179999999997</c:v>
                </c:pt>
                <c:pt idx="627" formatCode="0.000">
                  <c:v>74.917619999999999</c:v>
                </c:pt>
                <c:pt idx="628" formatCode="0.000">
                  <c:v>71.562799999999996</c:v>
                </c:pt>
                <c:pt idx="629" formatCode="0.000">
                  <c:v>66.972130000000007</c:v>
                </c:pt>
                <c:pt idx="630" formatCode="0.000">
                  <c:v>65.518739999999994</c:v>
                </c:pt>
                <c:pt idx="631" formatCode="0.000">
                  <c:v>64.011330000000001</c:v>
                </c:pt>
                <c:pt idx="632" formatCode="0.000">
                  <c:v>61.735554</c:v>
                </c:pt>
                <c:pt idx="633" formatCode="0.000">
                  <c:v>60.357703999999998</c:v>
                </c:pt>
                <c:pt idx="634" formatCode="0.000">
                  <c:v>61.349215999999998</c:v>
                </c:pt>
                <c:pt idx="635" formatCode="0.000">
                  <c:v>63.838206999999997</c:v>
                </c:pt>
                <c:pt idx="636" formatCode="0.000">
                  <c:v>63.395367</c:v>
                </c:pt>
                <c:pt idx="637" formatCode="0.000">
                  <c:v>65.094830000000002</c:v>
                </c:pt>
                <c:pt idx="638" formatCode="0.000">
                  <c:v>63.878067000000001</c:v>
                </c:pt>
                <c:pt idx="639" formatCode="0.000">
                  <c:v>62.618716999999997</c:v>
                </c:pt>
                <c:pt idx="640" formatCode="0.000">
                  <c:v>62.359729999999999</c:v>
                </c:pt>
                <c:pt idx="641" formatCode="0.000">
                  <c:v>61.618262999999999</c:v>
                </c:pt>
                <c:pt idx="642" formatCode="0.000">
                  <c:v>59.183630000000001</c:v>
                </c:pt>
                <c:pt idx="643" formatCode="0.000">
                  <c:v>71.911060000000006</c:v>
                </c:pt>
                <c:pt idx="644" formatCode="0.000">
                  <c:v>67.809299999999993</c:v>
                </c:pt>
                <c:pt idx="645" formatCode="0.000">
                  <c:v>61.594479999999997</c:v>
                </c:pt>
                <c:pt idx="646" formatCode="0.000">
                  <c:v>61.770218</c:v>
                </c:pt>
                <c:pt idx="647" formatCode="0.000">
                  <c:v>61.571190000000001</c:v>
                </c:pt>
                <c:pt idx="648" formatCode="0.000">
                  <c:v>64.473119999999994</c:v>
                </c:pt>
                <c:pt idx="649" formatCode="0.000">
                  <c:v>59.647976</c:v>
                </c:pt>
                <c:pt idx="650" formatCode="0.000">
                  <c:v>64.34066</c:v>
                </c:pt>
                <c:pt idx="651" formatCode="0.000">
                  <c:v>64.492279999999994</c:v>
                </c:pt>
                <c:pt idx="652" formatCode="0.000">
                  <c:v>66.373985000000005</c:v>
                </c:pt>
                <c:pt idx="653" formatCode="0.000">
                  <c:v>64.715680000000006</c:v>
                </c:pt>
                <c:pt idx="654" formatCode="0.000">
                  <c:v>64.138953999999998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7-4EDA-9E29-B916AAAC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4240"/>
        <c:axId val="499469144"/>
      </c:scatterChart>
      <c:valAx>
        <c:axId val="49947424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Sensor</a:t>
                </a:r>
                <a:r>
                  <a:rPr lang="en-US" sz="1100" baseline="0"/>
                  <a:t>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9144"/>
        <c:crosses val="autoZero"/>
        <c:crossBetween val="midCat"/>
        <c:majorUnit val="10"/>
      </c:valAx>
      <c:valAx>
        <c:axId val="499469144"/>
        <c:scaling>
          <c:orientation val="minMax"/>
          <c:max val="13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Cardivu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742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755711670576272E-2"/>
          <c:y val="0.12210699588477367"/>
          <c:w val="0.86664257161729619"/>
          <c:h val="0.776366399176179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36D-475B-9F2C-CACEA764C014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36D-475B-9F2C-CACEA764C014}"/>
              </c:ext>
            </c:extLst>
          </c:dPt>
          <c:xVal>
            <c:numRef>
              <c:f>'임상_Low(65미만)'!$E$13:$E$141</c:f>
              <c:numCache>
                <c:formatCode>0.00</c:formatCode>
                <c:ptCount val="129"/>
                <c:pt idx="0">
                  <c:v>63.291886290000001</c:v>
                </c:pt>
                <c:pt idx="1">
                  <c:v>64.517154759999997</c:v>
                </c:pt>
                <c:pt idx="2">
                  <c:v>62.790231500000004</c:v>
                </c:pt>
                <c:pt idx="3">
                  <c:v>63.104941694999994</c:v>
                </c:pt>
                <c:pt idx="4">
                  <c:v>63.300536274999999</c:v>
                </c:pt>
                <c:pt idx="5">
                  <c:v>63.917570099999999</c:v>
                </c:pt>
                <c:pt idx="6">
                  <c:v>62.907868414999996</c:v>
                </c:pt>
                <c:pt idx="7">
                  <c:v>63.041652499999998</c:v>
                </c:pt>
                <c:pt idx="8">
                  <c:v>64.285063335000004</c:v>
                </c:pt>
                <c:pt idx="9">
                  <c:v>63.394800685</c:v>
                </c:pt>
                <c:pt idx="10">
                  <c:v>63.305279354999996</c:v>
                </c:pt>
                <c:pt idx="11">
                  <c:v>64.029825000000002</c:v>
                </c:pt>
                <c:pt idx="12">
                  <c:v>63.235937425000003</c:v>
                </c:pt>
                <c:pt idx="13">
                  <c:v>62.364180709999999</c:v>
                </c:pt>
                <c:pt idx="14">
                  <c:v>63.777865000000006</c:v>
                </c:pt>
                <c:pt idx="15">
                  <c:v>62.777324515000004</c:v>
                </c:pt>
                <c:pt idx="16">
                  <c:v>64.403185644999994</c:v>
                </c:pt>
                <c:pt idx="17">
                  <c:v>63.356551664999998</c:v>
                </c:pt>
                <c:pt idx="18">
                  <c:v>61.640681999999998</c:v>
                </c:pt>
                <c:pt idx="19">
                  <c:v>62.832312520000002</c:v>
                </c:pt>
                <c:pt idx="20">
                  <c:v>64.175378675000005</c:v>
                </c:pt>
                <c:pt idx="21">
                  <c:v>64.689742644999995</c:v>
                </c:pt>
                <c:pt idx="22">
                  <c:v>63.535386665000004</c:v>
                </c:pt>
                <c:pt idx="23">
                  <c:v>62.928273305000005</c:v>
                </c:pt>
                <c:pt idx="24">
                  <c:v>62.926831765000003</c:v>
                </c:pt>
                <c:pt idx="25">
                  <c:v>63.381081664999996</c:v>
                </c:pt>
                <c:pt idx="26">
                  <c:v>64.292845</c:v>
                </c:pt>
                <c:pt idx="27">
                  <c:v>63.013623335000005</c:v>
                </c:pt>
                <c:pt idx="28">
                  <c:v>64.475040000000007</c:v>
                </c:pt>
                <c:pt idx="29">
                  <c:v>61.876212370000005</c:v>
                </c:pt>
                <c:pt idx="30">
                  <c:v>63.457435000000004</c:v>
                </c:pt>
                <c:pt idx="31">
                  <c:v>61.895951220000001</c:v>
                </c:pt>
                <c:pt idx="32">
                  <c:v>64.125605000000007</c:v>
                </c:pt>
                <c:pt idx="33">
                  <c:v>63.404092429999999</c:v>
                </c:pt>
                <c:pt idx="34">
                  <c:v>62.621549999999999</c:v>
                </c:pt>
                <c:pt idx="35">
                  <c:v>63.61859097</c:v>
                </c:pt>
                <c:pt idx="36">
                  <c:v>63.761985000000003</c:v>
                </c:pt>
                <c:pt idx="37">
                  <c:v>64.743279354999999</c:v>
                </c:pt>
                <c:pt idx="38">
                  <c:v>54.000636999999998</c:v>
                </c:pt>
                <c:pt idx="39">
                  <c:v>53.601512</c:v>
                </c:pt>
                <c:pt idx="40">
                  <c:v>53.206163000000004</c:v>
                </c:pt>
                <c:pt idx="41">
                  <c:v>52.0082035</c:v>
                </c:pt>
                <c:pt idx="42">
                  <c:v>51.008610000000004</c:v>
                </c:pt>
                <c:pt idx="43">
                  <c:v>53.078422500000002</c:v>
                </c:pt>
                <c:pt idx="44">
                  <c:v>53.077577500000004</c:v>
                </c:pt>
                <c:pt idx="45">
                  <c:v>52.075683499999997</c:v>
                </c:pt>
                <c:pt idx="46">
                  <c:v>53.073707499999998</c:v>
                </c:pt>
                <c:pt idx="47">
                  <c:v>52.068511999999998</c:v>
                </c:pt>
                <c:pt idx="48">
                  <c:v>52.598926500000005</c:v>
                </c:pt>
                <c:pt idx="49">
                  <c:v>52.590350999999998</c:v>
                </c:pt>
                <c:pt idx="50">
                  <c:v>53.569912000000002</c:v>
                </c:pt>
                <c:pt idx="51">
                  <c:v>50.569102999999998</c:v>
                </c:pt>
                <c:pt idx="52">
                  <c:v>51.567476499999998</c:v>
                </c:pt>
                <c:pt idx="53">
                  <c:v>51.565758000000002</c:v>
                </c:pt>
                <c:pt idx="54">
                  <c:v>53.923800999999997</c:v>
                </c:pt>
                <c:pt idx="55">
                  <c:v>52.221208500000003</c:v>
                </c:pt>
                <c:pt idx="56">
                  <c:v>53.609127999999998</c:v>
                </c:pt>
                <c:pt idx="57">
                  <c:v>53.194825999999999</c:v>
                </c:pt>
                <c:pt idx="58">
                  <c:v>51.389480000000006</c:v>
                </c:pt>
                <c:pt idx="59">
                  <c:v>53.181512999999995</c:v>
                </c:pt>
                <c:pt idx="60">
                  <c:v>52.780428499999999</c:v>
                </c:pt>
                <c:pt idx="61">
                  <c:v>53.179872500000002</c:v>
                </c:pt>
                <c:pt idx="62">
                  <c:v>52.820495000000001</c:v>
                </c:pt>
                <c:pt idx="63">
                  <c:v>54.176489000000004</c:v>
                </c:pt>
                <c:pt idx="64">
                  <c:v>54.151228000000003</c:v>
                </c:pt>
                <c:pt idx="65">
                  <c:v>53.146026500000005</c:v>
                </c:pt>
                <c:pt idx="66">
                  <c:v>52.776179999999997</c:v>
                </c:pt>
                <c:pt idx="67">
                  <c:v>53.769064999999998</c:v>
                </c:pt>
                <c:pt idx="68">
                  <c:v>52.762681999999998</c:v>
                </c:pt>
                <c:pt idx="69">
                  <c:v>52.757728499999999</c:v>
                </c:pt>
                <c:pt idx="70">
                  <c:v>52.248806000000002</c:v>
                </c:pt>
                <c:pt idx="71">
                  <c:v>50.827111000000002</c:v>
                </c:pt>
                <c:pt idx="72">
                  <c:v>53.704965000000001</c:v>
                </c:pt>
                <c:pt idx="73">
                  <c:v>53.649766999999997</c:v>
                </c:pt>
                <c:pt idx="74">
                  <c:v>52.608507000000003</c:v>
                </c:pt>
                <c:pt idx="75">
                  <c:v>53.408804000000003</c:v>
                </c:pt>
                <c:pt idx="76">
                  <c:v>52.182975999999996</c:v>
                </c:pt>
                <c:pt idx="77">
                  <c:v>52.355654000000001</c:v>
                </c:pt>
                <c:pt idx="78">
                  <c:v>53.290958500000002</c:v>
                </c:pt>
                <c:pt idx="79">
                  <c:v>52.273372500000001</c:v>
                </c:pt>
                <c:pt idx="80">
                  <c:v>52.146503500000001</c:v>
                </c:pt>
                <c:pt idx="81">
                  <c:v>51.961420000000004</c:v>
                </c:pt>
                <c:pt idx="82">
                  <c:v>51.676859</c:v>
                </c:pt>
                <c:pt idx="83">
                  <c:v>45.887445</c:v>
                </c:pt>
                <c:pt idx="84">
                  <c:v>49.253389999999996</c:v>
                </c:pt>
                <c:pt idx="85">
                  <c:v>49.1984365</c:v>
                </c:pt>
                <c:pt idx="86">
                  <c:v>49.413806999999998</c:v>
                </c:pt>
                <c:pt idx="87">
                  <c:v>49.817923499999999</c:v>
                </c:pt>
                <c:pt idx="88">
                  <c:v>44.600167999999996</c:v>
                </c:pt>
                <c:pt idx="89">
                  <c:v>43.312686999999997</c:v>
                </c:pt>
                <c:pt idx="90">
                  <c:v>48.724689999999995</c:v>
                </c:pt>
                <c:pt idx="91">
                  <c:v>46.331490000000002</c:v>
                </c:pt>
                <c:pt idx="92">
                  <c:v>46.803708999999998</c:v>
                </c:pt>
                <c:pt idx="93">
                  <c:v>51.793638000000001</c:v>
                </c:pt>
                <c:pt idx="94">
                  <c:v>50.980905</c:v>
                </c:pt>
                <c:pt idx="95">
                  <c:v>50.042825000000001</c:v>
                </c:pt>
                <c:pt idx="96">
                  <c:v>46.239654999999999</c:v>
                </c:pt>
                <c:pt idx="97">
                  <c:v>46.418943499999997</c:v>
                </c:pt>
                <c:pt idx="98">
                  <c:v>49.373305000000002</c:v>
                </c:pt>
                <c:pt idx="99">
                  <c:v>46.414133</c:v>
                </c:pt>
                <c:pt idx="100">
                  <c:v>43.323627500000001</c:v>
                </c:pt>
                <c:pt idx="101">
                  <c:v>45.498121499999996</c:v>
                </c:pt>
                <c:pt idx="102">
                  <c:v>44.371319</c:v>
                </c:pt>
                <c:pt idx="103">
                  <c:v>44.080082000000004</c:v>
                </c:pt>
                <c:pt idx="104">
                  <c:v>46.092129</c:v>
                </c:pt>
                <c:pt idx="105">
                  <c:v>49.793048999999996</c:v>
                </c:pt>
                <c:pt idx="106">
                  <c:v>46.055223499999997</c:v>
                </c:pt>
                <c:pt idx="107">
                  <c:v>42.615520000000004</c:v>
                </c:pt>
                <c:pt idx="108">
                  <c:v>47.015309999999999</c:v>
                </c:pt>
                <c:pt idx="109">
                  <c:v>46.678056499999997</c:v>
                </c:pt>
                <c:pt idx="110">
                  <c:v>44.700130000000001</c:v>
                </c:pt>
                <c:pt idx="111">
                  <c:v>48.964801999999999</c:v>
                </c:pt>
                <c:pt idx="112">
                  <c:v>45.778141000000005</c:v>
                </c:pt>
                <c:pt idx="113">
                  <c:v>44.891783000000004</c:v>
                </c:pt>
                <c:pt idx="114">
                  <c:v>45.712944</c:v>
                </c:pt>
                <c:pt idx="115">
                  <c:v>44.647284999999997</c:v>
                </c:pt>
                <c:pt idx="116">
                  <c:v>44.825872500000003</c:v>
                </c:pt>
                <c:pt idx="117">
                  <c:v>47.122562500000001</c:v>
                </c:pt>
                <c:pt idx="118">
                  <c:v>48.496755</c:v>
                </c:pt>
                <c:pt idx="119">
                  <c:v>47.065786500000002</c:v>
                </c:pt>
                <c:pt idx="120">
                  <c:v>46.625602499999999</c:v>
                </c:pt>
                <c:pt idx="121">
                  <c:v>47.403334999999998</c:v>
                </c:pt>
                <c:pt idx="122">
                  <c:v>43.999971500000001</c:v>
                </c:pt>
                <c:pt idx="123">
                  <c:v>45.528039</c:v>
                </c:pt>
                <c:pt idx="124">
                  <c:v>46.6332035</c:v>
                </c:pt>
                <c:pt idx="125">
                  <c:v>46.419643499999999</c:v>
                </c:pt>
                <c:pt idx="126">
                  <c:v>44.905117000000004</c:v>
                </c:pt>
                <c:pt idx="127">
                  <c:v>47.394153500000002</c:v>
                </c:pt>
                <c:pt idx="128">
                  <c:v>48.294943000000004</c:v>
                </c:pt>
              </c:numCache>
            </c:numRef>
          </c:xVal>
          <c:yVal>
            <c:numRef>
              <c:f>'임상_Low(65미만)'!$F$13:$F$141</c:f>
              <c:numCache>
                <c:formatCode>0.00</c:formatCode>
                <c:ptCount val="129"/>
                <c:pt idx="0">
                  <c:v>-3.1274199999984376E-3</c:v>
                </c:pt>
                <c:pt idx="1">
                  <c:v>1.3309520000007069E-2</c:v>
                </c:pt>
                <c:pt idx="2">
                  <c:v>0.16953699999999827</c:v>
                </c:pt>
                <c:pt idx="3">
                  <c:v>0.17721338999999858</c:v>
                </c:pt>
                <c:pt idx="4">
                  <c:v>-0.18727944999999835</c:v>
                </c:pt>
                <c:pt idx="5">
                  <c:v>-0.28411979999999915</c:v>
                </c:pt>
                <c:pt idx="6">
                  <c:v>0.59104282999999924</c:v>
                </c:pt>
                <c:pt idx="7">
                  <c:v>-0.68330499999999716</c:v>
                </c:pt>
                <c:pt idx="8">
                  <c:v>0.76320666999999531</c:v>
                </c:pt>
                <c:pt idx="9">
                  <c:v>0.80223537000000533</c:v>
                </c:pt>
                <c:pt idx="10">
                  <c:v>-0.90088128999999384</c:v>
                </c:pt>
                <c:pt idx="11">
                  <c:v>0.94035000000000224</c:v>
                </c:pt>
                <c:pt idx="12">
                  <c:v>1.2250948499999978</c:v>
                </c:pt>
                <c:pt idx="13">
                  <c:v>-1.3090065800000019</c:v>
                </c:pt>
                <c:pt idx="14">
                  <c:v>-1.3557300000000012</c:v>
                </c:pt>
                <c:pt idx="15">
                  <c:v>1.4776090300000035</c:v>
                </c:pt>
                <c:pt idx="16">
                  <c:v>-1.5160487099999997</c:v>
                </c:pt>
                <c:pt idx="17">
                  <c:v>-1.646436670000007</c:v>
                </c:pt>
                <c:pt idx="18">
                  <c:v>-1.7188640000000035</c:v>
                </c:pt>
                <c:pt idx="19">
                  <c:v>1.845579039999997</c:v>
                </c:pt>
                <c:pt idx="20">
                  <c:v>-1.9389926499999959</c:v>
                </c:pt>
                <c:pt idx="21">
                  <c:v>-2.203014710000005</c:v>
                </c:pt>
                <c:pt idx="22">
                  <c:v>-2.2041066699999945</c:v>
                </c:pt>
                <c:pt idx="23">
                  <c:v>-2.2436433899999955</c:v>
                </c:pt>
                <c:pt idx="24">
                  <c:v>2.2639835299999973</c:v>
                </c:pt>
                <c:pt idx="25">
                  <c:v>-2.2954966699999986</c:v>
                </c:pt>
                <c:pt idx="26">
                  <c:v>-2.3856900000000039</c:v>
                </c:pt>
                <c:pt idx="27">
                  <c:v>-2.4939133300000051</c:v>
                </c:pt>
                <c:pt idx="28">
                  <c:v>-2.5500799999999941</c:v>
                </c:pt>
                <c:pt idx="29">
                  <c:v>2.5633647400000044</c:v>
                </c:pt>
                <c:pt idx="30">
                  <c:v>2.5851299999999995</c:v>
                </c:pt>
                <c:pt idx="31">
                  <c:v>2.5969864399999949</c:v>
                </c:pt>
                <c:pt idx="32">
                  <c:v>-2.8512099999999947</c:v>
                </c:pt>
                <c:pt idx="33">
                  <c:v>2.9061008599999951</c:v>
                </c:pt>
                <c:pt idx="34">
                  <c:v>-2.9305999999999983</c:v>
                </c:pt>
                <c:pt idx="35">
                  <c:v>-3.3016980599999997</c:v>
                </c:pt>
                <c:pt idx="36">
                  <c:v>-3.5239700000000056</c:v>
                </c:pt>
                <c:pt idx="37">
                  <c:v>-4.7768812899999986</c:v>
                </c:pt>
                <c:pt idx="38">
                  <c:v>-1.2740000000022178E-3</c:v>
                </c:pt>
                <c:pt idx="39">
                  <c:v>-3.0239999999963629E-3</c:v>
                </c:pt>
                <c:pt idx="40">
                  <c:v>-1.2325999999994508E-2</c:v>
                </c:pt>
                <c:pt idx="41">
                  <c:v>-1.6407000000000949E-2</c:v>
                </c:pt>
                <c:pt idx="42">
                  <c:v>-1.7220000000001789E-2</c:v>
                </c:pt>
                <c:pt idx="43">
                  <c:v>3.843155000000003</c:v>
                </c:pt>
                <c:pt idx="44">
                  <c:v>3.8448449999999994</c:v>
                </c:pt>
                <c:pt idx="45">
                  <c:v>3.8486329999999995</c:v>
                </c:pt>
                <c:pt idx="46">
                  <c:v>3.8525849999999977</c:v>
                </c:pt>
                <c:pt idx="47">
                  <c:v>3.8629760000000033</c:v>
                </c:pt>
                <c:pt idx="48">
                  <c:v>4.8021469999999979</c:v>
                </c:pt>
                <c:pt idx="49">
                  <c:v>4.8192980000000034</c:v>
                </c:pt>
                <c:pt idx="50">
                  <c:v>4.8601760000000027</c:v>
                </c:pt>
                <c:pt idx="51">
                  <c:v>4.8617940000000033</c:v>
                </c:pt>
                <c:pt idx="52">
                  <c:v>4.865046999999997</c:v>
                </c:pt>
                <c:pt idx="53">
                  <c:v>4.8684840000000023</c:v>
                </c:pt>
                <c:pt idx="54">
                  <c:v>5.5523980000000037</c:v>
                </c:pt>
                <c:pt idx="55">
                  <c:v>5.5575830000000011</c:v>
                </c:pt>
                <c:pt idx="56">
                  <c:v>5.5817440000000005</c:v>
                </c:pt>
                <c:pt idx="57">
                  <c:v>5.6103480000000019</c:v>
                </c:pt>
                <c:pt idx="58">
                  <c:v>5.6210400000000007</c:v>
                </c:pt>
                <c:pt idx="59">
                  <c:v>5.6369740000000021</c:v>
                </c:pt>
                <c:pt idx="60">
                  <c:v>5.6391430000000042</c:v>
                </c:pt>
                <c:pt idx="61">
                  <c:v>5.6402550000000033</c:v>
                </c:pt>
                <c:pt idx="62">
                  <c:v>-5.6409900000000022</c:v>
                </c:pt>
                <c:pt idx="63">
                  <c:v>5.6470219999999998</c:v>
                </c:pt>
                <c:pt idx="64">
                  <c:v>5.6975440000000006</c:v>
                </c:pt>
                <c:pt idx="65">
                  <c:v>5.7079469999999972</c:v>
                </c:pt>
                <c:pt idx="66">
                  <c:v>6.4476399999999998</c:v>
                </c:pt>
                <c:pt idx="67">
                  <c:v>6.4618699999999976</c:v>
                </c:pt>
                <c:pt idx="68">
                  <c:v>6.4746359999999967</c:v>
                </c:pt>
                <c:pt idx="69">
                  <c:v>6.4845430000000022</c:v>
                </c:pt>
                <c:pt idx="70">
                  <c:v>6.5023880000000034</c:v>
                </c:pt>
                <c:pt idx="71">
                  <c:v>6.5457779999999985</c:v>
                </c:pt>
                <c:pt idx="72">
                  <c:v>6.5900699999999972</c:v>
                </c:pt>
                <c:pt idx="73">
                  <c:v>6.7004659999999987</c:v>
                </c:pt>
                <c:pt idx="74">
                  <c:v>6.7829860000000011</c:v>
                </c:pt>
                <c:pt idx="75">
                  <c:v>7.1823920000000001</c:v>
                </c:pt>
                <c:pt idx="76">
                  <c:v>7.2340479999999943</c:v>
                </c:pt>
                <c:pt idx="77">
                  <c:v>7.2886919999999975</c:v>
                </c:pt>
                <c:pt idx="78">
                  <c:v>7.4180830000000029</c:v>
                </c:pt>
                <c:pt idx="79">
                  <c:v>7.4532549999999986</c:v>
                </c:pt>
                <c:pt idx="80">
                  <c:v>7.7069929999999971</c:v>
                </c:pt>
                <c:pt idx="81">
                  <c:v>8.0771599999999992</c:v>
                </c:pt>
                <c:pt idx="82">
                  <c:v>8.6462819999999994</c:v>
                </c:pt>
                <c:pt idx="83">
                  <c:v>2.2251100000000008</c:v>
                </c:pt>
                <c:pt idx="84">
                  <c:v>-0.50677999999999912</c:v>
                </c:pt>
                <c:pt idx="85">
                  <c:v>-6.3968729999999994</c:v>
                </c:pt>
                <c:pt idx="86">
                  <c:v>-2.827613999999997</c:v>
                </c:pt>
                <c:pt idx="87">
                  <c:v>-4.8358470000000011</c:v>
                </c:pt>
                <c:pt idx="88">
                  <c:v>2.7996639999999999</c:v>
                </c:pt>
                <c:pt idx="89">
                  <c:v>3.3746259999999992</c:v>
                </c:pt>
                <c:pt idx="90">
                  <c:v>-3.4493799999999979</c:v>
                </c:pt>
                <c:pt idx="91">
                  <c:v>0.33702000000000254</c:v>
                </c:pt>
                <c:pt idx="92">
                  <c:v>2.3925819999999973</c:v>
                </c:pt>
                <c:pt idx="93">
                  <c:v>-7.5872760000000028</c:v>
                </c:pt>
                <c:pt idx="94">
                  <c:v>-5.9618099999999998</c:v>
                </c:pt>
                <c:pt idx="95">
                  <c:v>-6.0856500000000011</c:v>
                </c:pt>
                <c:pt idx="96">
                  <c:v>-0.47930999999999813</c:v>
                </c:pt>
                <c:pt idx="97">
                  <c:v>3.162112999999998</c:v>
                </c:pt>
                <c:pt idx="98">
                  <c:v>-0.74660999999999689</c:v>
                </c:pt>
                <c:pt idx="99">
                  <c:v>-4.8282659999999993</c:v>
                </c:pt>
                <c:pt idx="100">
                  <c:v>5.3527449999999988</c:v>
                </c:pt>
                <c:pt idx="101">
                  <c:v>3.0037570000000002</c:v>
                </c:pt>
                <c:pt idx="102">
                  <c:v>7.2573620000000005</c:v>
                </c:pt>
                <c:pt idx="103">
                  <c:v>7.8398359999999983</c:v>
                </c:pt>
                <c:pt idx="104">
                  <c:v>3.8157420000000002</c:v>
                </c:pt>
                <c:pt idx="105">
                  <c:v>-5.5860979999999998</c:v>
                </c:pt>
                <c:pt idx="106">
                  <c:v>3.8895529999999994</c:v>
                </c:pt>
                <c:pt idx="107">
                  <c:v>2.7689599999999999</c:v>
                </c:pt>
                <c:pt idx="108">
                  <c:v>-0.6306200000000004</c:v>
                </c:pt>
                <c:pt idx="109">
                  <c:v>-1.3561130000000006</c:v>
                </c:pt>
                <c:pt idx="110">
                  <c:v>4.5997399999999971</c:v>
                </c:pt>
                <c:pt idx="111">
                  <c:v>-3.9296039999999977</c:v>
                </c:pt>
                <c:pt idx="112">
                  <c:v>2.4437179999999969</c:v>
                </c:pt>
                <c:pt idx="113">
                  <c:v>8.2164339999999996</c:v>
                </c:pt>
                <c:pt idx="114">
                  <c:v>2.5741119999999995</c:v>
                </c:pt>
                <c:pt idx="115">
                  <c:v>6.7054299999999998</c:v>
                </c:pt>
                <c:pt idx="116">
                  <c:v>6.3482550000000018</c:v>
                </c:pt>
                <c:pt idx="117">
                  <c:v>1.7548749999999984</c:v>
                </c:pt>
                <c:pt idx="118">
                  <c:v>-2.9935100000000006</c:v>
                </c:pt>
                <c:pt idx="119">
                  <c:v>1.868426999999997</c:v>
                </c:pt>
                <c:pt idx="120">
                  <c:v>-3.2512049999999988</c:v>
                </c:pt>
                <c:pt idx="121">
                  <c:v>-2.0066699999999997</c:v>
                </c:pt>
                <c:pt idx="122">
                  <c:v>6.0000569999999982</c:v>
                </c:pt>
                <c:pt idx="123">
                  <c:v>-0.85607799999999656</c:v>
                </c:pt>
                <c:pt idx="124">
                  <c:v>0.73359299999999905</c:v>
                </c:pt>
                <c:pt idx="125">
                  <c:v>-4.8392869999999988</c:v>
                </c:pt>
                <c:pt idx="126">
                  <c:v>0.18976599999999877</c:v>
                </c:pt>
                <c:pt idx="127">
                  <c:v>1.2116929999999968</c:v>
                </c:pt>
                <c:pt idx="128">
                  <c:v>-0.58988599999999991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D-475B-9F2C-CACEA764C014}"/>
            </c:ext>
          </c:extLst>
        </c:ser>
        <c:ser>
          <c:idx val="1"/>
          <c:order val="1"/>
          <c:tx>
            <c:v>평균 차이(mean difference, 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('임상_Low(65미만)'!$F$8,'임상_Low(65미만)'!$F$8)</c:f>
              <c:numCache>
                <c:formatCode>0.00</c:formatCode>
                <c:ptCount val="2"/>
                <c:pt idx="0">
                  <c:v>1.7152287564341087</c:v>
                </c:pt>
                <c:pt idx="1">
                  <c:v>1.7152287564341087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D-475B-9F2C-CACEA764C014}"/>
            </c:ext>
          </c:extLst>
        </c:ser>
        <c:ser>
          <c:idx val="2"/>
          <c:order val="2"/>
          <c:tx>
            <c:v>95% 일치한계 상한값 (upper LOA)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('임상_Low(65미만)'!$M$8,'임상_Low(65미만)'!$M$8)</c:f>
              <c:numCache>
                <c:formatCode>0.00</c:formatCode>
                <c:ptCount val="2"/>
                <c:pt idx="0">
                  <c:v>9.5139342064658443</c:v>
                </c:pt>
                <c:pt idx="1">
                  <c:v>9.5139342064658443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D-475B-9F2C-CACEA764C014}"/>
            </c:ext>
          </c:extLst>
        </c:ser>
        <c:ser>
          <c:idx val="3"/>
          <c:order val="3"/>
          <c:tx>
            <c:v>95% 일치한계 하한값 (lower LOA)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('임상_Low(65미만)'!$N$8,'임상_Low(65미만)'!$N$8)</c:f>
              <c:numCache>
                <c:formatCode>0.00</c:formatCode>
                <c:ptCount val="2"/>
                <c:pt idx="0">
                  <c:v>-6.0834766935976274</c:v>
                </c:pt>
                <c:pt idx="1">
                  <c:v>-6.0834766935976274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6D-475B-9F2C-CACEA764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8520"/>
        <c:axId val="459638848"/>
      </c:scatterChart>
      <c:valAx>
        <c:axId val="45963852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848"/>
        <c:crosses val="autoZero"/>
        <c:crossBetween val="midCat"/>
      </c:valAx>
      <c:valAx>
        <c:axId val="459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Difference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0786964129483809"/>
          <c:y val="8.4441597910313066E-4"/>
          <c:w val="0.29027850685331003"/>
          <c:h val="0.18660437780205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comparison for correlation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'임상_Low(65미만)'!$C$13:$C$141</c:f>
              <c:numCache>
                <c:formatCode>0.00</c:formatCode>
                <c:ptCount val="129"/>
                <c:pt idx="0">
                  <c:v>63.290322580000002</c:v>
                </c:pt>
                <c:pt idx="1">
                  <c:v>64.52380952</c:v>
                </c:pt>
                <c:pt idx="2">
                  <c:v>62.875</c:v>
                </c:pt>
                <c:pt idx="3">
                  <c:v>63.193548389999997</c:v>
                </c:pt>
                <c:pt idx="4">
                  <c:v>63.206896550000003</c:v>
                </c:pt>
                <c:pt idx="5">
                  <c:v>63.775510199999999</c:v>
                </c:pt>
                <c:pt idx="6">
                  <c:v>63.203389829999999</c:v>
                </c:pt>
                <c:pt idx="7">
                  <c:v>62.7</c:v>
                </c:pt>
                <c:pt idx="8">
                  <c:v>64.666666669999998</c:v>
                </c:pt>
                <c:pt idx="9">
                  <c:v>63.795918370000003</c:v>
                </c:pt>
                <c:pt idx="10">
                  <c:v>62.854838710000003</c:v>
                </c:pt>
                <c:pt idx="11">
                  <c:v>64.5</c:v>
                </c:pt>
                <c:pt idx="12">
                  <c:v>63.848484849999998</c:v>
                </c:pt>
                <c:pt idx="13">
                  <c:v>61.709677419999998</c:v>
                </c:pt>
                <c:pt idx="14">
                  <c:v>63.1</c:v>
                </c:pt>
                <c:pt idx="15">
                  <c:v>63.516129030000002</c:v>
                </c:pt>
                <c:pt idx="16">
                  <c:v>63.645161289999997</c:v>
                </c:pt>
                <c:pt idx="17">
                  <c:v>62.533333329999998</c:v>
                </c:pt>
                <c:pt idx="18">
                  <c:v>60.78125</c:v>
                </c:pt>
                <c:pt idx="19">
                  <c:v>63.755102039999997</c:v>
                </c:pt>
                <c:pt idx="20">
                  <c:v>63.205882350000003</c:v>
                </c:pt>
                <c:pt idx="21">
                  <c:v>63.58823529</c:v>
                </c:pt>
                <c:pt idx="22">
                  <c:v>62.433333330000004</c:v>
                </c:pt>
                <c:pt idx="23">
                  <c:v>61.806451610000003</c:v>
                </c:pt>
                <c:pt idx="24">
                  <c:v>64.058823529999998</c:v>
                </c:pt>
                <c:pt idx="25">
                  <c:v>62.233333330000001</c:v>
                </c:pt>
                <c:pt idx="26">
                  <c:v>63.1</c:v>
                </c:pt>
                <c:pt idx="27">
                  <c:v>61.766666669999999</c:v>
                </c:pt>
                <c:pt idx="28">
                  <c:v>63.2</c:v>
                </c:pt>
                <c:pt idx="29">
                  <c:v>63.157894740000003</c:v>
                </c:pt>
                <c:pt idx="30">
                  <c:v>64.75</c:v>
                </c:pt>
                <c:pt idx="31">
                  <c:v>63.194444439999998</c:v>
                </c:pt>
                <c:pt idx="32">
                  <c:v>62.7</c:v>
                </c:pt>
                <c:pt idx="33">
                  <c:v>64.857142859999996</c:v>
                </c:pt>
                <c:pt idx="34">
                  <c:v>61.15625</c:v>
                </c:pt>
                <c:pt idx="35">
                  <c:v>61.967741940000003</c:v>
                </c:pt>
                <c:pt idx="36">
                  <c:v>62</c:v>
                </c:pt>
                <c:pt idx="37">
                  <c:v>62.354838710000003</c:v>
                </c:pt>
                <c:pt idx="38">
                  <c:v>54</c:v>
                </c:pt>
                <c:pt idx="39">
                  <c:v>53.6</c:v>
                </c:pt>
                <c:pt idx="40">
                  <c:v>53.2</c:v>
                </c:pt>
                <c:pt idx="41">
                  <c:v>52</c:v>
                </c:pt>
                <c:pt idx="42">
                  <c:v>51</c:v>
                </c:pt>
                <c:pt idx="43">
                  <c:v>55</c:v>
                </c:pt>
                <c:pt idx="44">
                  <c:v>55</c:v>
                </c:pt>
                <c:pt idx="45">
                  <c:v>54</c:v>
                </c:pt>
                <c:pt idx="46">
                  <c:v>55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53</c:v>
                </c:pt>
                <c:pt idx="52">
                  <c:v>54</c:v>
                </c:pt>
                <c:pt idx="53">
                  <c:v>54</c:v>
                </c:pt>
                <c:pt idx="54">
                  <c:v>56.7</c:v>
                </c:pt>
                <c:pt idx="55">
                  <c:v>55</c:v>
                </c:pt>
                <c:pt idx="56">
                  <c:v>56.4</c:v>
                </c:pt>
                <c:pt idx="57">
                  <c:v>56</c:v>
                </c:pt>
                <c:pt idx="58">
                  <c:v>54.2</c:v>
                </c:pt>
                <c:pt idx="59">
                  <c:v>56</c:v>
                </c:pt>
                <c:pt idx="60">
                  <c:v>55.6</c:v>
                </c:pt>
                <c:pt idx="61">
                  <c:v>56</c:v>
                </c:pt>
                <c:pt idx="62">
                  <c:v>50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56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  <c:pt idx="70">
                  <c:v>55.5</c:v>
                </c:pt>
                <c:pt idx="71">
                  <c:v>54.1</c:v>
                </c:pt>
                <c:pt idx="72">
                  <c:v>57</c:v>
                </c:pt>
                <c:pt idx="73">
                  <c:v>57</c:v>
                </c:pt>
                <c:pt idx="74">
                  <c:v>56</c:v>
                </c:pt>
                <c:pt idx="75">
                  <c:v>57</c:v>
                </c:pt>
                <c:pt idx="76">
                  <c:v>55.8</c:v>
                </c:pt>
                <c:pt idx="77">
                  <c:v>56</c:v>
                </c:pt>
                <c:pt idx="78">
                  <c:v>57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47</c:v>
                </c:pt>
                <c:pt idx="84">
                  <c:v>49</c:v>
                </c:pt>
                <c:pt idx="85">
                  <c:v>46</c:v>
                </c:pt>
                <c:pt idx="86">
                  <c:v>48</c:v>
                </c:pt>
                <c:pt idx="87">
                  <c:v>47.4</c:v>
                </c:pt>
                <c:pt idx="88">
                  <c:v>46</c:v>
                </c:pt>
                <c:pt idx="89">
                  <c:v>45</c:v>
                </c:pt>
                <c:pt idx="90">
                  <c:v>47</c:v>
                </c:pt>
                <c:pt idx="91">
                  <c:v>46.5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47</c:v>
                </c:pt>
                <c:pt idx="96">
                  <c:v>46</c:v>
                </c:pt>
                <c:pt idx="97">
                  <c:v>48</c:v>
                </c:pt>
                <c:pt idx="98">
                  <c:v>49</c:v>
                </c:pt>
                <c:pt idx="99">
                  <c:v>44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47</c:v>
                </c:pt>
                <c:pt idx="106">
                  <c:v>48</c:v>
                </c:pt>
                <c:pt idx="107">
                  <c:v>44</c:v>
                </c:pt>
                <c:pt idx="108">
                  <c:v>46.7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49</c:v>
                </c:pt>
                <c:pt idx="114">
                  <c:v>47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47</c:v>
                </c:pt>
                <c:pt idx="119">
                  <c:v>48</c:v>
                </c:pt>
                <c:pt idx="120">
                  <c:v>45</c:v>
                </c:pt>
                <c:pt idx="121">
                  <c:v>46.4</c:v>
                </c:pt>
                <c:pt idx="122">
                  <c:v>47</c:v>
                </c:pt>
                <c:pt idx="123">
                  <c:v>45.1</c:v>
                </c:pt>
                <c:pt idx="124">
                  <c:v>47</c:v>
                </c:pt>
                <c:pt idx="125">
                  <c:v>44</c:v>
                </c:pt>
                <c:pt idx="126">
                  <c:v>45</c:v>
                </c:pt>
                <c:pt idx="127">
                  <c:v>48</c:v>
                </c:pt>
                <c:pt idx="128">
                  <c:v>48</c:v>
                </c:pt>
              </c:numCache>
            </c:numRef>
          </c:xVal>
          <c:yVal>
            <c:numRef>
              <c:f>'임상_Low(65미만)'!$D$13:$D$141</c:f>
              <c:numCache>
                <c:formatCode>0.00</c:formatCode>
                <c:ptCount val="129"/>
                <c:pt idx="0">
                  <c:v>63.29345</c:v>
                </c:pt>
                <c:pt idx="1">
                  <c:v>64.510499999999993</c:v>
                </c:pt>
                <c:pt idx="2">
                  <c:v>62.705463000000002</c:v>
                </c:pt>
                <c:pt idx="3">
                  <c:v>63.016334999999998</c:v>
                </c:pt>
                <c:pt idx="4">
                  <c:v>63.394176000000002</c:v>
                </c:pt>
                <c:pt idx="5">
                  <c:v>64.059629999999999</c:v>
                </c:pt>
                <c:pt idx="6">
                  <c:v>62.612347</c:v>
                </c:pt>
                <c:pt idx="7">
                  <c:v>63.383305</c:v>
                </c:pt>
                <c:pt idx="8">
                  <c:v>63.903460000000003</c:v>
                </c:pt>
                <c:pt idx="9">
                  <c:v>62.993682999999997</c:v>
                </c:pt>
                <c:pt idx="10">
                  <c:v>63.755719999999997</c:v>
                </c:pt>
                <c:pt idx="11">
                  <c:v>63.559649999999998</c:v>
                </c:pt>
                <c:pt idx="12">
                  <c:v>62.623390000000001</c:v>
                </c:pt>
                <c:pt idx="13">
                  <c:v>63.018684</c:v>
                </c:pt>
                <c:pt idx="14">
                  <c:v>64.455730000000003</c:v>
                </c:pt>
                <c:pt idx="15">
                  <c:v>62.038519999999998</c:v>
                </c:pt>
                <c:pt idx="16">
                  <c:v>65.161209999999997</c:v>
                </c:pt>
                <c:pt idx="17">
                  <c:v>64.179770000000005</c:v>
                </c:pt>
                <c:pt idx="18">
                  <c:v>62.500114000000004</c:v>
                </c:pt>
                <c:pt idx="19">
                  <c:v>61.909523</c:v>
                </c:pt>
                <c:pt idx="20">
                  <c:v>65.144874999999999</c:v>
                </c:pt>
                <c:pt idx="21">
                  <c:v>65.791250000000005</c:v>
                </c:pt>
                <c:pt idx="22">
                  <c:v>64.637439999999998</c:v>
                </c:pt>
                <c:pt idx="23">
                  <c:v>64.050094999999999</c:v>
                </c:pt>
                <c:pt idx="24">
                  <c:v>61.794840000000001</c:v>
                </c:pt>
                <c:pt idx="25">
                  <c:v>64.528829999999999</c:v>
                </c:pt>
                <c:pt idx="26">
                  <c:v>65.485690000000005</c:v>
                </c:pt>
                <c:pt idx="27">
                  <c:v>64.260580000000004</c:v>
                </c:pt>
                <c:pt idx="28">
                  <c:v>65.750079999999997</c:v>
                </c:pt>
                <c:pt idx="29">
                  <c:v>60.594529999999999</c:v>
                </c:pt>
                <c:pt idx="30">
                  <c:v>62.164870000000001</c:v>
                </c:pt>
                <c:pt idx="31">
                  <c:v>60.597458000000003</c:v>
                </c:pt>
                <c:pt idx="32">
                  <c:v>65.551209999999998</c:v>
                </c:pt>
                <c:pt idx="33">
                  <c:v>61.951042000000001</c:v>
                </c:pt>
                <c:pt idx="34">
                  <c:v>64.086849999999998</c:v>
                </c:pt>
                <c:pt idx="35">
                  <c:v>65.269440000000003</c:v>
                </c:pt>
                <c:pt idx="36">
                  <c:v>65.523970000000006</c:v>
                </c:pt>
                <c:pt idx="37">
                  <c:v>67.131720000000001</c:v>
                </c:pt>
                <c:pt idx="38">
                  <c:v>54.001274000000002</c:v>
                </c:pt>
                <c:pt idx="39">
                  <c:v>53.603023999999998</c:v>
                </c:pt>
                <c:pt idx="40">
                  <c:v>53.212325999999997</c:v>
                </c:pt>
                <c:pt idx="41">
                  <c:v>52.016407000000001</c:v>
                </c:pt>
                <c:pt idx="42">
                  <c:v>51.017220000000002</c:v>
                </c:pt>
                <c:pt idx="43">
                  <c:v>51.156844999999997</c:v>
                </c:pt>
                <c:pt idx="44">
                  <c:v>51.155155000000001</c:v>
                </c:pt>
                <c:pt idx="45">
                  <c:v>50.151367</c:v>
                </c:pt>
                <c:pt idx="46">
                  <c:v>51.147415000000002</c:v>
                </c:pt>
                <c:pt idx="47">
                  <c:v>50.137023999999997</c:v>
                </c:pt>
                <c:pt idx="48">
                  <c:v>50.197853000000002</c:v>
                </c:pt>
                <c:pt idx="49">
                  <c:v>50.180701999999997</c:v>
                </c:pt>
                <c:pt idx="50">
                  <c:v>51.139823999999997</c:v>
                </c:pt>
                <c:pt idx="51">
                  <c:v>48.138205999999997</c:v>
                </c:pt>
                <c:pt idx="52">
                  <c:v>49.134953000000003</c:v>
                </c:pt>
                <c:pt idx="53">
                  <c:v>49.131515999999998</c:v>
                </c:pt>
                <c:pt idx="54">
                  <c:v>51.147601999999999</c:v>
                </c:pt>
                <c:pt idx="55">
                  <c:v>49.442416999999999</c:v>
                </c:pt>
                <c:pt idx="56">
                  <c:v>50.818255999999998</c:v>
                </c:pt>
                <c:pt idx="57">
                  <c:v>50.389651999999998</c:v>
                </c:pt>
                <c:pt idx="58">
                  <c:v>48.578960000000002</c:v>
                </c:pt>
                <c:pt idx="59">
                  <c:v>50.363025999999998</c:v>
                </c:pt>
                <c:pt idx="60">
                  <c:v>49.960856999999997</c:v>
                </c:pt>
                <c:pt idx="61">
                  <c:v>50.359744999999997</c:v>
                </c:pt>
                <c:pt idx="62">
                  <c:v>55.640990000000002</c:v>
                </c:pt>
                <c:pt idx="63">
                  <c:v>51.352978</c:v>
                </c:pt>
                <c:pt idx="64">
                  <c:v>51.302455999999999</c:v>
                </c:pt>
                <c:pt idx="65">
                  <c:v>50.292053000000003</c:v>
                </c:pt>
                <c:pt idx="66">
                  <c:v>49.55236</c:v>
                </c:pt>
                <c:pt idx="67">
                  <c:v>50.538130000000002</c:v>
                </c:pt>
                <c:pt idx="68">
                  <c:v>49.525364000000003</c:v>
                </c:pt>
                <c:pt idx="69">
                  <c:v>49.515456999999998</c:v>
                </c:pt>
                <c:pt idx="70">
                  <c:v>48.997611999999997</c:v>
                </c:pt>
                <c:pt idx="71">
                  <c:v>47.554222000000003</c:v>
                </c:pt>
                <c:pt idx="72">
                  <c:v>50.409930000000003</c:v>
                </c:pt>
                <c:pt idx="73">
                  <c:v>50.299534000000001</c:v>
                </c:pt>
                <c:pt idx="74">
                  <c:v>49.217013999999999</c:v>
                </c:pt>
                <c:pt idx="75">
                  <c:v>49.817608</c:v>
                </c:pt>
                <c:pt idx="76">
                  <c:v>48.565952000000003</c:v>
                </c:pt>
                <c:pt idx="77">
                  <c:v>48.711308000000002</c:v>
                </c:pt>
                <c:pt idx="78">
                  <c:v>49.581916999999997</c:v>
                </c:pt>
                <c:pt idx="79">
                  <c:v>48.546745000000001</c:v>
                </c:pt>
                <c:pt idx="80">
                  <c:v>48.293007000000003</c:v>
                </c:pt>
                <c:pt idx="81">
                  <c:v>47.922840000000001</c:v>
                </c:pt>
                <c:pt idx="82">
                  <c:v>47.353718000000001</c:v>
                </c:pt>
                <c:pt idx="83">
                  <c:v>44.774889999999999</c:v>
                </c:pt>
                <c:pt idx="84">
                  <c:v>49.506779999999999</c:v>
                </c:pt>
                <c:pt idx="85">
                  <c:v>52.396872999999999</c:v>
                </c:pt>
                <c:pt idx="86">
                  <c:v>50.827613999999997</c:v>
                </c:pt>
                <c:pt idx="87">
                  <c:v>52.235847</c:v>
                </c:pt>
                <c:pt idx="88">
                  <c:v>43.200336</c:v>
                </c:pt>
                <c:pt idx="89">
                  <c:v>41.625374000000001</c:v>
                </c:pt>
                <c:pt idx="90">
                  <c:v>50.449379999999998</c:v>
                </c:pt>
                <c:pt idx="91">
                  <c:v>46.162979999999997</c:v>
                </c:pt>
                <c:pt idx="92">
                  <c:v>45.607418000000003</c:v>
                </c:pt>
                <c:pt idx="93">
                  <c:v>55.587276000000003</c:v>
                </c:pt>
                <c:pt idx="94">
                  <c:v>53.96181</c:v>
                </c:pt>
                <c:pt idx="95">
                  <c:v>53.085650000000001</c:v>
                </c:pt>
                <c:pt idx="96">
                  <c:v>46.479309999999998</c:v>
                </c:pt>
                <c:pt idx="97">
                  <c:v>44.837887000000002</c:v>
                </c:pt>
                <c:pt idx="98">
                  <c:v>49.746609999999997</c:v>
                </c:pt>
                <c:pt idx="99">
                  <c:v>48.828265999999999</c:v>
                </c:pt>
                <c:pt idx="100">
                  <c:v>40.647255000000001</c:v>
                </c:pt>
                <c:pt idx="101">
                  <c:v>43.996243</c:v>
                </c:pt>
                <c:pt idx="102">
                  <c:v>40.742637999999999</c:v>
                </c:pt>
                <c:pt idx="103">
                  <c:v>40.160164000000002</c:v>
                </c:pt>
                <c:pt idx="104">
                  <c:v>44.184258</c:v>
                </c:pt>
                <c:pt idx="105">
                  <c:v>52.586098</c:v>
                </c:pt>
                <c:pt idx="106">
                  <c:v>44.110447000000001</c:v>
                </c:pt>
                <c:pt idx="107">
                  <c:v>41.23104</c:v>
                </c:pt>
                <c:pt idx="108">
                  <c:v>47.330620000000003</c:v>
                </c:pt>
                <c:pt idx="109">
                  <c:v>47.356113000000001</c:v>
                </c:pt>
                <c:pt idx="110">
                  <c:v>42.400260000000003</c:v>
                </c:pt>
                <c:pt idx="111">
                  <c:v>50.929603999999998</c:v>
                </c:pt>
                <c:pt idx="112">
                  <c:v>44.556282000000003</c:v>
                </c:pt>
                <c:pt idx="113">
                  <c:v>40.783566</c:v>
                </c:pt>
                <c:pt idx="114">
                  <c:v>44.425888</c:v>
                </c:pt>
                <c:pt idx="115">
                  <c:v>41.29457</c:v>
                </c:pt>
                <c:pt idx="116">
                  <c:v>41.651744999999998</c:v>
                </c:pt>
                <c:pt idx="117">
                  <c:v>46.245125000000002</c:v>
                </c:pt>
                <c:pt idx="118">
                  <c:v>49.993510000000001</c:v>
                </c:pt>
                <c:pt idx="119">
                  <c:v>46.131573000000003</c:v>
                </c:pt>
                <c:pt idx="120">
                  <c:v>48.251204999999999</c:v>
                </c:pt>
                <c:pt idx="121">
                  <c:v>48.406669999999998</c:v>
                </c:pt>
                <c:pt idx="122">
                  <c:v>40.999943000000002</c:v>
                </c:pt>
                <c:pt idx="123">
                  <c:v>45.956077999999998</c:v>
                </c:pt>
                <c:pt idx="124">
                  <c:v>46.266407000000001</c:v>
                </c:pt>
                <c:pt idx="125">
                  <c:v>48.839286999999999</c:v>
                </c:pt>
                <c:pt idx="126">
                  <c:v>44.810234000000001</c:v>
                </c:pt>
                <c:pt idx="127">
                  <c:v>46.788307000000003</c:v>
                </c:pt>
                <c:pt idx="128">
                  <c:v>48.589886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0-4CD4-B5B1-235C418C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4240"/>
        <c:axId val="499469144"/>
      </c:scatterChart>
      <c:valAx>
        <c:axId val="49947424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Sensor</a:t>
                </a:r>
                <a:r>
                  <a:rPr lang="en-US" sz="1100" baseline="0"/>
                  <a:t>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9144"/>
        <c:crosses val="autoZero"/>
        <c:crossBetween val="midCat"/>
        <c:majorUnit val="10"/>
      </c:valAx>
      <c:valAx>
        <c:axId val="499469144"/>
        <c:scaling>
          <c:orientation val="minMax"/>
          <c:max val="13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Cardivu BPM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742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755711670576272E-2"/>
          <c:y val="0.12210699588477367"/>
          <c:w val="0.86664257161729619"/>
          <c:h val="0.776366399176179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74D-4907-8A90-B41043B8E13F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4D-4907-8A90-B41043B8E13F}"/>
              </c:ext>
            </c:extLst>
          </c:dPt>
          <c:xVal>
            <c:numRef>
              <c:f>임상_전체!$E$13:$E$1290</c:f>
              <c:numCache>
                <c:formatCode>0.00</c:formatCode>
                <c:ptCount val="1278"/>
                <c:pt idx="0">
                  <c:v>63.291886290000001</c:v>
                </c:pt>
                <c:pt idx="1">
                  <c:v>64.517154759999997</c:v>
                </c:pt>
                <c:pt idx="2">
                  <c:v>62.790231500000004</c:v>
                </c:pt>
                <c:pt idx="3">
                  <c:v>63.104941694999994</c:v>
                </c:pt>
                <c:pt idx="4">
                  <c:v>63.300536274999999</c:v>
                </c:pt>
                <c:pt idx="5">
                  <c:v>63.917570099999999</c:v>
                </c:pt>
                <c:pt idx="6">
                  <c:v>62.907868414999996</c:v>
                </c:pt>
                <c:pt idx="7">
                  <c:v>63.041652499999998</c:v>
                </c:pt>
                <c:pt idx="8">
                  <c:v>64.285063335000004</c:v>
                </c:pt>
                <c:pt idx="9">
                  <c:v>63.394800685</c:v>
                </c:pt>
                <c:pt idx="10">
                  <c:v>63.305279354999996</c:v>
                </c:pt>
                <c:pt idx="11">
                  <c:v>64.029825000000002</c:v>
                </c:pt>
                <c:pt idx="12">
                  <c:v>63.235937425000003</c:v>
                </c:pt>
                <c:pt idx="13">
                  <c:v>62.364180709999999</c:v>
                </c:pt>
                <c:pt idx="14">
                  <c:v>63.777865000000006</c:v>
                </c:pt>
                <c:pt idx="15">
                  <c:v>62.777324515000004</c:v>
                </c:pt>
                <c:pt idx="16">
                  <c:v>64.403185644999994</c:v>
                </c:pt>
                <c:pt idx="17">
                  <c:v>63.356551664999998</c:v>
                </c:pt>
                <c:pt idx="18">
                  <c:v>61.640681999999998</c:v>
                </c:pt>
                <c:pt idx="19">
                  <c:v>62.832312520000002</c:v>
                </c:pt>
                <c:pt idx="20">
                  <c:v>64.175378675000005</c:v>
                </c:pt>
                <c:pt idx="21">
                  <c:v>64.689742644999995</c:v>
                </c:pt>
                <c:pt idx="22">
                  <c:v>63.535386665000004</c:v>
                </c:pt>
                <c:pt idx="23">
                  <c:v>62.928273305000005</c:v>
                </c:pt>
                <c:pt idx="24">
                  <c:v>62.926831765000003</c:v>
                </c:pt>
                <c:pt idx="25">
                  <c:v>63.381081664999996</c:v>
                </c:pt>
                <c:pt idx="26">
                  <c:v>64.292845</c:v>
                </c:pt>
                <c:pt idx="27">
                  <c:v>63.013623335000005</c:v>
                </c:pt>
                <c:pt idx="28">
                  <c:v>64.475040000000007</c:v>
                </c:pt>
                <c:pt idx="29">
                  <c:v>61.876212370000005</c:v>
                </c:pt>
                <c:pt idx="30">
                  <c:v>63.457435000000004</c:v>
                </c:pt>
                <c:pt idx="31">
                  <c:v>61.895951220000001</c:v>
                </c:pt>
                <c:pt idx="32">
                  <c:v>64.125605000000007</c:v>
                </c:pt>
                <c:pt idx="33">
                  <c:v>63.404092429999999</c:v>
                </c:pt>
                <c:pt idx="34">
                  <c:v>62.621549999999999</c:v>
                </c:pt>
                <c:pt idx="35">
                  <c:v>63.61859097</c:v>
                </c:pt>
                <c:pt idx="36">
                  <c:v>63.761985000000003</c:v>
                </c:pt>
                <c:pt idx="37">
                  <c:v>64.743279354999999</c:v>
                </c:pt>
                <c:pt idx="38">
                  <c:v>54.000636999999998</c:v>
                </c:pt>
                <c:pt idx="39">
                  <c:v>53.601512</c:v>
                </c:pt>
                <c:pt idx="40">
                  <c:v>53.206163000000004</c:v>
                </c:pt>
                <c:pt idx="41">
                  <c:v>52.0082035</c:v>
                </c:pt>
                <c:pt idx="42">
                  <c:v>51.008610000000004</c:v>
                </c:pt>
                <c:pt idx="43">
                  <c:v>53.078422500000002</c:v>
                </c:pt>
                <c:pt idx="44">
                  <c:v>53.077577500000004</c:v>
                </c:pt>
                <c:pt idx="45">
                  <c:v>52.075683499999997</c:v>
                </c:pt>
                <c:pt idx="46">
                  <c:v>53.073707499999998</c:v>
                </c:pt>
                <c:pt idx="47">
                  <c:v>52.068511999999998</c:v>
                </c:pt>
                <c:pt idx="48">
                  <c:v>52.598926500000005</c:v>
                </c:pt>
                <c:pt idx="49">
                  <c:v>52.590350999999998</c:v>
                </c:pt>
                <c:pt idx="50">
                  <c:v>53.569912000000002</c:v>
                </c:pt>
                <c:pt idx="51">
                  <c:v>50.569102999999998</c:v>
                </c:pt>
                <c:pt idx="52">
                  <c:v>51.567476499999998</c:v>
                </c:pt>
                <c:pt idx="53">
                  <c:v>51.565758000000002</c:v>
                </c:pt>
                <c:pt idx="54">
                  <c:v>53.923800999999997</c:v>
                </c:pt>
                <c:pt idx="55">
                  <c:v>52.221208500000003</c:v>
                </c:pt>
                <c:pt idx="56">
                  <c:v>53.609127999999998</c:v>
                </c:pt>
                <c:pt idx="57">
                  <c:v>53.194825999999999</c:v>
                </c:pt>
                <c:pt idx="58">
                  <c:v>51.389480000000006</c:v>
                </c:pt>
                <c:pt idx="59">
                  <c:v>53.181512999999995</c:v>
                </c:pt>
                <c:pt idx="60">
                  <c:v>52.780428499999999</c:v>
                </c:pt>
                <c:pt idx="61">
                  <c:v>53.179872500000002</c:v>
                </c:pt>
                <c:pt idx="62">
                  <c:v>52.820495000000001</c:v>
                </c:pt>
                <c:pt idx="63">
                  <c:v>54.176489000000004</c:v>
                </c:pt>
                <c:pt idx="64">
                  <c:v>54.151228000000003</c:v>
                </c:pt>
                <c:pt idx="65">
                  <c:v>53.146026500000005</c:v>
                </c:pt>
                <c:pt idx="66">
                  <c:v>52.776179999999997</c:v>
                </c:pt>
                <c:pt idx="67">
                  <c:v>53.769064999999998</c:v>
                </c:pt>
                <c:pt idx="68">
                  <c:v>52.762681999999998</c:v>
                </c:pt>
                <c:pt idx="69">
                  <c:v>52.757728499999999</c:v>
                </c:pt>
                <c:pt idx="70">
                  <c:v>52.248806000000002</c:v>
                </c:pt>
                <c:pt idx="71">
                  <c:v>50.827111000000002</c:v>
                </c:pt>
                <c:pt idx="72">
                  <c:v>53.704965000000001</c:v>
                </c:pt>
                <c:pt idx="73">
                  <c:v>53.649766999999997</c:v>
                </c:pt>
                <c:pt idx="74">
                  <c:v>52.608507000000003</c:v>
                </c:pt>
                <c:pt idx="75">
                  <c:v>53.408804000000003</c:v>
                </c:pt>
                <c:pt idx="76">
                  <c:v>52.182975999999996</c:v>
                </c:pt>
                <c:pt idx="77">
                  <c:v>52.355654000000001</c:v>
                </c:pt>
                <c:pt idx="78">
                  <c:v>53.290958500000002</c:v>
                </c:pt>
                <c:pt idx="79">
                  <c:v>52.273372500000001</c:v>
                </c:pt>
                <c:pt idx="80">
                  <c:v>52.146503500000001</c:v>
                </c:pt>
                <c:pt idx="81">
                  <c:v>51.961420000000004</c:v>
                </c:pt>
                <c:pt idx="82">
                  <c:v>51.676859</c:v>
                </c:pt>
                <c:pt idx="83">
                  <c:v>45.887445</c:v>
                </c:pt>
                <c:pt idx="84">
                  <c:v>49.253389999999996</c:v>
                </c:pt>
                <c:pt idx="85">
                  <c:v>49.1984365</c:v>
                </c:pt>
                <c:pt idx="86">
                  <c:v>49.413806999999998</c:v>
                </c:pt>
                <c:pt idx="87">
                  <c:v>49.817923499999999</c:v>
                </c:pt>
                <c:pt idx="88">
                  <c:v>44.600167999999996</c:v>
                </c:pt>
                <c:pt idx="89">
                  <c:v>43.312686999999997</c:v>
                </c:pt>
                <c:pt idx="90">
                  <c:v>48.724689999999995</c:v>
                </c:pt>
                <c:pt idx="91">
                  <c:v>46.331490000000002</c:v>
                </c:pt>
                <c:pt idx="92">
                  <c:v>46.803708999999998</c:v>
                </c:pt>
                <c:pt idx="93">
                  <c:v>51.793638000000001</c:v>
                </c:pt>
                <c:pt idx="94">
                  <c:v>50.980905</c:v>
                </c:pt>
                <c:pt idx="95">
                  <c:v>50.042825000000001</c:v>
                </c:pt>
                <c:pt idx="96">
                  <c:v>46.239654999999999</c:v>
                </c:pt>
                <c:pt idx="97">
                  <c:v>46.418943499999997</c:v>
                </c:pt>
                <c:pt idx="98">
                  <c:v>49.373305000000002</c:v>
                </c:pt>
                <c:pt idx="99">
                  <c:v>46.414133</c:v>
                </c:pt>
                <c:pt idx="100">
                  <c:v>43.323627500000001</c:v>
                </c:pt>
                <c:pt idx="101">
                  <c:v>45.498121499999996</c:v>
                </c:pt>
                <c:pt idx="102">
                  <c:v>44.371319</c:v>
                </c:pt>
                <c:pt idx="103">
                  <c:v>44.080082000000004</c:v>
                </c:pt>
                <c:pt idx="104">
                  <c:v>46.092129</c:v>
                </c:pt>
                <c:pt idx="105">
                  <c:v>49.793048999999996</c:v>
                </c:pt>
                <c:pt idx="106">
                  <c:v>46.055223499999997</c:v>
                </c:pt>
                <c:pt idx="107">
                  <c:v>42.615520000000004</c:v>
                </c:pt>
                <c:pt idx="108">
                  <c:v>47.015309999999999</c:v>
                </c:pt>
                <c:pt idx="109">
                  <c:v>46.678056499999997</c:v>
                </c:pt>
                <c:pt idx="110">
                  <c:v>44.700130000000001</c:v>
                </c:pt>
                <c:pt idx="111">
                  <c:v>48.964801999999999</c:v>
                </c:pt>
                <c:pt idx="112">
                  <c:v>45.778141000000005</c:v>
                </c:pt>
                <c:pt idx="113">
                  <c:v>44.891783000000004</c:v>
                </c:pt>
                <c:pt idx="114">
                  <c:v>45.712944</c:v>
                </c:pt>
                <c:pt idx="115">
                  <c:v>44.647284999999997</c:v>
                </c:pt>
                <c:pt idx="116">
                  <c:v>44.825872500000003</c:v>
                </c:pt>
                <c:pt idx="117">
                  <c:v>47.122562500000001</c:v>
                </c:pt>
                <c:pt idx="118">
                  <c:v>48.496755</c:v>
                </c:pt>
                <c:pt idx="119">
                  <c:v>47.065786500000002</c:v>
                </c:pt>
                <c:pt idx="120">
                  <c:v>46.625602499999999</c:v>
                </c:pt>
                <c:pt idx="121">
                  <c:v>47.403334999999998</c:v>
                </c:pt>
                <c:pt idx="122">
                  <c:v>43.999971500000001</c:v>
                </c:pt>
                <c:pt idx="123">
                  <c:v>45.528039</c:v>
                </c:pt>
                <c:pt idx="124">
                  <c:v>46.6332035</c:v>
                </c:pt>
                <c:pt idx="125">
                  <c:v>46.419643499999999</c:v>
                </c:pt>
                <c:pt idx="126">
                  <c:v>44.905117000000004</c:v>
                </c:pt>
                <c:pt idx="127">
                  <c:v>47.394153500000002</c:v>
                </c:pt>
                <c:pt idx="128">
                  <c:v>48.294943000000004</c:v>
                </c:pt>
                <c:pt idx="129">
                  <c:v>93.86989833333331</c:v>
                </c:pt>
                <c:pt idx="130">
                  <c:v>92.892924999999991</c:v>
                </c:pt>
                <c:pt idx="131">
                  <c:v>91.719936333333294</c:v>
                </c:pt>
                <c:pt idx="132">
                  <c:v>93.204733333333309</c:v>
                </c:pt>
                <c:pt idx="133">
                  <c:v>92.695593333333306</c:v>
                </c:pt>
                <c:pt idx="134">
                  <c:v>88.104593333333298</c:v>
                </c:pt>
                <c:pt idx="135">
                  <c:v>87.301078333333294</c:v>
                </c:pt>
                <c:pt idx="136">
                  <c:v>86.820141666666643</c:v>
                </c:pt>
                <c:pt idx="137">
                  <c:v>91.84048333333331</c:v>
                </c:pt>
                <c:pt idx="138">
                  <c:v>91.860893333333294</c:v>
                </c:pt>
                <c:pt idx="139">
                  <c:v>90.8306203333333</c:v>
                </c:pt>
                <c:pt idx="140">
                  <c:v>93.873674999999992</c:v>
                </c:pt>
                <c:pt idx="141">
                  <c:v>92.089641666666651</c:v>
                </c:pt>
                <c:pt idx="142">
                  <c:v>89.00766166666665</c:v>
                </c:pt>
                <c:pt idx="143">
                  <c:v>90.518403000000006</c:v>
                </c:pt>
                <c:pt idx="144">
                  <c:v>90.588220000000007</c:v>
                </c:pt>
                <c:pt idx="145">
                  <c:v>92.6572933333333</c:v>
                </c:pt>
                <c:pt idx="146">
                  <c:v>95.278825000000012</c:v>
                </c:pt>
                <c:pt idx="147">
                  <c:v>89.179869999999994</c:v>
                </c:pt>
                <c:pt idx="148">
                  <c:v>92.672498333333294</c:v>
                </c:pt>
                <c:pt idx="149">
                  <c:v>89.801909999999992</c:v>
                </c:pt>
                <c:pt idx="150">
                  <c:v>91.723721206896556</c:v>
                </c:pt>
                <c:pt idx="151">
                  <c:v>88.200978333333296</c:v>
                </c:pt>
                <c:pt idx="152">
                  <c:v>91.530985161290289</c:v>
                </c:pt>
                <c:pt idx="153">
                  <c:v>91.070355000000006</c:v>
                </c:pt>
                <c:pt idx="154">
                  <c:v>88.575996333333308</c:v>
                </c:pt>
                <c:pt idx="155">
                  <c:v>90.090986666666652</c:v>
                </c:pt>
                <c:pt idx="156">
                  <c:v>88.305540000000008</c:v>
                </c:pt>
                <c:pt idx="157">
                  <c:v>91.932504516129001</c:v>
                </c:pt>
                <c:pt idx="158">
                  <c:v>93.230208000000005</c:v>
                </c:pt>
                <c:pt idx="159">
                  <c:v>87.43225000000001</c:v>
                </c:pt>
                <c:pt idx="160">
                  <c:v>87.283580000000001</c:v>
                </c:pt>
                <c:pt idx="161">
                  <c:v>87.5047</c:v>
                </c:pt>
                <c:pt idx="162">
                  <c:v>81.85353166666664</c:v>
                </c:pt>
                <c:pt idx="163">
                  <c:v>79.471802499999995</c:v>
                </c:pt>
                <c:pt idx="164">
                  <c:v>81.734916666666649</c:v>
                </c:pt>
                <c:pt idx="165">
                  <c:v>83.541760833333299</c:v>
                </c:pt>
                <c:pt idx="166">
                  <c:v>81.896766612903207</c:v>
                </c:pt>
                <c:pt idx="167">
                  <c:v>83.204180419354799</c:v>
                </c:pt>
                <c:pt idx="168">
                  <c:v>81.551978333333295</c:v>
                </c:pt>
                <c:pt idx="169">
                  <c:v>84.748545000000007</c:v>
                </c:pt>
                <c:pt idx="170">
                  <c:v>87.423318333333299</c:v>
                </c:pt>
                <c:pt idx="171">
                  <c:v>86.110586666666649</c:v>
                </c:pt>
                <c:pt idx="172">
                  <c:v>87.069837000000007</c:v>
                </c:pt>
                <c:pt idx="173">
                  <c:v>85.785040000000009</c:v>
                </c:pt>
                <c:pt idx="174">
                  <c:v>85.554126666666647</c:v>
                </c:pt>
                <c:pt idx="175">
                  <c:v>86.156845000000004</c:v>
                </c:pt>
                <c:pt idx="176">
                  <c:v>85.057956756756752</c:v>
                </c:pt>
                <c:pt idx="177">
                  <c:v>84.414559999999994</c:v>
                </c:pt>
                <c:pt idx="178">
                  <c:v>84.809384166666646</c:v>
                </c:pt>
                <c:pt idx="179">
                  <c:v>86.235015000000004</c:v>
                </c:pt>
                <c:pt idx="180">
                  <c:v>84.584424596774141</c:v>
                </c:pt>
                <c:pt idx="181">
                  <c:v>84.859464666666653</c:v>
                </c:pt>
                <c:pt idx="182">
                  <c:v>85.232611666666656</c:v>
                </c:pt>
                <c:pt idx="183">
                  <c:v>85.886973333333302</c:v>
                </c:pt>
                <c:pt idx="184">
                  <c:v>85.832150000000013</c:v>
                </c:pt>
                <c:pt idx="185">
                  <c:v>86.177816666666644</c:v>
                </c:pt>
                <c:pt idx="186">
                  <c:v>84.113556666666653</c:v>
                </c:pt>
                <c:pt idx="187">
                  <c:v>85.786006999999998</c:v>
                </c:pt>
                <c:pt idx="188">
                  <c:v>88.199074999999993</c:v>
                </c:pt>
                <c:pt idx="189">
                  <c:v>86.267854999999997</c:v>
                </c:pt>
                <c:pt idx="190">
                  <c:v>83.653062272727254</c:v>
                </c:pt>
                <c:pt idx="191">
                  <c:v>85.781075714285706</c:v>
                </c:pt>
                <c:pt idx="192">
                  <c:v>83.01794255555555</c:v>
                </c:pt>
                <c:pt idx="193">
                  <c:v>83.593985000000004</c:v>
                </c:pt>
                <c:pt idx="194">
                  <c:v>86.121895333333299</c:v>
                </c:pt>
                <c:pt idx="195">
                  <c:v>86.968845000000002</c:v>
                </c:pt>
                <c:pt idx="196">
                  <c:v>85.606400833333311</c:v>
                </c:pt>
                <c:pt idx="197">
                  <c:v>84.60496166666664</c:v>
                </c:pt>
                <c:pt idx="198">
                  <c:v>84.124551666666648</c:v>
                </c:pt>
                <c:pt idx="199">
                  <c:v>85.452562499999999</c:v>
                </c:pt>
                <c:pt idx="200">
                  <c:v>88.639593333333295</c:v>
                </c:pt>
                <c:pt idx="201">
                  <c:v>87.614726666666655</c:v>
                </c:pt>
                <c:pt idx="202">
                  <c:v>86.435013333333302</c:v>
                </c:pt>
                <c:pt idx="203">
                  <c:v>85.378195000000005</c:v>
                </c:pt>
                <c:pt idx="204">
                  <c:v>87.596516666666645</c:v>
                </c:pt>
                <c:pt idx="205">
                  <c:v>84.927134999999993</c:v>
                </c:pt>
                <c:pt idx="206">
                  <c:v>84.699298333333303</c:v>
                </c:pt>
                <c:pt idx="207">
                  <c:v>86.112638000000004</c:v>
                </c:pt>
                <c:pt idx="208">
                  <c:v>85.145300833333295</c:v>
                </c:pt>
                <c:pt idx="209">
                  <c:v>83.287295</c:v>
                </c:pt>
                <c:pt idx="210">
                  <c:v>84.973788333333289</c:v>
                </c:pt>
                <c:pt idx="211">
                  <c:v>85.837870000000009</c:v>
                </c:pt>
                <c:pt idx="212">
                  <c:v>88.748057500000002</c:v>
                </c:pt>
                <c:pt idx="213">
                  <c:v>84.484125000000006</c:v>
                </c:pt>
                <c:pt idx="214">
                  <c:v>85.708048333333295</c:v>
                </c:pt>
                <c:pt idx="215">
                  <c:v>87.03407</c:v>
                </c:pt>
                <c:pt idx="216">
                  <c:v>86.871003333333306</c:v>
                </c:pt>
                <c:pt idx="217">
                  <c:v>87.545258333333294</c:v>
                </c:pt>
                <c:pt idx="218">
                  <c:v>86.739696551724109</c:v>
                </c:pt>
                <c:pt idx="219">
                  <c:v>85.507014999999996</c:v>
                </c:pt>
                <c:pt idx="220">
                  <c:v>84.362716724137897</c:v>
                </c:pt>
                <c:pt idx="221">
                  <c:v>84.449865333333292</c:v>
                </c:pt>
                <c:pt idx="222">
                  <c:v>87.301650833333298</c:v>
                </c:pt>
                <c:pt idx="223">
                  <c:v>84.720915483870954</c:v>
                </c:pt>
                <c:pt idx="224">
                  <c:v>86.362245903225798</c:v>
                </c:pt>
                <c:pt idx="225">
                  <c:v>88.206368333333302</c:v>
                </c:pt>
                <c:pt idx="226">
                  <c:v>85.921158333333295</c:v>
                </c:pt>
                <c:pt idx="227">
                  <c:v>87.253824166666647</c:v>
                </c:pt>
                <c:pt idx="228" formatCode="0.000">
                  <c:v>87.292791666666659</c:v>
                </c:pt>
                <c:pt idx="229" formatCode="0.000">
                  <c:v>84.303908333333311</c:v>
                </c:pt>
                <c:pt idx="230" formatCode="0.000">
                  <c:v>86.493004999999997</c:v>
                </c:pt>
                <c:pt idx="231" formatCode="0.000">
                  <c:v>86.847193333333294</c:v>
                </c:pt>
                <c:pt idx="232" formatCode="0.000">
                  <c:v>83.957347999999996</c:v>
                </c:pt>
                <c:pt idx="233" formatCode="0.000">
                  <c:v>85.286945000000003</c:v>
                </c:pt>
                <c:pt idx="234" formatCode="0.000">
                  <c:v>87.474528333333296</c:v>
                </c:pt>
                <c:pt idx="235" formatCode="0.000">
                  <c:v>86.620283666666651</c:v>
                </c:pt>
                <c:pt idx="236" formatCode="0.000">
                  <c:v>86.188074666666651</c:v>
                </c:pt>
                <c:pt idx="237" formatCode="0.000">
                  <c:v>85.834845000000001</c:v>
                </c:pt>
                <c:pt idx="238" formatCode="0.000">
                  <c:v>87.440948333333296</c:v>
                </c:pt>
                <c:pt idx="239" formatCode="0.000">
                  <c:v>85.578787000000005</c:v>
                </c:pt>
                <c:pt idx="240" formatCode="0.000">
                  <c:v>85.531791666666649</c:v>
                </c:pt>
                <c:pt idx="241" formatCode="0.000">
                  <c:v>87.095813333333297</c:v>
                </c:pt>
                <c:pt idx="242" formatCode="0.000">
                  <c:v>85.648558333333298</c:v>
                </c:pt>
                <c:pt idx="243" formatCode="0.000">
                  <c:v>85.241177499999992</c:v>
                </c:pt>
                <c:pt idx="244" formatCode="0.000">
                  <c:v>87.445998333333307</c:v>
                </c:pt>
                <c:pt idx="245" formatCode="0.000">
                  <c:v>86.755015</c:v>
                </c:pt>
                <c:pt idx="246" formatCode="0.000">
                  <c:v>84.082376666666647</c:v>
                </c:pt>
                <c:pt idx="247" formatCode="0.000">
                  <c:v>86.801746666666645</c:v>
                </c:pt>
                <c:pt idx="248" formatCode="0.000">
                  <c:v>87.2796983333333</c:v>
                </c:pt>
                <c:pt idx="249" formatCode="0.000">
                  <c:v>85.695025000000001</c:v>
                </c:pt>
                <c:pt idx="250" formatCode="0.000">
                  <c:v>81.679388333333293</c:v>
                </c:pt>
                <c:pt idx="251" formatCode="0.000">
                  <c:v>82.874447500000002</c:v>
                </c:pt>
                <c:pt idx="252" formatCode="0.000">
                  <c:v>84.641570000000002</c:v>
                </c:pt>
                <c:pt idx="253" formatCode="0.000">
                  <c:v>86.997631666666649</c:v>
                </c:pt>
                <c:pt idx="254" formatCode="0.000">
                  <c:v>85.973143333333297</c:v>
                </c:pt>
                <c:pt idx="255" formatCode="0.000">
                  <c:v>84.000423333333288</c:v>
                </c:pt>
                <c:pt idx="256" formatCode="0.000">
                  <c:v>86.179515000000009</c:v>
                </c:pt>
                <c:pt idx="257" formatCode="0.000">
                  <c:v>86.90271333333331</c:v>
                </c:pt>
                <c:pt idx="258" formatCode="0.000">
                  <c:v>84.137281666666638</c:v>
                </c:pt>
                <c:pt idx="259" formatCode="0.000">
                  <c:v>85.495058666666651</c:v>
                </c:pt>
                <c:pt idx="260" formatCode="0.000">
                  <c:v>86.826176666666655</c:v>
                </c:pt>
                <c:pt idx="261" formatCode="0.000">
                  <c:v>83.6465125</c:v>
                </c:pt>
                <c:pt idx="262" formatCode="0.000">
                  <c:v>85.593232</c:v>
                </c:pt>
                <c:pt idx="263" formatCode="0.000">
                  <c:v>87.140635000000003</c:v>
                </c:pt>
                <c:pt idx="264" formatCode="0.000">
                  <c:v>85.0804644827586</c:v>
                </c:pt>
                <c:pt idx="265" formatCode="0.000">
                  <c:v>84.035290172413795</c:v>
                </c:pt>
                <c:pt idx="266" formatCode="0.000">
                  <c:v>86.433673333333303</c:v>
                </c:pt>
                <c:pt idx="267" formatCode="0.000">
                  <c:v>83.611467000000005</c:v>
                </c:pt>
                <c:pt idx="268" formatCode="0.000">
                  <c:v>84.873708333333298</c:v>
                </c:pt>
                <c:pt idx="269" formatCode="0.000">
                  <c:v>84.733734193548344</c:v>
                </c:pt>
                <c:pt idx="270" formatCode="0.000">
                  <c:v>85.935721333333305</c:v>
                </c:pt>
                <c:pt idx="271" formatCode="0.000">
                  <c:v>87.188828333333305</c:v>
                </c:pt>
                <c:pt idx="272" formatCode="0.000">
                  <c:v>86.351174666666651</c:v>
                </c:pt>
                <c:pt idx="273" formatCode="0.000">
                  <c:v>85.673628333333312</c:v>
                </c:pt>
                <c:pt idx="274" formatCode="0.000">
                  <c:v>83.118193333333295</c:v>
                </c:pt>
                <c:pt idx="275" formatCode="0.000">
                  <c:v>84.83287</c:v>
                </c:pt>
                <c:pt idx="276" formatCode="0.000">
                  <c:v>89.493986666666643</c:v>
                </c:pt>
                <c:pt idx="277" formatCode="0.000">
                  <c:v>86.111933333333297</c:v>
                </c:pt>
                <c:pt idx="278" formatCode="0.000">
                  <c:v>84.509135833333289</c:v>
                </c:pt>
                <c:pt idx="279" formatCode="0.000">
                  <c:v>83.950396666666649</c:v>
                </c:pt>
                <c:pt idx="280" formatCode="0.000">
                  <c:v>83.888010000000008</c:v>
                </c:pt>
                <c:pt idx="281" formatCode="0.000">
                  <c:v>86.92392000000001</c:v>
                </c:pt>
                <c:pt idx="282" formatCode="0.000">
                  <c:v>85.800878928571393</c:v>
                </c:pt>
                <c:pt idx="283" formatCode="0.000">
                  <c:v>86.923854857142857</c:v>
                </c:pt>
                <c:pt idx="284" formatCode="0.000">
                  <c:v>84.645855714285702</c:v>
                </c:pt>
                <c:pt idx="285" formatCode="0.000">
                  <c:v>79.990921034482739</c:v>
                </c:pt>
                <c:pt idx="286" formatCode="0.000">
                  <c:v>78.466585333333299</c:v>
                </c:pt>
                <c:pt idx="287" formatCode="0.000">
                  <c:v>78.559501666666648</c:v>
                </c:pt>
                <c:pt idx="288" formatCode="0.000">
                  <c:v>79.702976666666643</c:v>
                </c:pt>
                <c:pt idx="289" formatCode="0.000">
                  <c:v>78.925964999999991</c:v>
                </c:pt>
                <c:pt idx="290" formatCode="0.000">
                  <c:v>78.679421666666656</c:v>
                </c:pt>
                <c:pt idx="291" formatCode="0.000">
                  <c:v>78.957826969696953</c:v>
                </c:pt>
                <c:pt idx="292" formatCode="0.000">
                  <c:v>80.44641</c:v>
                </c:pt>
                <c:pt idx="293" formatCode="0.000">
                  <c:v>81.090926999999994</c:v>
                </c:pt>
                <c:pt idx="294" formatCode="0.000">
                  <c:v>78.447225000000003</c:v>
                </c:pt>
                <c:pt idx="295" formatCode="0.000">
                  <c:v>78.658343548387052</c:v>
                </c:pt>
                <c:pt idx="296" formatCode="0.000">
                  <c:v>78.850308064516099</c:v>
                </c:pt>
                <c:pt idx="297" formatCode="0.000">
                  <c:v>79.724085000000002</c:v>
                </c:pt>
                <c:pt idx="298" formatCode="0.000">
                  <c:v>79.559441666666658</c:v>
                </c:pt>
                <c:pt idx="299" formatCode="0.000">
                  <c:v>79.375754435483856</c:v>
                </c:pt>
                <c:pt idx="300" formatCode="0.000">
                  <c:v>81.150628333333302</c:v>
                </c:pt>
                <c:pt idx="301" formatCode="0.000">
                  <c:v>81.533844999999999</c:v>
                </c:pt>
                <c:pt idx="302" formatCode="0.000">
                  <c:v>80.1018829032258</c:v>
                </c:pt>
                <c:pt idx="303" formatCode="0.000">
                  <c:v>78.289581935483852</c:v>
                </c:pt>
                <c:pt idx="304" formatCode="0.000">
                  <c:v>78.283848333333296</c:v>
                </c:pt>
                <c:pt idx="305" formatCode="0.000">
                  <c:v>81.403954999999996</c:v>
                </c:pt>
                <c:pt idx="306" formatCode="0.000">
                  <c:v>78.711413666666644</c:v>
                </c:pt>
                <c:pt idx="307" formatCode="0.000">
                  <c:v>79.329421999999994</c:v>
                </c:pt>
                <c:pt idx="308" formatCode="0.000">
                  <c:v>77.034712575757553</c:v>
                </c:pt>
                <c:pt idx="309" formatCode="0.000">
                  <c:v>78.83545749999999</c:v>
                </c:pt>
                <c:pt idx="310" formatCode="0.000">
                  <c:v>79.546383333333296</c:v>
                </c:pt>
                <c:pt idx="311" formatCode="0.000">
                  <c:v>80.360025806451603</c:v>
                </c:pt>
                <c:pt idx="312" formatCode="0.000">
                  <c:v>78.442759999999993</c:v>
                </c:pt>
                <c:pt idx="313" formatCode="0.000">
                  <c:v>79.092268709677398</c:v>
                </c:pt>
                <c:pt idx="314" formatCode="0.000">
                  <c:v>78.082759166666648</c:v>
                </c:pt>
                <c:pt idx="315" formatCode="0.000">
                  <c:v>81.0478283333333</c:v>
                </c:pt>
                <c:pt idx="316" formatCode="0.000">
                  <c:v>77.545605833333298</c:v>
                </c:pt>
                <c:pt idx="317" formatCode="0.000">
                  <c:v>79.755607499999996</c:v>
                </c:pt>
                <c:pt idx="318" formatCode="0.000">
                  <c:v>80.086405384615347</c:v>
                </c:pt>
                <c:pt idx="319" formatCode="0.000">
                  <c:v>79.969179999999994</c:v>
                </c:pt>
                <c:pt idx="320" formatCode="0.000">
                  <c:v>81.440916666666652</c:v>
                </c:pt>
                <c:pt idx="321" formatCode="0.000">
                  <c:v>79.553585483870947</c:v>
                </c:pt>
                <c:pt idx="322" formatCode="0.000">
                  <c:v>80.249694166666643</c:v>
                </c:pt>
                <c:pt idx="323" formatCode="0.000">
                  <c:v>79.238416666666637</c:v>
                </c:pt>
                <c:pt idx="324" formatCode="0.000">
                  <c:v>77.980018333333305</c:v>
                </c:pt>
                <c:pt idx="325" formatCode="0.000">
                  <c:v>80.810371666666654</c:v>
                </c:pt>
                <c:pt idx="326" formatCode="0.000">
                  <c:v>81.546115</c:v>
                </c:pt>
                <c:pt idx="327" formatCode="0.000">
                  <c:v>80.943317741935459</c:v>
                </c:pt>
                <c:pt idx="328" formatCode="0.000">
                  <c:v>81.94632419354835</c:v>
                </c:pt>
                <c:pt idx="329" formatCode="0.000">
                  <c:v>82.822713333333297</c:v>
                </c:pt>
                <c:pt idx="330" formatCode="0.000">
                  <c:v>78.398155000000003</c:v>
                </c:pt>
                <c:pt idx="331" formatCode="0.000">
                  <c:v>80.318539166666653</c:v>
                </c:pt>
                <c:pt idx="332" formatCode="0.000">
                  <c:v>80.839446666666646</c:v>
                </c:pt>
                <c:pt idx="333" formatCode="0.000">
                  <c:v>80.833222258064495</c:v>
                </c:pt>
                <c:pt idx="334" formatCode="0.000">
                  <c:v>82.488249999999994</c:v>
                </c:pt>
                <c:pt idx="335" formatCode="0.000">
                  <c:v>81.898876486486444</c:v>
                </c:pt>
                <c:pt idx="336" formatCode="0.000">
                  <c:v>80.774227999999994</c:v>
                </c:pt>
                <c:pt idx="337" formatCode="0.000">
                  <c:v>79.379718333333301</c:v>
                </c:pt>
                <c:pt idx="338" formatCode="0.000">
                  <c:v>81.629765000000006</c:v>
                </c:pt>
                <c:pt idx="339" formatCode="0.000">
                  <c:v>81.209766999999999</c:v>
                </c:pt>
                <c:pt idx="340" formatCode="0.000">
                  <c:v>79.289258225806449</c:v>
                </c:pt>
                <c:pt idx="341" formatCode="0.000">
                  <c:v>79.740400806451603</c:v>
                </c:pt>
                <c:pt idx="342" formatCode="0.000">
                  <c:v>80.633107419354843</c:v>
                </c:pt>
                <c:pt idx="343" formatCode="0.000">
                  <c:v>80.500327999999996</c:v>
                </c:pt>
                <c:pt idx="344" formatCode="0.000">
                  <c:v>80.329097500000003</c:v>
                </c:pt>
                <c:pt idx="345" formatCode="0.000">
                  <c:v>81.752408333333307</c:v>
                </c:pt>
                <c:pt idx="346" formatCode="0.000">
                  <c:v>80.195830000000001</c:v>
                </c:pt>
                <c:pt idx="347" formatCode="0.000">
                  <c:v>78.191703333333294</c:v>
                </c:pt>
                <c:pt idx="348" formatCode="0.000">
                  <c:v>80.264184999999998</c:v>
                </c:pt>
                <c:pt idx="349" formatCode="0.000">
                  <c:v>80.46056999999999</c:v>
                </c:pt>
                <c:pt idx="350" formatCode="0.000">
                  <c:v>78.482550333333307</c:v>
                </c:pt>
                <c:pt idx="351" formatCode="0.000">
                  <c:v>79.779088333333306</c:v>
                </c:pt>
                <c:pt idx="352" formatCode="0.000">
                  <c:v>79.180274999999995</c:v>
                </c:pt>
                <c:pt idx="353" formatCode="0.000">
                  <c:v>79.649194999999992</c:v>
                </c:pt>
                <c:pt idx="354" formatCode="0.000">
                  <c:v>79.534793333333297</c:v>
                </c:pt>
                <c:pt idx="355" formatCode="0.000">
                  <c:v>79.494589999999988</c:v>
                </c:pt>
                <c:pt idx="356" formatCode="0.000">
                  <c:v>80.522363333333303</c:v>
                </c:pt>
                <c:pt idx="357" formatCode="0.000">
                  <c:v>82.49975166666664</c:v>
                </c:pt>
                <c:pt idx="358" formatCode="0.000">
                  <c:v>80.264148793103402</c:v>
                </c:pt>
                <c:pt idx="359" formatCode="0.000">
                  <c:v>80.055626333333294</c:v>
                </c:pt>
                <c:pt idx="360" formatCode="0.000">
                  <c:v>81.104567000000003</c:v>
                </c:pt>
                <c:pt idx="361" formatCode="0.000">
                  <c:v>81.505061666666649</c:v>
                </c:pt>
                <c:pt idx="362" formatCode="0.000">
                  <c:v>81.052853870967709</c:v>
                </c:pt>
                <c:pt idx="363" formatCode="0.000">
                  <c:v>82.467793225806446</c:v>
                </c:pt>
                <c:pt idx="364" formatCode="0.000">
                  <c:v>84.373558333333307</c:v>
                </c:pt>
                <c:pt idx="365" formatCode="0.000">
                  <c:v>83.147755000000004</c:v>
                </c:pt>
                <c:pt idx="366" formatCode="0.000">
                  <c:v>81.345603333333287</c:v>
                </c:pt>
                <c:pt idx="367" formatCode="0.000">
                  <c:v>83.119701666666657</c:v>
                </c:pt>
                <c:pt idx="368" formatCode="0.000">
                  <c:v>77.324346666666656</c:v>
                </c:pt>
                <c:pt idx="369" formatCode="0.000">
                  <c:v>80.062436666666656</c:v>
                </c:pt>
                <c:pt idx="370" formatCode="0.000">
                  <c:v>73.737038333333302</c:v>
                </c:pt>
                <c:pt idx="371" formatCode="0.000">
                  <c:v>74.254199999999997</c:v>
                </c:pt>
                <c:pt idx="372" formatCode="0.000">
                  <c:v>74.284829999999999</c:v>
                </c:pt>
                <c:pt idx="373" formatCode="0.000">
                  <c:v>74.675647499999997</c:v>
                </c:pt>
                <c:pt idx="374" formatCode="0.000">
                  <c:v>75.057484666666653</c:v>
                </c:pt>
                <c:pt idx="375" formatCode="0.000">
                  <c:v>74.179176666666649</c:v>
                </c:pt>
                <c:pt idx="376" formatCode="0.000">
                  <c:v>73.359380806451611</c:v>
                </c:pt>
                <c:pt idx="377" formatCode="0.000">
                  <c:v>71.603926290322548</c:v>
                </c:pt>
                <c:pt idx="378" formatCode="0.000">
                  <c:v>73.73806725806449</c:v>
                </c:pt>
                <c:pt idx="379" formatCode="0.000">
                  <c:v>73.459959999999995</c:v>
                </c:pt>
                <c:pt idx="380" formatCode="0.000">
                  <c:v>74.301005833333306</c:v>
                </c:pt>
                <c:pt idx="381" formatCode="0.000">
                  <c:v>72.959244999999996</c:v>
                </c:pt>
                <c:pt idx="382" formatCode="0.000">
                  <c:v>74.687495833333301</c:v>
                </c:pt>
                <c:pt idx="383" formatCode="0.000">
                  <c:v>76.287990000000008</c:v>
                </c:pt>
                <c:pt idx="384" formatCode="0.000">
                  <c:v>73.704446666666655</c:v>
                </c:pt>
                <c:pt idx="385" formatCode="0.000">
                  <c:v>74.91525</c:v>
                </c:pt>
                <c:pt idx="386" formatCode="0.000">
                  <c:v>76.153464999999997</c:v>
                </c:pt>
                <c:pt idx="387" formatCode="0.000">
                  <c:v>76.722925000000004</c:v>
                </c:pt>
                <c:pt idx="388" formatCode="0.000">
                  <c:v>76.597064393939348</c:v>
                </c:pt>
                <c:pt idx="389" formatCode="0.000">
                  <c:v>76.136526787878751</c:v>
                </c:pt>
                <c:pt idx="390" formatCode="0.000">
                  <c:v>74.67895</c:v>
                </c:pt>
                <c:pt idx="391" formatCode="0.000">
                  <c:v>73.811675645161245</c:v>
                </c:pt>
                <c:pt idx="392" formatCode="0.000">
                  <c:v>75.032596333333302</c:v>
                </c:pt>
                <c:pt idx="393" formatCode="0.000">
                  <c:v>74.977815833333295</c:v>
                </c:pt>
                <c:pt idx="394" formatCode="0.000">
                  <c:v>75.806177903225802</c:v>
                </c:pt>
                <c:pt idx="395" formatCode="0.000">
                  <c:v>73.401378235294104</c:v>
                </c:pt>
                <c:pt idx="396" formatCode="0.000">
                  <c:v>73.530597499999999</c:v>
                </c:pt>
                <c:pt idx="397" formatCode="0.000">
                  <c:v>73.376064999999997</c:v>
                </c:pt>
                <c:pt idx="398" formatCode="0.000">
                  <c:v>73.293520000000001</c:v>
                </c:pt>
                <c:pt idx="399" formatCode="0.000">
                  <c:v>76.167509999999993</c:v>
                </c:pt>
                <c:pt idx="400" formatCode="0.000">
                  <c:v>74.371309999999994</c:v>
                </c:pt>
                <c:pt idx="401" formatCode="0.000">
                  <c:v>74.581608000000003</c:v>
                </c:pt>
                <c:pt idx="402" formatCode="0.000">
                  <c:v>76.963956290322557</c:v>
                </c:pt>
                <c:pt idx="403" formatCode="0.000">
                  <c:v>76.623085483870938</c:v>
                </c:pt>
                <c:pt idx="404" formatCode="0.000">
                  <c:v>75.061144935483853</c:v>
                </c:pt>
                <c:pt idx="405" formatCode="0.000">
                  <c:v>75.137950000000004</c:v>
                </c:pt>
                <c:pt idx="406" formatCode="0.000">
                  <c:v>74.717209999999994</c:v>
                </c:pt>
                <c:pt idx="407" formatCode="0.000">
                  <c:v>75.718749090909057</c:v>
                </c:pt>
                <c:pt idx="408" formatCode="0.000">
                  <c:v>75.109955757575747</c:v>
                </c:pt>
                <c:pt idx="409" formatCode="0.000">
                  <c:v>73.69555166666666</c:v>
                </c:pt>
                <c:pt idx="410" formatCode="0.000">
                  <c:v>73.536147999999997</c:v>
                </c:pt>
                <c:pt idx="411" formatCode="0.000">
                  <c:v>71.642357016128997</c:v>
                </c:pt>
                <c:pt idx="412" formatCode="0.000">
                  <c:v>73.505004999999997</c:v>
                </c:pt>
                <c:pt idx="413" formatCode="0.000">
                  <c:v>73.983026060606051</c:v>
                </c:pt>
                <c:pt idx="414" formatCode="0.000">
                  <c:v>72.450972941176445</c:v>
                </c:pt>
                <c:pt idx="415" formatCode="0.000">
                  <c:v>70.758682499999992</c:v>
                </c:pt>
                <c:pt idx="416" formatCode="0.000">
                  <c:v>74.109353333333303</c:v>
                </c:pt>
                <c:pt idx="417" formatCode="0.000">
                  <c:v>72.684788333333302</c:v>
                </c:pt>
                <c:pt idx="418" formatCode="0.000">
                  <c:v>71.668970000000002</c:v>
                </c:pt>
                <c:pt idx="419" formatCode="0.000">
                  <c:v>72.080300882352901</c:v>
                </c:pt>
                <c:pt idx="420" formatCode="0.000">
                  <c:v>73.563715000000002</c:v>
                </c:pt>
                <c:pt idx="421" formatCode="0.000">
                  <c:v>73.34056209677415</c:v>
                </c:pt>
                <c:pt idx="422" formatCode="0.000">
                  <c:v>71.580494999999999</c:v>
                </c:pt>
                <c:pt idx="423" formatCode="0.000">
                  <c:v>70.935101363636363</c:v>
                </c:pt>
                <c:pt idx="424" formatCode="0.000">
                  <c:v>68.703784552631546</c:v>
                </c:pt>
                <c:pt idx="425" formatCode="0.000">
                  <c:v>69.288966888888851</c:v>
                </c:pt>
                <c:pt idx="426" formatCode="0.000">
                  <c:v>71.337540555555549</c:v>
                </c:pt>
                <c:pt idx="427" formatCode="0.000">
                  <c:v>74.4947843548387</c:v>
                </c:pt>
                <c:pt idx="428" formatCode="0.000">
                  <c:v>72.632434193548349</c:v>
                </c:pt>
                <c:pt idx="429" formatCode="0.000">
                  <c:v>71.362754999999993</c:v>
                </c:pt>
                <c:pt idx="430" formatCode="0.000">
                  <c:v>71.951479666666643</c:v>
                </c:pt>
                <c:pt idx="431" formatCode="0.000">
                  <c:v>75.042617413793096</c:v>
                </c:pt>
                <c:pt idx="432" formatCode="0.000">
                  <c:v>74.699992983870942</c:v>
                </c:pt>
                <c:pt idx="433" formatCode="0.000">
                  <c:v>75.661142661290299</c:v>
                </c:pt>
                <c:pt idx="434" formatCode="0.000">
                  <c:v>75.202365483870949</c:v>
                </c:pt>
                <c:pt idx="435" formatCode="0.000">
                  <c:v>74.488398333333294</c:v>
                </c:pt>
                <c:pt idx="436" formatCode="0.000">
                  <c:v>75.258685</c:v>
                </c:pt>
                <c:pt idx="437" formatCode="0.000">
                  <c:v>75.206095000000005</c:v>
                </c:pt>
                <c:pt idx="438" formatCode="0.000">
                  <c:v>73.009097272727246</c:v>
                </c:pt>
                <c:pt idx="439" formatCode="0.000">
                  <c:v>75.417200608695651</c:v>
                </c:pt>
                <c:pt idx="440" formatCode="0.000">
                  <c:v>73.242969153846104</c:v>
                </c:pt>
                <c:pt idx="441" formatCode="0.000">
                  <c:v>74.444514999999996</c:v>
                </c:pt>
                <c:pt idx="442" formatCode="0.000">
                  <c:v>73.988646363636349</c:v>
                </c:pt>
                <c:pt idx="443" formatCode="0.000">
                  <c:v>73.845269999999999</c:v>
                </c:pt>
                <c:pt idx="444" formatCode="0.000">
                  <c:v>73.750991612903206</c:v>
                </c:pt>
                <c:pt idx="445" formatCode="0.000">
                  <c:v>72.172288333333313</c:v>
                </c:pt>
                <c:pt idx="446" formatCode="0.000">
                  <c:v>74.837403333333299</c:v>
                </c:pt>
                <c:pt idx="447" formatCode="0.000">
                  <c:v>71.998842352941153</c:v>
                </c:pt>
                <c:pt idx="448" formatCode="0.000">
                  <c:v>72.321240714285693</c:v>
                </c:pt>
                <c:pt idx="449" formatCode="0.000">
                  <c:v>72.029820000000001</c:v>
                </c:pt>
                <c:pt idx="450" formatCode="0.000">
                  <c:v>71.739460714285713</c:v>
                </c:pt>
                <c:pt idx="451" formatCode="0.000">
                  <c:v>72.356085000000007</c:v>
                </c:pt>
                <c:pt idx="452" formatCode="0.000">
                  <c:v>73.284906666666643</c:v>
                </c:pt>
                <c:pt idx="453" formatCode="0.000">
                  <c:v>73.096625000000003</c:v>
                </c:pt>
                <c:pt idx="454" formatCode="0.000">
                  <c:v>73.438827500000002</c:v>
                </c:pt>
                <c:pt idx="455" formatCode="0.000">
                  <c:v>71.972129999999993</c:v>
                </c:pt>
                <c:pt idx="456" formatCode="0.000">
                  <c:v>72.30265</c:v>
                </c:pt>
                <c:pt idx="457" formatCode="0.000">
                  <c:v>73.298569999999998</c:v>
                </c:pt>
                <c:pt idx="458" formatCode="0.000">
                  <c:v>74.308605</c:v>
                </c:pt>
                <c:pt idx="459" formatCode="0.000">
                  <c:v>74.325281212121197</c:v>
                </c:pt>
                <c:pt idx="460" formatCode="0.000">
                  <c:v>73.365778225806451</c:v>
                </c:pt>
                <c:pt idx="461" formatCode="0.000">
                  <c:v>72.33566666666664</c:v>
                </c:pt>
                <c:pt idx="462" formatCode="0.000">
                  <c:v>70.546302093023257</c:v>
                </c:pt>
                <c:pt idx="463" formatCode="0.000">
                  <c:v>71.630643333333296</c:v>
                </c:pt>
                <c:pt idx="464" formatCode="0.000">
                  <c:v>70.541384999999991</c:v>
                </c:pt>
                <c:pt idx="465" formatCode="0.000">
                  <c:v>74.395524999999992</c:v>
                </c:pt>
                <c:pt idx="466" formatCode="0.000">
                  <c:v>72.967887575757544</c:v>
                </c:pt>
                <c:pt idx="467" formatCode="0.000">
                  <c:v>73.9822129032258</c:v>
                </c:pt>
                <c:pt idx="468" formatCode="0.000">
                  <c:v>71.042276774193553</c:v>
                </c:pt>
                <c:pt idx="469" formatCode="0.000">
                  <c:v>70.282416666666649</c:v>
                </c:pt>
                <c:pt idx="470" formatCode="0.000">
                  <c:v>69.523757000000003</c:v>
                </c:pt>
                <c:pt idx="471" formatCode="0.000">
                  <c:v>70.922184999999999</c:v>
                </c:pt>
                <c:pt idx="472" formatCode="0.000">
                  <c:v>71.409038333333299</c:v>
                </c:pt>
                <c:pt idx="473" formatCode="0.000">
                  <c:v>71.327128333333292</c:v>
                </c:pt>
                <c:pt idx="474" formatCode="0.000">
                  <c:v>73.047380333333294</c:v>
                </c:pt>
                <c:pt idx="475" formatCode="0.000">
                  <c:v>72.588353333333302</c:v>
                </c:pt>
                <c:pt idx="476" formatCode="0.000">
                  <c:v>72.382816999999989</c:v>
                </c:pt>
                <c:pt idx="477" formatCode="0.000">
                  <c:v>71.731699999999989</c:v>
                </c:pt>
                <c:pt idx="478" formatCode="0.000">
                  <c:v>71.970195526315749</c:v>
                </c:pt>
                <c:pt idx="479" formatCode="0.000">
                  <c:v>73.043719451612901</c:v>
                </c:pt>
                <c:pt idx="480" formatCode="0.000">
                  <c:v>73.852596666666642</c:v>
                </c:pt>
                <c:pt idx="481" formatCode="0.000">
                  <c:v>75.21080833333329</c:v>
                </c:pt>
                <c:pt idx="482" formatCode="0.000">
                  <c:v>74.548728333333301</c:v>
                </c:pt>
                <c:pt idx="483" formatCode="0.000">
                  <c:v>72.679309166666656</c:v>
                </c:pt>
                <c:pt idx="484" formatCode="0.000">
                  <c:v>71.171778333333293</c:v>
                </c:pt>
                <c:pt idx="485" formatCode="0.000">
                  <c:v>69.915786666666662</c:v>
                </c:pt>
                <c:pt idx="486" formatCode="0.000">
                  <c:v>70.110011666666651</c:v>
                </c:pt>
                <c:pt idx="487" formatCode="0.000">
                  <c:v>73.372915333333296</c:v>
                </c:pt>
                <c:pt idx="488" formatCode="0.000">
                  <c:v>72.250605000000007</c:v>
                </c:pt>
                <c:pt idx="489" formatCode="0.000">
                  <c:v>73.177664419354841</c:v>
                </c:pt>
                <c:pt idx="490" formatCode="0.000">
                  <c:v>71.799961666666647</c:v>
                </c:pt>
                <c:pt idx="491" formatCode="0.000">
                  <c:v>71.783902500000011</c:v>
                </c:pt>
                <c:pt idx="492" formatCode="0.000">
                  <c:v>70.873173333333312</c:v>
                </c:pt>
                <c:pt idx="493" formatCode="0.000">
                  <c:v>72.520836666666654</c:v>
                </c:pt>
                <c:pt idx="494" formatCode="0.000">
                  <c:v>75.782757822580649</c:v>
                </c:pt>
                <c:pt idx="495" formatCode="0.000">
                  <c:v>75.025547516128995</c:v>
                </c:pt>
                <c:pt idx="496" formatCode="0.000">
                  <c:v>72.250293387096747</c:v>
                </c:pt>
                <c:pt idx="497" formatCode="0.000">
                  <c:v>73.086572338709658</c:v>
                </c:pt>
                <c:pt idx="498" formatCode="0.000">
                  <c:v>73.835918064516108</c:v>
                </c:pt>
                <c:pt idx="499" formatCode="0.000">
                  <c:v>71.47514741935484</c:v>
                </c:pt>
                <c:pt idx="500" formatCode="0.000">
                  <c:v>72.161552499999999</c:v>
                </c:pt>
                <c:pt idx="501" formatCode="0.000">
                  <c:v>74.020910058823503</c:v>
                </c:pt>
                <c:pt idx="502" formatCode="0.000">
                  <c:v>72.552525948275843</c:v>
                </c:pt>
                <c:pt idx="503" formatCode="0.000">
                  <c:v>72.366242857142851</c:v>
                </c:pt>
                <c:pt idx="504" formatCode="0.000">
                  <c:v>74.787115714285704</c:v>
                </c:pt>
                <c:pt idx="505" formatCode="0.000">
                  <c:v>72.612057758620651</c:v>
                </c:pt>
                <c:pt idx="506" formatCode="0.000">
                  <c:v>73.616298793103397</c:v>
                </c:pt>
                <c:pt idx="507" formatCode="0.000">
                  <c:v>73.064096666666643</c:v>
                </c:pt>
                <c:pt idx="508" formatCode="0.000">
                  <c:v>74.833289285714244</c:v>
                </c:pt>
                <c:pt idx="509" formatCode="0.000">
                  <c:v>73.4688957931034</c:v>
                </c:pt>
                <c:pt idx="510" formatCode="0.000">
                  <c:v>72.712746428571393</c:v>
                </c:pt>
                <c:pt idx="511" formatCode="0.000">
                  <c:v>74.130741724137891</c:v>
                </c:pt>
                <c:pt idx="512" formatCode="0.000">
                  <c:v>72.975710806451602</c:v>
                </c:pt>
                <c:pt idx="513" formatCode="0.000">
                  <c:v>73.901138870967699</c:v>
                </c:pt>
                <c:pt idx="514" formatCode="0.000">
                  <c:v>72.729163451612891</c:v>
                </c:pt>
                <c:pt idx="515" formatCode="0.000">
                  <c:v>72.866549999999989</c:v>
                </c:pt>
                <c:pt idx="516" formatCode="0.000">
                  <c:v>72.984610000000004</c:v>
                </c:pt>
                <c:pt idx="517" formatCode="0.000">
                  <c:v>74.0420672413793</c:v>
                </c:pt>
                <c:pt idx="518" formatCode="0.000">
                  <c:v>73.997521379310342</c:v>
                </c:pt>
                <c:pt idx="519" formatCode="0.000">
                  <c:v>74.894239827586205</c:v>
                </c:pt>
                <c:pt idx="520" formatCode="0.000">
                  <c:v>73.336389999999994</c:v>
                </c:pt>
                <c:pt idx="521" formatCode="0.000">
                  <c:v>74.514434999999992</c:v>
                </c:pt>
                <c:pt idx="522" formatCode="0.000">
                  <c:v>72.763878333333295</c:v>
                </c:pt>
                <c:pt idx="523" formatCode="0.000">
                  <c:v>73.98276096774191</c:v>
                </c:pt>
                <c:pt idx="524" formatCode="0.000">
                  <c:v>73.003531693548354</c:v>
                </c:pt>
                <c:pt idx="525" formatCode="0.000">
                  <c:v>72.004590000000007</c:v>
                </c:pt>
                <c:pt idx="526" formatCode="0.000">
                  <c:v>72.662733333333307</c:v>
                </c:pt>
                <c:pt idx="527" formatCode="0.000">
                  <c:v>77.822738333333291</c:v>
                </c:pt>
                <c:pt idx="528" formatCode="0.000">
                  <c:v>78.803065000000004</c:v>
                </c:pt>
                <c:pt idx="529" formatCode="0.000">
                  <c:v>74.350799999999992</c:v>
                </c:pt>
                <c:pt idx="530" formatCode="0.000">
                  <c:v>72.134017647058798</c:v>
                </c:pt>
                <c:pt idx="531" formatCode="0.000">
                  <c:v>70.515157121212098</c:v>
                </c:pt>
                <c:pt idx="532" formatCode="0.000">
                  <c:v>70.764729193548348</c:v>
                </c:pt>
                <c:pt idx="533" formatCode="0.000">
                  <c:v>72.587931666666648</c:v>
                </c:pt>
                <c:pt idx="534" formatCode="0.000">
                  <c:v>75.124547878787837</c:v>
                </c:pt>
                <c:pt idx="535" formatCode="0.000">
                  <c:v>75.452060984848458</c:v>
                </c:pt>
                <c:pt idx="536" formatCode="0.000">
                  <c:v>74.202671969696951</c:v>
                </c:pt>
                <c:pt idx="537" formatCode="0.000">
                  <c:v>73.339664999999997</c:v>
                </c:pt>
                <c:pt idx="538" formatCode="0.000">
                  <c:v>71.455404193548347</c:v>
                </c:pt>
                <c:pt idx="539" formatCode="0.000">
                  <c:v>72.419211774193542</c:v>
                </c:pt>
                <c:pt idx="540" formatCode="0.000">
                  <c:v>73.071415000000002</c:v>
                </c:pt>
                <c:pt idx="541" formatCode="0.000">
                  <c:v>72.916800419354843</c:v>
                </c:pt>
                <c:pt idx="542" formatCode="0.000">
                  <c:v>73.291625483870945</c:v>
                </c:pt>
                <c:pt idx="543" formatCode="0.000">
                  <c:v>72.897593333333305</c:v>
                </c:pt>
                <c:pt idx="544" formatCode="0.000">
                  <c:v>71.743178</c:v>
                </c:pt>
                <c:pt idx="545" formatCode="0.000">
                  <c:v>70.410075000000006</c:v>
                </c:pt>
                <c:pt idx="546" formatCode="0.000">
                  <c:v>73.849236666666656</c:v>
                </c:pt>
                <c:pt idx="547" formatCode="0.000">
                  <c:v>73.515448333333296</c:v>
                </c:pt>
                <c:pt idx="548" formatCode="0.000">
                  <c:v>74.147908333333305</c:v>
                </c:pt>
                <c:pt idx="549" formatCode="0.000">
                  <c:v>72.763804999999991</c:v>
                </c:pt>
                <c:pt idx="550" formatCode="0.000">
                  <c:v>72.64381322580644</c:v>
                </c:pt>
                <c:pt idx="551" formatCode="0.000">
                  <c:v>71.721178333333299</c:v>
                </c:pt>
                <c:pt idx="552" formatCode="0.000">
                  <c:v>74.362031666666638</c:v>
                </c:pt>
                <c:pt idx="553" formatCode="0.000">
                  <c:v>73.838418333333294</c:v>
                </c:pt>
                <c:pt idx="554" formatCode="0.000">
                  <c:v>73.69412833333331</c:v>
                </c:pt>
                <c:pt idx="555" formatCode="0.000">
                  <c:v>73.940367000000009</c:v>
                </c:pt>
                <c:pt idx="556" formatCode="0.000">
                  <c:v>71.586505000000002</c:v>
                </c:pt>
                <c:pt idx="557" formatCode="0.000">
                  <c:v>74.263331666666645</c:v>
                </c:pt>
                <c:pt idx="558" formatCode="0.000">
                  <c:v>74.423466666666656</c:v>
                </c:pt>
                <c:pt idx="559" formatCode="0.000">
                  <c:v>73.950096666666639</c:v>
                </c:pt>
                <c:pt idx="560" formatCode="0.000">
                  <c:v>74.906706666666651</c:v>
                </c:pt>
                <c:pt idx="561" formatCode="0.000">
                  <c:v>74.420490000000001</c:v>
                </c:pt>
                <c:pt idx="562" formatCode="0.000">
                  <c:v>74.999445000000009</c:v>
                </c:pt>
                <c:pt idx="563" formatCode="0.000">
                  <c:v>73.59165412903225</c:v>
                </c:pt>
                <c:pt idx="564" formatCode="0.000">
                  <c:v>75.716630333333299</c:v>
                </c:pt>
                <c:pt idx="565" formatCode="0.000">
                  <c:v>76.146081666666646</c:v>
                </c:pt>
                <c:pt idx="566" formatCode="0.000">
                  <c:v>75.646171742424201</c:v>
                </c:pt>
                <c:pt idx="567" formatCode="0.000">
                  <c:v>77.392402837837807</c:v>
                </c:pt>
                <c:pt idx="568" formatCode="0.000">
                  <c:v>75.702263918918902</c:v>
                </c:pt>
                <c:pt idx="569" formatCode="0.000">
                  <c:v>74.826122499999997</c:v>
                </c:pt>
                <c:pt idx="570" formatCode="0.000">
                  <c:v>75.636958333333297</c:v>
                </c:pt>
                <c:pt idx="571" formatCode="0.000">
                  <c:v>75.919314999999997</c:v>
                </c:pt>
                <c:pt idx="572" formatCode="0.000">
                  <c:v>75.719323333333307</c:v>
                </c:pt>
                <c:pt idx="573" formatCode="0.000">
                  <c:v>75.155303333333308</c:v>
                </c:pt>
                <c:pt idx="574" formatCode="0.000">
                  <c:v>75.138446666666653</c:v>
                </c:pt>
                <c:pt idx="575" formatCode="0.000">
                  <c:v>76.891037241379308</c:v>
                </c:pt>
                <c:pt idx="576" formatCode="0.000">
                  <c:v>76.999344166666646</c:v>
                </c:pt>
                <c:pt idx="577" formatCode="0.000">
                  <c:v>77.459956666666642</c:v>
                </c:pt>
                <c:pt idx="578" formatCode="0.000">
                  <c:v>76.307066333333296</c:v>
                </c:pt>
                <c:pt idx="579" formatCode="0.000">
                  <c:v>78.522852661290301</c:v>
                </c:pt>
                <c:pt idx="580" formatCode="0.000">
                  <c:v>77.760291999999993</c:v>
                </c:pt>
                <c:pt idx="581" formatCode="0.000">
                  <c:v>76.874339999999989</c:v>
                </c:pt>
                <c:pt idx="582" formatCode="0.000">
                  <c:v>75.341538225806445</c:v>
                </c:pt>
                <c:pt idx="583" formatCode="0.000">
                  <c:v>74.908254999999997</c:v>
                </c:pt>
                <c:pt idx="584" formatCode="0.000">
                  <c:v>76.404256666666654</c:v>
                </c:pt>
                <c:pt idx="585" formatCode="0.000">
                  <c:v>72.841976666666653</c:v>
                </c:pt>
                <c:pt idx="586" formatCode="0.000">
                  <c:v>75.003117500000002</c:v>
                </c:pt>
                <c:pt idx="587" formatCode="0.000">
                  <c:v>73.768098333333299</c:v>
                </c:pt>
                <c:pt idx="588" formatCode="0.000">
                  <c:v>72.276118333333301</c:v>
                </c:pt>
                <c:pt idx="589" formatCode="0.000">
                  <c:v>72.101826666666653</c:v>
                </c:pt>
                <c:pt idx="590" formatCode="0.000">
                  <c:v>73.655792999999989</c:v>
                </c:pt>
                <c:pt idx="591" formatCode="0.000">
                  <c:v>73.7176081612903</c:v>
                </c:pt>
                <c:pt idx="592" formatCode="0.000">
                  <c:v>73.680125725806448</c:v>
                </c:pt>
                <c:pt idx="593" formatCode="0.000">
                  <c:v>75.973396666666645</c:v>
                </c:pt>
                <c:pt idx="594" formatCode="0.000">
                  <c:v>73.226675833333303</c:v>
                </c:pt>
                <c:pt idx="595" formatCode="0.000">
                  <c:v>72.150321666666656</c:v>
                </c:pt>
                <c:pt idx="596" formatCode="0.000">
                  <c:v>73.148765333333301</c:v>
                </c:pt>
                <c:pt idx="597" formatCode="0.000">
                  <c:v>74.219425833333304</c:v>
                </c:pt>
                <c:pt idx="598" formatCode="0.000">
                  <c:v>74.898647999999994</c:v>
                </c:pt>
                <c:pt idx="599" formatCode="0.000">
                  <c:v>72.657201999999998</c:v>
                </c:pt>
                <c:pt idx="600" formatCode="0.000">
                  <c:v>72.004220000000004</c:v>
                </c:pt>
                <c:pt idx="601" formatCode="0.000">
                  <c:v>71.936961666666647</c:v>
                </c:pt>
                <c:pt idx="602" formatCode="0.000">
                  <c:v>75.822452499999997</c:v>
                </c:pt>
                <c:pt idx="603" formatCode="0.000">
                  <c:v>73.582728333333307</c:v>
                </c:pt>
                <c:pt idx="604" formatCode="0.000">
                  <c:v>70.146111666666656</c:v>
                </c:pt>
                <c:pt idx="605" formatCode="0.000">
                  <c:v>70.629238333333291</c:v>
                </c:pt>
                <c:pt idx="606" formatCode="0.000">
                  <c:v>70.231038333333302</c:v>
                </c:pt>
                <c:pt idx="607" formatCode="0.000">
                  <c:v>70.857177500000006</c:v>
                </c:pt>
                <c:pt idx="608" formatCode="0.000">
                  <c:v>73.229826666666639</c:v>
                </c:pt>
                <c:pt idx="609" formatCode="0.000">
                  <c:v>74.0409333333333</c:v>
                </c:pt>
                <c:pt idx="610" formatCode="0.000">
                  <c:v>75.129642297297295</c:v>
                </c:pt>
                <c:pt idx="611" formatCode="0.000">
                  <c:v>75.7989033333333</c:v>
                </c:pt>
                <c:pt idx="612" formatCode="0.000">
                  <c:v>75.35566666666665</c:v>
                </c:pt>
                <c:pt idx="613" formatCode="0.000">
                  <c:v>75.622185000000002</c:v>
                </c:pt>
                <c:pt idx="614" formatCode="0.000">
                  <c:v>76.093054999999993</c:v>
                </c:pt>
                <c:pt idx="615" formatCode="0.000">
                  <c:v>74.162421999999992</c:v>
                </c:pt>
                <c:pt idx="616" formatCode="0.000">
                  <c:v>72.45267416666664</c:v>
                </c:pt>
                <c:pt idx="617" formatCode="0.000">
                  <c:v>72.12711166666665</c:v>
                </c:pt>
                <c:pt idx="618" formatCode="0.000">
                  <c:v>72.69206833333331</c:v>
                </c:pt>
                <c:pt idx="619" formatCode="0.000">
                  <c:v>71.779553333333297</c:v>
                </c:pt>
                <c:pt idx="620" formatCode="0.000">
                  <c:v>72.365296666666637</c:v>
                </c:pt>
                <c:pt idx="621" formatCode="0.000">
                  <c:v>70.596462000000002</c:v>
                </c:pt>
                <c:pt idx="622" formatCode="0.000">
                  <c:v>71.077848333333293</c:v>
                </c:pt>
                <c:pt idx="623" formatCode="0.000">
                  <c:v>72.098543333333296</c:v>
                </c:pt>
                <c:pt idx="624" formatCode="0.000">
                  <c:v>74.055528333333299</c:v>
                </c:pt>
                <c:pt idx="625" formatCode="0.000">
                  <c:v>74.036605000000009</c:v>
                </c:pt>
                <c:pt idx="626" formatCode="0.000">
                  <c:v>72.539733333333302</c:v>
                </c:pt>
                <c:pt idx="627" formatCode="0.000">
                  <c:v>74.274153333333302</c:v>
                </c:pt>
                <c:pt idx="628" formatCode="0.000">
                  <c:v>75.960492500000001</c:v>
                </c:pt>
                <c:pt idx="629" formatCode="0.000">
                  <c:v>74.157947500000006</c:v>
                </c:pt>
                <c:pt idx="630" formatCode="0.000">
                  <c:v>74.42568</c:v>
                </c:pt>
                <c:pt idx="631" formatCode="0.000">
                  <c:v>75.269468064516104</c:v>
                </c:pt>
                <c:pt idx="632" formatCode="0.000">
                  <c:v>76.426931513513495</c:v>
                </c:pt>
                <c:pt idx="633" formatCode="0.000">
                  <c:v>74.758634358974348</c:v>
                </c:pt>
                <c:pt idx="634" formatCode="0.000">
                  <c:v>74.41871212121211</c:v>
                </c:pt>
                <c:pt idx="635" formatCode="0.000">
                  <c:v>74.567356666666655</c:v>
                </c:pt>
                <c:pt idx="636" formatCode="0.000">
                  <c:v>72.515152806451596</c:v>
                </c:pt>
                <c:pt idx="637" formatCode="0.000">
                  <c:v>72.235942999999992</c:v>
                </c:pt>
                <c:pt idx="638" formatCode="0.000">
                  <c:v>75.106030000000004</c:v>
                </c:pt>
                <c:pt idx="639" formatCode="0.000">
                  <c:v>74.532071666666653</c:v>
                </c:pt>
                <c:pt idx="640" formatCode="0.000">
                  <c:v>72.710383000000007</c:v>
                </c:pt>
                <c:pt idx="641" formatCode="0.000">
                  <c:v>72.164376451612895</c:v>
                </c:pt>
                <c:pt idx="642" formatCode="0.000">
                  <c:v>72.071804999999998</c:v>
                </c:pt>
                <c:pt idx="643" formatCode="0.000">
                  <c:v>73.181673666666654</c:v>
                </c:pt>
                <c:pt idx="644" formatCode="0.000">
                  <c:v>71.661350161290301</c:v>
                </c:pt>
                <c:pt idx="645" formatCode="0.000">
                  <c:v>70.509250225806454</c:v>
                </c:pt>
                <c:pt idx="646" formatCode="0.000">
                  <c:v>71.408429677419349</c:v>
                </c:pt>
                <c:pt idx="647" formatCode="0.000">
                  <c:v>71.390889999999999</c:v>
                </c:pt>
                <c:pt idx="648" formatCode="0.000">
                  <c:v>74.091993333333306</c:v>
                </c:pt>
                <c:pt idx="649" formatCode="0.000">
                  <c:v>73.317145333333301</c:v>
                </c:pt>
                <c:pt idx="650" formatCode="0.000">
                  <c:v>72.271029999999996</c:v>
                </c:pt>
                <c:pt idx="651" formatCode="0.000">
                  <c:v>71.294196999999997</c:v>
                </c:pt>
                <c:pt idx="652" formatCode="0.000">
                  <c:v>72.269953333333305</c:v>
                </c:pt>
                <c:pt idx="653" formatCode="0.000">
                  <c:v>74.771796999999992</c:v>
                </c:pt>
                <c:pt idx="654" formatCode="0.000">
                  <c:v>73.508053666666655</c:v>
                </c:pt>
                <c:pt idx="655" formatCode="0.000">
                  <c:v>74.274905000000004</c:v>
                </c:pt>
                <c:pt idx="656" formatCode="0.000">
                  <c:v>73.250195833333294</c:v>
                </c:pt>
                <c:pt idx="657" formatCode="0.000">
                  <c:v>73.70132000000001</c:v>
                </c:pt>
                <c:pt idx="658" formatCode="0.000">
                  <c:v>73.333388451612905</c:v>
                </c:pt>
                <c:pt idx="659" formatCode="0.000">
                  <c:v>71.496079516128987</c:v>
                </c:pt>
                <c:pt idx="660" formatCode="0.000">
                  <c:v>72.328976666666648</c:v>
                </c:pt>
                <c:pt idx="661" formatCode="0.000">
                  <c:v>69.764936666666642</c:v>
                </c:pt>
                <c:pt idx="662" formatCode="0.000">
                  <c:v>71.639566666666639</c:v>
                </c:pt>
                <c:pt idx="663" formatCode="0.000">
                  <c:v>71.029808333333307</c:v>
                </c:pt>
                <c:pt idx="664" formatCode="0.000">
                  <c:v>72.356873333333311</c:v>
                </c:pt>
                <c:pt idx="665" formatCode="0.000">
                  <c:v>74.253493666666657</c:v>
                </c:pt>
                <c:pt idx="666" formatCode="0.000">
                  <c:v>69.093103333333289</c:v>
                </c:pt>
                <c:pt idx="667" formatCode="0.000">
                  <c:v>69.378786666666656</c:v>
                </c:pt>
                <c:pt idx="668" formatCode="0.000">
                  <c:v>63.014524999999999</c:v>
                </c:pt>
                <c:pt idx="669" formatCode="0.000">
                  <c:v>63.591080000000005</c:v>
                </c:pt>
                <c:pt idx="670" formatCode="0.000">
                  <c:v>64.002449666666649</c:v>
                </c:pt>
                <c:pt idx="671" formatCode="0.000">
                  <c:v>62.695707499999997</c:v>
                </c:pt>
                <c:pt idx="672" formatCode="0.000">
                  <c:v>63.448735999999997</c:v>
                </c:pt>
                <c:pt idx="673" formatCode="0.000">
                  <c:v>62.068391325581402</c:v>
                </c:pt>
                <c:pt idx="674" formatCode="0.000">
                  <c:v>62.064751333333305</c:v>
                </c:pt>
                <c:pt idx="675" formatCode="0.000">
                  <c:v>63.359278292682902</c:v>
                </c:pt>
                <c:pt idx="676" formatCode="0.000">
                  <c:v>64.467793</c:v>
                </c:pt>
                <c:pt idx="677" formatCode="0.000">
                  <c:v>65.13538166666666</c:v>
                </c:pt>
                <c:pt idx="678" formatCode="0.000">
                  <c:v>66.06544466666665</c:v>
                </c:pt>
                <c:pt idx="679" formatCode="0.000">
                  <c:v>64.959041499999998</c:v>
                </c:pt>
                <c:pt idx="680" formatCode="0.000">
                  <c:v>67.174672575757555</c:v>
                </c:pt>
                <c:pt idx="681" formatCode="0.000">
                  <c:v>65.482391666666643</c:v>
                </c:pt>
                <c:pt idx="682" formatCode="0.000">
                  <c:v>69.408001666666649</c:v>
                </c:pt>
                <c:pt idx="683" formatCode="0.000">
                  <c:v>66.929250887096742</c:v>
                </c:pt>
                <c:pt idx="684" formatCode="0.000">
                  <c:v>65.039000645161252</c:v>
                </c:pt>
                <c:pt idx="685" formatCode="0.000">
                  <c:v>68.271573666666654</c:v>
                </c:pt>
                <c:pt idx="686" formatCode="0.000">
                  <c:v>68.743465</c:v>
                </c:pt>
                <c:pt idx="687" formatCode="0.000">
                  <c:v>66.051515833333298</c:v>
                </c:pt>
                <c:pt idx="688" formatCode="0.000">
                  <c:v>65.568216666666643</c:v>
                </c:pt>
                <c:pt idx="689" formatCode="0.000">
                  <c:v>67.611377214285696</c:v>
                </c:pt>
                <c:pt idx="690" formatCode="0.000">
                  <c:v>68.997896666666648</c:v>
                </c:pt>
                <c:pt idx="691" formatCode="0.000">
                  <c:v>69.608184482758588</c:v>
                </c:pt>
                <c:pt idx="692" formatCode="0.000">
                  <c:v>66.227003724137901</c:v>
                </c:pt>
                <c:pt idx="693" formatCode="0.000">
                  <c:v>66.593773275862048</c:v>
                </c:pt>
                <c:pt idx="694" formatCode="0.000">
                  <c:v>68.024341666666658</c:v>
                </c:pt>
                <c:pt idx="695" formatCode="0.000">
                  <c:v>67.566866500000003</c:v>
                </c:pt>
                <c:pt idx="696" formatCode="0.000">
                  <c:v>71.453398717948701</c:v>
                </c:pt>
                <c:pt idx="697" formatCode="0.000">
                  <c:v>69.807278421052601</c:v>
                </c:pt>
                <c:pt idx="698" formatCode="0.000">
                  <c:v>68.976081724137899</c:v>
                </c:pt>
                <c:pt idx="699" formatCode="0.000">
                  <c:v>65.731053224137895</c:v>
                </c:pt>
                <c:pt idx="700" formatCode="0.000">
                  <c:v>66.39075214285711</c:v>
                </c:pt>
                <c:pt idx="701" formatCode="0.000">
                  <c:v>68.847679999999997</c:v>
                </c:pt>
                <c:pt idx="702" formatCode="0.000">
                  <c:v>68.799737142857111</c:v>
                </c:pt>
                <c:pt idx="703" formatCode="0.000">
                  <c:v>67.806782155172399</c:v>
                </c:pt>
                <c:pt idx="704" formatCode="0.000">
                  <c:v>68.053460000000001</c:v>
                </c:pt>
                <c:pt idx="705" formatCode="0.000">
                  <c:v>68.360427142857105</c:v>
                </c:pt>
                <c:pt idx="706" formatCode="0.000">
                  <c:v>68.280986428571396</c:v>
                </c:pt>
                <c:pt idx="707" formatCode="0.000">
                  <c:v>68.272801428571398</c:v>
                </c:pt>
                <c:pt idx="708" formatCode="0.000">
                  <c:v>67.022487499999997</c:v>
                </c:pt>
                <c:pt idx="709" formatCode="0.000">
                  <c:v>65.898651000000001</c:v>
                </c:pt>
                <c:pt idx="710" formatCode="0.000">
                  <c:v>67.134542999999994</c:v>
                </c:pt>
                <c:pt idx="711" formatCode="0.000">
                  <c:v>67.180511999999993</c:v>
                </c:pt>
                <c:pt idx="712" formatCode="0.000">
                  <c:v>66.605789999999999</c:v>
                </c:pt>
                <c:pt idx="713" formatCode="0.000">
                  <c:v>65.49351666666665</c:v>
                </c:pt>
                <c:pt idx="714" formatCode="0.000">
                  <c:v>64.959196666666656</c:v>
                </c:pt>
                <c:pt idx="715" formatCode="0.000">
                  <c:v>66.181372499999995</c:v>
                </c:pt>
                <c:pt idx="716" formatCode="0.000">
                  <c:v>66.032508666666658</c:v>
                </c:pt>
                <c:pt idx="717" formatCode="0.000">
                  <c:v>66.736141000000003</c:v>
                </c:pt>
                <c:pt idx="718" formatCode="0.000">
                  <c:v>67.742824015151498</c:v>
                </c:pt>
                <c:pt idx="719" formatCode="0.000">
                  <c:v>67.889666428571402</c:v>
                </c:pt>
                <c:pt idx="720" formatCode="0.000">
                  <c:v>66.0821683333333</c:v>
                </c:pt>
                <c:pt idx="721" formatCode="0.000">
                  <c:v>63.341495166666654</c:v>
                </c:pt>
                <c:pt idx="722" formatCode="0.000">
                  <c:v>63.985199333333298</c:v>
                </c:pt>
                <c:pt idx="723" formatCode="0.000">
                  <c:v>65.370477999999991</c:v>
                </c:pt>
                <c:pt idx="724" formatCode="0.000">
                  <c:v>71.592418000000009</c:v>
                </c:pt>
                <c:pt idx="725" formatCode="0.000">
                  <c:v>74.807240000000007</c:v>
                </c:pt>
                <c:pt idx="726" formatCode="0.000">
                  <c:v>70.158240000000006</c:v>
                </c:pt>
                <c:pt idx="727" formatCode="0.000">
                  <c:v>72.108377000000004</c:v>
                </c:pt>
                <c:pt idx="728" formatCode="0.000">
                  <c:v>70.62375633333329</c:v>
                </c:pt>
                <c:pt idx="729" formatCode="0.000">
                  <c:v>71.581751999999994</c:v>
                </c:pt>
                <c:pt idx="730" formatCode="0.000">
                  <c:v>66.539025833333298</c:v>
                </c:pt>
                <c:pt idx="731" formatCode="0.000">
                  <c:v>67.043746833333302</c:v>
                </c:pt>
                <c:pt idx="732" formatCode="0.000">
                  <c:v>65.693160854838695</c:v>
                </c:pt>
                <c:pt idx="733" formatCode="0.000">
                  <c:v>65.972633870967698</c:v>
                </c:pt>
                <c:pt idx="734" formatCode="0.000">
                  <c:v>65.602923838709643</c:v>
                </c:pt>
                <c:pt idx="735" formatCode="0.000">
                  <c:v>68.371792822580645</c:v>
                </c:pt>
                <c:pt idx="736" formatCode="0.000">
                  <c:v>66.632530806451598</c:v>
                </c:pt>
                <c:pt idx="737" formatCode="0.000">
                  <c:v>66.216937419354792</c:v>
                </c:pt>
                <c:pt idx="738" formatCode="0.000">
                  <c:v>65.750662000000005</c:v>
                </c:pt>
                <c:pt idx="739" formatCode="0.000">
                  <c:v>66.125121666666644</c:v>
                </c:pt>
                <c:pt idx="740" formatCode="0.000">
                  <c:v>65.265288499999997</c:v>
                </c:pt>
                <c:pt idx="741" formatCode="0.000">
                  <c:v>65.311362333333307</c:v>
                </c:pt>
                <c:pt idx="742" formatCode="0.000">
                  <c:v>64.805909999999997</c:v>
                </c:pt>
                <c:pt idx="743" formatCode="0.000">
                  <c:v>65.278572666666648</c:v>
                </c:pt>
                <c:pt idx="744" formatCode="0.000">
                  <c:v>65.770819833333292</c:v>
                </c:pt>
                <c:pt idx="745" formatCode="0.000">
                  <c:v>66.576250666666652</c:v>
                </c:pt>
                <c:pt idx="746" formatCode="0.000">
                  <c:v>65.387145333333308</c:v>
                </c:pt>
                <c:pt idx="747" formatCode="0.000">
                  <c:v>65.290918500000004</c:v>
                </c:pt>
                <c:pt idx="748" formatCode="0.000">
                  <c:v>67.88462416666664</c:v>
                </c:pt>
                <c:pt idx="749" formatCode="0.000">
                  <c:v>65.271467999999999</c:v>
                </c:pt>
                <c:pt idx="750" formatCode="0.000">
                  <c:v>66.135038333333299</c:v>
                </c:pt>
                <c:pt idx="751" formatCode="0.000">
                  <c:v>70.398801764705851</c:v>
                </c:pt>
                <c:pt idx="752" formatCode="0.000">
                  <c:v>70.849909999999994</c:v>
                </c:pt>
                <c:pt idx="753" formatCode="0.000">
                  <c:v>71.242015967741906</c:v>
                </c:pt>
                <c:pt idx="754" formatCode="0.000">
                  <c:v>73.466692878787853</c:v>
                </c:pt>
                <c:pt idx="755" formatCode="0.000">
                  <c:v>72.798839999999998</c:v>
                </c:pt>
                <c:pt idx="756" formatCode="0.000">
                  <c:v>73.429398235294101</c:v>
                </c:pt>
                <c:pt idx="757" formatCode="0.000">
                  <c:v>71.531399999999991</c:v>
                </c:pt>
                <c:pt idx="758" formatCode="0.000">
                  <c:v>69.340903709677406</c:v>
                </c:pt>
                <c:pt idx="759" formatCode="0.000">
                  <c:v>68.659369999999996</c:v>
                </c:pt>
                <c:pt idx="760" formatCode="0.000">
                  <c:v>68.122331666666653</c:v>
                </c:pt>
                <c:pt idx="761" formatCode="0.000">
                  <c:v>66.801110333333298</c:v>
                </c:pt>
                <c:pt idx="762" formatCode="0.000">
                  <c:v>65.845518666666649</c:v>
                </c:pt>
                <c:pt idx="763" formatCode="0.000">
                  <c:v>66.257941333333292</c:v>
                </c:pt>
                <c:pt idx="764" formatCode="0.000">
                  <c:v>67.335770166666649</c:v>
                </c:pt>
                <c:pt idx="765" formatCode="0.000">
                  <c:v>66.781016833333297</c:v>
                </c:pt>
                <c:pt idx="766" formatCode="0.000">
                  <c:v>67.197415000000007</c:v>
                </c:pt>
                <c:pt idx="767" formatCode="0.000">
                  <c:v>65.148710919354798</c:v>
                </c:pt>
                <c:pt idx="768" formatCode="0.000">
                  <c:v>64.244842370967703</c:v>
                </c:pt>
                <c:pt idx="769" formatCode="0.000">
                  <c:v>65.946531666666658</c:v>
                </c:pt>
                <c:pt idx="770" formatCode="0.000">
                  <c:v>65.142464833333293</c:v>
                </c:pt>
                <c:pt idx="771" formatCode="0.000">
                  <c:v>63.495040806451598</c:v>
                </c:pt>
                <c:pt idx="772" formatCode="0.000">
                  <c:v>71.031287575757545</c:v>
                </c:pt>
                <c:pt idx="773" formatCode="0.000">
                  <c:v>70.033682258064488</c:v>
                </c:pt>
                <c:pt idx="774" formatCode="0.000">
                  <c:v>65.877885161290294</c:v>
                </c:pt>
                <c:pt idx="775" formatCode="0.000">
                  <c:v>66.723818677419359</c:v>
                </c:pt>
                <c:pt idx="776" formatCode="0.000">
                  <c:v>66.988720000000001</c:v>
                </c:pt>
                <c:pt idx="777" formatCode="0.000">
                  <c:v>68.43656</c:v>
                </c:pt>
                <c:pt idx="778" formatCode="0.000">
                  <c:v>65.823988</c:v>
                </c:pt>
                <c:pt idx="779" formatCode="0.000">
                  <c:v>68.136996666666647</c:v>
                </c:pt>
                <c:pt idx="780" formatCode="0.000">
                  <c:v>66.829473333333297</c:v>
                </c:pt>
                <c:pt idx="781" formatCode="0.000">
                  <c:v>69.020325833333303</c:v>
                </c:pt>
                <c:pt idx="782" formatCode="0.000">
                  <c:v>67.907839999999993</c:v>
                </c:pt>
                <c:pt idx="783" formatCode="0.000">
                  <c:v>68.136143666666641</c:v>
                </c:pt>
                <c:pt idx="784" formatCode="0.000">
                  <c:v>117.033165</c:v>
                </c:pt>
                <c:pt idx="785" formatCode="0.000">
                  <c:v>118.9665375</c:v>
                </c:pt>
                <c:pt idx="786" formatCode="0.000">
                  <c:v>116.96326500000001</c:v>
                </c:pt>
                <c:pt idx="787" formatCode="0.000">
                  <c:v>117.0406</c:v>
                </c:pt>
                <c:pt idx="788" formatCode="0.000">
                  <c:v>110.8668175</c:v>
                </c:pt>
                <c:pt idx="789" formatCode="0.000">
                  <c:v>110.8668175</c:v>
                </c:pt>
                <c:pt idx="790" formatCode="0.000">
                  <c:v>115.86629500000001</c:v>
                </c:pt>
                <c:pt idx="791" formatCode="0.000">
                  <c:v>113.8662375</c:v>
                </c:pt>
                <c:pt idx="792" formatCode="0.000">
                  <c:v>116.86479</c:v>
                </c:pt>
                <c:pt idx="793" formatCode="0.000">
                  <c:v>111.25605</c:v>
                </c:pt>
                <c:pt idx="794" formatCode="0.000">
                  <c:v>113.25583</c:v>
                </c:pt>
                <c:pt idx="795" formatCode="0.000">
                  <c:v>114.254835</c:v>
                </c:pt>
                <c:pt idx="796" formatCode="0.000">
                  <c:v>112.85338299999999</c:v>
                </c:pt>
                <c:pt idx="797" formatCode="0.000">
                  <c:v>119.74853</c:v>
                </c:pt>
                <c:pt idx="798" formatCode="0.000">
                  <c:v>120.65112500000001</c:v>
                </c:pt>
                <c:pt idx="799" formatCode="0.000">
                  <c:v>116.750248</c:v>
                </c:pt>
                <c:pt idx="800" formatCode="0.000">
                  <c:v>116.750248</c:v>
                </c:pt>
                <c:pt idx="801" formatCode="0.000">
                  <c:v>112.24639999999999</c:v>
                </c:pt>
                <c:pt idx="802" formatCode="0.000">
                  <c:v>117.24214000000001</c:v>
                </c:pt>
                <c:pt idx="803" formatCode="0.000">
                  <c:v>115.76005499999999</c:v>
                </c:pt>
                <c:pt idx="804" formatCode="0.000">
                  <c:v>123.23908</c:v>
                </c:pt>
                <c:pt idx="805" formatCode="0.000">
                  <c:v>114.876648</c:v>
                </c:pt>
                <c:pt idx="806" formatCode="0.000">
                  <c:v>114.27235</c:v>
                </c:pt>
                <c:pt idx="807" formatCode="0.000">
                  <c:v>117.13621000000001</c:v>
                </c:pt>
                <c:pt idx="808" formatCode="0.000">
                  <c:v>118.1384925</c:v>
                </c:pt>
                <c:pt idx="809" formatCode="0.000">
                  <c:v>115.261123</c:v>
                </c:pt>
                <c:pt idx="810" formatCode="0.000">
                  <c:v>110.8526</c:v>
                </c:pt>
                <c:pt idx="811" formatCode="0.000">
                  <c:v>118.1529275</c:v>
                </c:pt>
                <c:pt idx="812" formatCode="0.000">
                  <c:v>112.83755500000001</c:v>
                </c:pt>
                <c:pt idx="813" formatCode="0.000">
                  <c:v>114.16403199999999</c:v>
                </c:pt>
                <c:pt idx="814" formatCode="0.000">
                  <c:v>99.960356649999994</c:v>
                </c:pt>
                <c:pt idx="815" formatCode="0.000">
                  <c:v>96.691939149999996</c:v>
                </c:pt>
                <c:pt idx="816" formatCode="0.000">
                  <c:v>99.635608349999998</c:v>
                </c:pt>
                <c:pt idx="817" formatCode="0.000">
                  <c:v>102.16820515000001</c:v>
                </c:pt>
                <c:pt idx="818" formatCode="0.000">
                  <c:v>101.83843195</c:v>
                </c:pt>
                <c:pt idx="819" formatCode="0.000">
                  <c:v>103.66362985000001</c:v>
                </c:pt>
                <c:pt idx="820" formatCode="0.000">
                  <c:v>104.656485</c:v>
                </c:pt>
                <c:pt idx="821" formatCode="0.000">
                  <c:v>101.21621585</c:v>
                </c:pt>
                <c:pt idx="822" formatCode="0.000">
                  <c:v>102.50156920000001</c:v>
                </c:pt>
                <c:pt idx="823" formatCode="0.000">
                  <c:v>100.1947167</c:v>
                </c:pt>
                <c:pt idx="824" formatCode="0.000">
                  <c:v>106.20347580000001</c:v>
                </c:pt>
                <c:pt idx="825" formatCode="0.000">
                  <c:v>106.08271335000001</c:v>
                </c:pt>
                <c:pt idx="826" formatCode="0.000">
                  <c:v>104.480232</c:v>
                </c:pt>
                <c:pt idx="827" formatCode="0.000">
                  <c:v>104.95667835</c:v>
                </c:pt>
                <c:pt idx="828" formatCode="0.000">
                  <c:v>107.06828064999999</c:v>
                </c:pt>
                <c:pt idx="829" formatCode="0.000">
                  <c:v>106.73353854999999</c:v>
                </c:pt>
                <c:pt idx="830" formatCode="0.000">
                  <c:v>105.0564387</c:v>
                </c:pt>
                <c:pt idx="831" formatCode="0.000">
                  <c:v>100.68459154999999</c:v>
                </c:pt>
                <c:pt idx="832" formatCode="0.000">
                  <c:v>105.70130499999999</c:v>
                </c:pt>
                <c:pt idx="833" formatCode="0.000">
                  <c:v>105.44515575</c:v>
                </c:pt>
                <c:pt idx="834" formatCode="0.000">
                  <c:v>103.3346323</c:v>
                </c:pt>
                <c:pt idx="835" formatCode="0.000">
                  <c:v>101.97641999999999</c:v>
                </c:pt>
                <c:pt idx="836" formatCode="0.000">
                  <c:v>99.847335000000001</c:v>
                </c:pt>
                <c:pt idx="837" formatCode="0.000">
                  <c:v>100.497763335</c:v>
                </c:pt>
                <c:pt idx="838" formatCode="0.000">
                  <c:v>102.44298166499999</c:v>
                </c:pt>
                <c:pt idx="839" formatCode="0.000">
                  <c:v>101.246634165</c:v>
                </c:pt>
                <c:pt idx="840" formatCode="0.000">
                  <c:v>102.05155999999999</c:v>
                </c:pt>
                <c:pt idx="841" formatCode="0.000">
                  <c:v>98.929245335000005</c:v>
                </c:pt>
                <c:pt idx="842" formatCode="0.000">
                  <c:v>98.979948664999995</c:v>
                </c:pt>
                <c:pt idx="843" formatCode="0.000">
                  <c:v>97.478129999999993</c:v>
                </c:pt>
                <c:pt idx="844" formatCode="0.000">
                  <c:v>97.560548334999993</c:v>
                </c:pt>
                <c:pt idx="845" formatCode="0.000">
                  <c:v>97.405180000000001</c:v>
                </c:pt>
                <c:pt idx="846" formatCode="0.000">
                  <c:v>97.428491649999998</c:v>
                </c:pt>
                <c:pt idx="847" formatCode="0.000">
                  <c:v>98.858658349999999</c:v>
                </c:pt>
                <c:pt idx="848" formatCode="0.000">
                  <c:v>100.09815165000001</c:v>
                </c:pt>
                <c:pt idx="849" formatCode="0.000">
                  <c:v>100.12831155000001</c:v>
                </c:pt>
                <c:pt idx="850" formatCode="0.000">
                  <c:v>103.8722171</c:v>
                </c:pt>
                <c:pt idx="851" formatCode="0.000">
                  <c:v>99.968109249999998</c:v>
                </c:pt>
                <c:pt idx="852" formatCode="0.000">
                  <c:v>96.998170000000002</c:v>
                </c:pt>
                <c:pt idx="853" formatCode="0.000">
                  <c:v>101.06331165</c:v>
                </c:pt>
                <c:pt idx="854" formatCode="0.000">
                  <c:v>102.55544915</c:v>
                </c:pt>
                <c:pt idx="855" formatCode="0.000">
                  <c:v>97.545439999999999</c:v>
                </c:pt>
                <c:pt idx="856" formatCode="0.000">
                  <c:v>96.770989665000002</c:v>
                </c:pt>
                <c:pt idx="857" formatCode="0.000">
                  <c:v>99.593270000000004</c:v>
                </c:pt>
                <c:pt idx="858" formatCode="0.000">
                  <c:v>100.0196725</c:v>
                </c:pt>
                <c:pt idx="859" formatCode="0.000">
                  <c:v>99.859941665000008</c:v>
                </c:pt>
                <c:pt idx="860" formatCode="0.000">
                  <c:v>99.972189999999998</c:v>
                </c:pt>
                <c:pt idx="861" formatCode="0.000">
                  <c:v>98.698189165000002</c:v>
                </c:pt>
                <c:pt idx="862" formatCode="0.000">
                  <c:v>102.78097</c:v>
                </c:pt>
                <c:pt idx="863" formatCode="0.000">
                  <c:v>100.629483335</c:v>
                </c:pt>
                <c:pt idx="864" formatCode="0.000">
                  <c:v>96.048460000000006</c:v>
                </c:pt>
                <c:pt idx="865" formatCode="0.000">
                  <c:v>95.956675000000004</c:v>
                </c:pt>
                <c:pt idx="866" formatCode="0.000">
                  <c:v>99.523325</c:v>
                </c:pt>
                <c:pt idx="867" formatCode="0.000">
                  <c:v>97.519366665000007</c:v>
                </c:pt>
                <c:pt idx="868" formatCode="0.000">
                  <c:v>97.295299999999997</c:v>
                </c:pt>
                <c:pt idx="869" formatCode="0.000">
                  <c:v>98.285214664999998</c:v>
                </c:pt>
                <c:pt idx="870" formatCode="0.000">
                  <c:v>101.01695166499999</c:v>
                </c:pt>
                <c:pt idx="871" formatCode="0.000">
                  <c:v>97.487148335000001</c:v>
                </c:pt>
                <c:pt idx="872" formatCode="0.000">
                  <c:v>96.537341665</c:v>
                </c:pt>
                <c:pt idx="873" formatCode="0.000">
                  <c:v>96.906228335000009</c:v>
                </c:pt>
                <c:pt idx="874" formatCode="0.000">
                  <c:v>95.176896665000001</c:v>
                </c:pt>
                <c:pt idx="875" formatCode="0.000">
                  <c:v>96.387469664999998</c:v>
                </c:pt>
                <c:pt idx="876" formatCode="0.000">
                  <c:v>96.157515000000004</c:v>
                </c:pt>
                <c:pt idx="877" formatCode="0.000">
                  <c:v>98.314189164999988</c:v>
                </c:pt>
                <c:pt idx="878" formatCode="0.000">
                  <c:v>97.193018335000005</c:v>
                </c:pt>
                <c:pt idx="879" formatCode="0.000">
                  <c:v>97.898952500000007</c:v>
                </c:pt>
                <c:pt idx="880" formatCode="0.000">
                  <c:v>98.329848335000008</c:v>
                </c:pt>
                <c:pt idx="881" formatCode="0.000">
                  <c:v>100.398220335</c:v>
                </c:pt>
                <c:pt idx="882" formatCode="0.000">
                  <c:v>99.063846635000004</c:v>
                </c:pt>
                <c:pt idx="883" formatCode="0.000">
                  <c:v>100.629221665</c:v>
                </c:pt>
                <c:pt idx="884" formatCode="0.000">
                  <c:v>99.250579509999994</c:v>
                </c:pt>
                <c:pt idx="885" formatCode="0.000">
                  <c:v>100.2165407</c:v>
                </c:pt>
                <c:pt idx="886" formatCode="0.000">
                  <c:v>99.816193249999998</c:v>
                </c:pt>
                <c:pt idx="887" formatCode="0.000">
                  <c:v>98.788620100000003</c:v>
                </c:pt>
                <c:pt idx="888" formatCode="0.000">
                  <c:v>99.450174000000004</c:v>
                </c:pt>
                <c:pt idx="889" formatCode="0.000">
                  <c:v>101.86365499999999</c:v>
                </c:pt>
                <c:pt idx="890" formatCode="0.000">
                  <c:v>101.51784219999999</c:v>
                </c:pt>
                <c:pt idx="891" formatCode="0.000">
                  <c:v>97.713158335000003</c:v>
                </c:pt>
                <c:pt idx="892" formatCode="0.000">
                  <c:v>98.724216935000001</c:v>
                </c:pt>
                <c:pt idx="893" formatCode="0.000">
                  <c:v>97.815807500000005</c:v>
                </c:pt>
                <c:pt idx="894" formatCode="0.000">
                  <c:v>99.003349999999998</c:v>
                </c:pt>
                <c:pt idx="895" formatCode="0.000">
                  <c:v>101.505365</c:v>
                </c:pt>
                <c:pt idx="896" formatCode="0.000">
                  <c:v>100.16927699999999</c:v>
                </c:pt>
                <c:pt idx="897" formatCode="0.000">
                  <c:v>100.5460611</c:v>
                </c:pt>
                <c:pt idx="898" formatCode="0.000">
                  <c:v>100.10532165000001</c:v>
                </c:pt>
                <c:pt idx="899" formatCode="0.000">
                  <c:v>99.884629999999987</c:v>
                </c:pt>
                <c:pt idx="900" formatCode="0.000">
                  <c:v>100.382627</c:v>
                </c:pt>
                <c:pt idx="901" formatCode="0.000">
                  <c:v>99.28650300000001</c:v>
                </c:pt>
                <c:pt idx="902" formatCode="0.000">
                  <c:v>100.537359395</c:v>
                </c:pt>
                <c:pt idx="903" formatCode="0.000">
                  <c:v>104.84956166500001</c:v>
                </c:pt>
                <c:pt idx="904" formatCode="0.000">
                  <c:v>105.03211984000001</c:v>
                </c:pt>
                <c:pt idx="905" formatCode="0.000">
                  <c:v>100.928686665</c:v>
                </c:pt>
                <c:pt idx="906" formatCode="0.000">
                  <c:v>98.989005160000005</c:v>
                </c:pt>
                <c:pt idx="907" formatCode="0.000">
                  <c:v>98.754365000000007</c:v>
                </c:pt>
                <c:pt idx="908" formatCode="0.000">
                  <c:v>98.86572000000001</c:v>
                </c:pt>
                <c:pt idx="909" formatCode="0.000">
                  <c:v>96.908263950000006</c:v>
                </c:pt>
                <c:pt idx="910" formatCode="0.000">
                  <c:v>96.638225900000009</c:v>
                </c:pt>
                <c:pt idx="911" formatCode="0.000">
                  <c:v>94.750489999999999</c:v>
                </c:pt>
                <c:pt idx="912" formatCode="0.000">
                  <c:v>95.279063335000004</c:v>
                </c:pt>
                <c:pt idx="913" formatCode="0.000">
                  <c:v>96.447294999999997</c:v>
                </c:pt>
                <c:pt idx="914" formatCode="0.000">
                  <c:v>98.993120000000005</c:v>
                </c:pt>
                <c:pt idx="915" formatCode="0.000">
                  <c:v>97.197621650000002</c:v>
                </c:pt>
                <c:pt idx="916" formatCode="0.000">
                  <c:v>94.86257311</c:v>
                </c:pt>
                <c:pt idx="917" formatCode="0.000">
                  <c:v>96.801817499999999</c:v>
                </c:pt>
                <c:pt idx="918" formatCode="0.000">
                  <c:v>99.363002749999993</c:v>
                </c:pt>
                <c:pt idx="919" formatCode="0.000">
                  <c:v>97.452642999999995</c:v>
                </c:pt>
                <c:pt idx="920" formatCode="0.000">
                  <c:v>102.87510380499999</c:v>
                </c:pt>
                <c:pt idx="921" formatCode="0.000">
                  <c:v>96.573724999999996</c:v>
                </c:pt>
                <c:pt idx="922" formatCode="0.000">
                  <c:v>95.113092094999999</c:v>
                </c:pt>
                <c:pt idx="923" formatCode="0.000">
                  <c:v>97.58335876000001</c:v>
                </c:pt>
                <c:pt idx="924" formatCode="0.000">
                  <c:v>95.377855000000011</c:v>
                </c:pt>
                <c:pt idx="925" formatCode="0.000">
                  <c:v>96.591370000000012</c:v>
                </c:pt>
                <c:pt idx="926" formatCode="0.000">
                  <c:v>97.352889189999999</c:v>
                </c:pt>
                <c:pt idx="927" formatCode="0.000">
                  <c:v>99.885383079999997</c:v>
                </c:pt>
                <c:pt idx="928" formatCode="0.000">
                  <c:v>99.654879149999999</c:v>
                </c:pt>
                <c:pt idx="929" formatCode="0.000">
                  <c:v>97.47456256000001</c:v>
                </c:pt>
                <c:pt idx="930" formatCode="0.000">
                  <c:v>97.558866969999997</c:v>
                </c:pt>
                <c:pt idx="931" formatCode="0.000">
                  <c:v>92.437736666666652</c:v>
                </c:pt>
                <c:pt idx="932" formatCode="0.000">
                  <c:v>93.256981666666647</c:v>
                </c:pt>
                <c:pt idx="933" formatCode="0.000">
                  <c:v>92.394555333333301</c:v>
                </c:pt>
                <c:pt idx="934" formatCode="0.000">
                  <c:v>92.676124999999999</c:v>
                </c:pt>
                <c:pt idx="935" formatCode="0.000">
                  <c:v>91.879383333333294</c:v>
                </c:pt>
                <c:pt idx="936" formatCode="0.000">
                  <c:v>90.063909999999993</c:v>
                </c:pt>
                <c:pt idx="937" formatCode="0.000">
                  <c:v>87.226838333333305</c:v>
                </c:pt>
                <c:pt idx="938" formatCode="0.000">
                  <c:v>90.782593666666656</c:v>
                </c:pt>
                <c:pt idx="939" formatCode="0.000">
                  <c:v>91.26166166666664</c:v>
                </c:pt>
                <c:pt idx="940" formatCode="0.000">
                  <c:v>91.703310000000002</c:v>
                </c:pt>
                <c:pt idx="941" formatCode="0.000">
                  <c:v>92.964043333333308</c:v>
                </c:pt>
                <c:pt idx="942" formatCode="0.000">
                  <c:v>91.561613333333298</c:v>
                </c:pt>
                <c:pt idx="943" formatCode="0.000">
                  <c:v>92.317271666666642</c:v>
                </c:pt>
                <c:pt idx="944" formatCode="0.000">
                  <c:v>93.128866666666653</c:v>
                </c:pt>
                <c:pt idx="945" formatCode="0.000">
                  <c:v>95.114128333333298</c:v>
                </c:pt>
                <c:pt idx="946" formatCode="0.000">
                  <c:v>92.308486774193511</c:v>
                </c:pt>
                <c:pt idx="947" formatCode="0.000">
                  <c:v>93.611469032258043</c:v>
                </c:pt>
                <c:pt idx="948" formatCode="0.000">
                  <c:v>90.427688333333293</c:v>
                </c:pt>
                <c:pt idx="949" formatCode="0.000">
                  <c:v>89.704764999999995</c:v>
                </c:pt>
                <c:pt idx="950" formatCode="0.000">
                  <c:v>89.655299999999997</c:v>
                </c:pt>
                <c:pt idx="951" formatCode="0.000">
                  <c:v>95.359843333333288</c:v>
                </c:pt>
                <c:pt idx="952" formatCode="0.000">
                  <c:v>91.716428333333297</c:v>
                </c:pt>
                <c:pt idx="953" formatCode="0.000">
                  <c:v>89.881168333333306</c:v>
                </c:pt>
                <c:pt idx="954" formatCode="0.000">
                  <c:v>88.523896666666644</c:v>
                </c:pt>
                <c:pt idx="955" formatCode="0.000">
                  <c:v>93.569743333333292</c:v>
                </c:pt>
                <c:pt idx="956" formatCode="0.000">
                  <c:v>92.67228666666665</c:v>
                </c:pt>
                <c:pt idx="957" formatCode="0.000">
                  <c:v>89.414596666666654</c:v>
                </c:pt>
                <c:pt idx="958" formatCode="0.000">
                  <c:v>94.04555583333331</c:v>
                </c:pt>
                <c:pt idx="959" formatCode="0.000">
                  <c:v>94.170641666666654</c:v>
                </c:pt>
                <c:pt idx="960" formatCode="0.000">
                  <c:v>93.211600000000004</c:v>
                </c:pt>
                <c:pt idx="961" formatCode="0.000">
                  <c:v>92.3854525</c:v>
                </c:pt>
                <c:pt idx="962" formatCode="0.000">
                  <c:v>93.819981333333303</c:v>
                </c:pt>
                <c:pt idx="963" formatCode="0.000">
                  <c:v>93.552766666666656</c:v>
                </c:pt>
                <c:pt idx="964" formatCode="0.000">
                  <c:v>92.063959032258055</c:v>
                </c:pt>
                <c:pt idx="965" formatCode="0.000">
                  <c:v>95.265694999999994</c:v>
                </c:pt>
                <c:pt idx="966" formatCode="0.000">
                  <c:v>92.598855</c:v>
                </c:pt>
                <c:pt idx="967" formatCode="0.000">
                  <c:v>93.982971935483846</c:v>
                </c:pt>
                <c:pt idx="968" formatCode="0.000">
                  <c:v>94.807920806451591</c:v>
                </c:pt>
                <c:pt idx="969" formatCode="0.000">
                  <c:v>94.353679838709652</c:v>
                </c:pt>
                <c:pt idx="970" formatCode="0.000">
                  <c:v>93.926494166666657</c:v>
                </c:pt>
                <c:pt idx="971" formatCode="0.000">
                  <c:v>92.232561666666655</c:v>
                </c:pt>
                <c:pt idx="972" formatCode="0.000">
                  <c:v>93.957013333333293</c:v>
                </c:pt>
                <c:pt idx="973" formatCode="0.000">
                  <c:v>93.226362499999993</c:v>
                </c:pt>
                <c:pt idx="974" formatCode="0.000">
                  <c:v>93.278365833333297</c:v>
                </c:pt>
                <c:pt idx="975" formatCode="0.000">
                  <c:v>90.506720000000001</c:v>
                </c:pt>
                <c:pt idx="976" formatCode="0.000">
                  <c:v>89.190942500000006</c:v>
                </c:pt>
                <c:pt idx="977" formatCode="0.000">
                  <c:v>95.934383387096744</c:v>
                </c:pt>
                <c:pt idx="978" formatCode="0.000">
                  <c:v>91.437899166666654</c:v>
                </c:pt>
                <c:pt idx="979" formatCode="0.000">
                  <c:v>92.085505000000012</c:v>
                </c:pt>
                <c:pt idx="980" formatCode="0.000">
                  <c:v>91.811311666666654</c:v>
                </c:pt>
                <c:pt idx="981" formatCode="0.000">
                  <c:v>91.707449999999994</c:v>
                </c:pt>
                <c:pt idx="982" formatCode="0.000">
                  <c:v>91.520126666666641</c:v>
                </c:pt>
                <c:pt idx="983" formatCode="0.000">
                  <c:v>90.737695000000002</c:v>
                </c:pt>
                <c:pt idx="984" formatCode="0.000">
                  <c:v>91.150810000000007</c:v>
                </c:pt>
                <c:pt idx="985" formatCode="0.000">
                  <c:v>93.501248333333308</c:v>
                </c:pt>
                <c:pt idx="986" formatCode="0.000">
                  <c:v>90.707670000000007</c:v>
                </c:pt>
                <c:pt idx="987" formatCode="0.000">
                  <c:v>92.083766666666648</c:v>
                </c:pt>
                <c:pt idx="988" formatCode="0.000">
                  <c:v>94.277748363636363</c:v>
                </c:pt>
                <c:pt idx="989" formatCode="0.000">
                  <c:v>95.086444736842054</c:v>
                </c:pt>
                <c:pt idx="990" formatCode="0.000">
                  <c:v>89.787211451612905</c:v>
                </c:pt>
                <c:pt idx="991" formatCode="0.000">
                  <c:v>88.778896666666654</c:v>
                </c:pt>
                <c:pt idx="992" formatCode="0.000">
                  <c:v>91.544553333333312</c:v>
                </c:pt>
                <c:pt idx="993" formatCode="0.000">
                  <c:v>92.730500303030297</c:v>
                </c:pt>
                <c:pt idx="994" formatCode="0.000">
                  <c:v>92.295320000000004</c:v>
                </c:pt>
                <c:pt idx="995" formatCode="0.000">
                  <c:v>90.180763363636345</c:v>
                </c:pt>
                <c:pt idx="996" formatCode="0.000">
                  <c:v>89.944201428571404</c:v>
                </c:pt>
                <c:pt idx="997" formatCode="0.000">
                  <c:v>93.555853235294109</c:v>
                </c:pt>
                <c:pt idx="998" formatCode="0.000">
                  <c:v>94.269248333333309</c:v>
                </c:pt>
                <c:pt idx="999" formatCode="0.000">
                  <c:v>94.098957999999996</c:v>
                </c:pt>
                <c:pt idx="1000" formatCode="0.000">
                  <c:v>93.930270000000007</c:v>
                </c:pt>
                <c:pt idx="1001" formatCode="0.000">
                  <c:v>91.253206888888911</c:v>
                </c:pt>
                <c:pt idx="1002" formatCode="0.000">
                  <c:v>92.077933333333306</c:v>
                </c:pt>
                <c:pt idx="1003" formatCode="0.000">
                  <c:v>91.887223333333296</c:v>
                </c:pt>
                <c:pt idx="1004" formatCode="0.000">
                  <c:v>91.14601666666664</c:v>
                </c:pt>
                <c:pt idx="1005" formatCode="0.000">
                  <c:v>90.625799999999998</c:v>
                </c:pt>
                <c:pt idx="1006" formatCode="0.000">
                  <c:v>91.181864838709657</c:v>
                </c:pt>
                <c:pt idx="1007" formatCode="0.000">
                  <c:v>93.739541612903196</c:v>
                </c:pt>
                <c:pt idx="1008" formatCode="0.000">
                  <c:v>93.743291129032258</c:v>
                </c:pt>
                <c:pt idx="1009" formatCode="0.000">
                  <c:v>90.067213333333299</c:v>
                </c:pt>
                <c:pt idx="1010" formatCode="0.000">
                  <c:v>91.732783387096745</c:v>
                </c:pt>
                <c:pt idx="1011" formatCode="0.000">
                  <c:v>93.119552499999998</c:v>
                </c:pt>
              </c:numCache>
            </c:numRef>
          </c:xVal>
          <c:yVal>
            <c:numRef>
              <c:f>임상_전체!$F$13:$F$1290</c:f>
              <c:numCache>
                <c:formatCode>0.00</c:formatCode>
                <c:ptCount val="1278"/>
                <c:pt idx="0">
                  <c:v>-3.1274199999984376E-3</c:v>
                </c:pt>
                <c:pt idx="1">
                  <c:v>1.3309520000007069E-2</c:v>
                </c:pt>
                <c:pt idx="2">
                  <c:v>0.16953699999999827</c:v>
                </c:pt>
                <c:pt idx="3">
                  <c:v>0.17721338999999858</c:v>
                </c:pt>
                <c:pt idx="4">
                  <c:v>-0.18727944999999835</c:v>
                </c:pt>
                <c:pt idx="5">
                  <c:v>-0.28411979999999915</c:v>
                </c:pt>
                <c:pt idx="6">
                  <c:v>0.59104282999999924</c:v>
                </c:pt>
                <c:pt idx="7">
                  <c:v>-0.68330499999999716</c:v>
                </c:pt>
                <c:pt idx="8">
                  <c:v>0.76320666999999531</c:v>
                </c:pt>
                <c:pt idx="9">
                  <c:v>0.80223537000000533</c:v>
                </c:pt>
                <c:pt idx="10">
                  <c:v>-0.90088128999999384</c:v>
                </c:pt>
                <c:pt idx="11">
                  <c:v>0.94035000000000224</c:v>
                </c:pt>
                <c:pt idx="12">
                  <c:v>1.2250948499999978</c:v>
                </c:pt>
                <c:pt idx="13">
                  <c:v>-1.3090065800000019</c:v>
                </c:pt>
                <c:pt idx="14">
                  <c:v>-1.3557300000000012</c:v>
                </c:pt>
                <c:pt idx="15">
                  <c:v>1.4776090300000035</c:v>
                </c:pt>
                <c:pt idx="16">
                  <c:v>-1.5160487099999997</c:v>
                </c:pt>
                <c:pt idx="17">
                  <c:v>-1.646436670000007</c:v>
                </c:pt>
                <c:pt idx="18">
                  <c:v>-1.7188640000000035</c:v>
                </c:pt>
                <c:pt idx="19">
                  <c:v>1.845579039999997</c:v>
                </c:pt>
                <c:pt idx="20">
                  <c:v>-1.9389926499999959</c:v>
                </c:pt>
                <c:pt idx="21">
                  <c:v>-2.203014710000005</c:v>
                </c:pt>
                <c:pt idx="22">
                  <c:v>-2.2041066699999945</c:v>
                </c:pt>
                <c:pt idx="23">
                  <c:v>-2.2436433899999955</c:v>
                </c:pt>
                <c:pt idx="24">
                  <c:v>2.2639835299999973</c:v>
                </c:pt>
                <c:pt idx="25">
                  <c:v>-2.2954966699999986</c:v>
                </c:pt>
                <c:pt idx="26">
                  <c:v>-2.3856900000000039</c:v>
                </c:pt>
                <c:pt idx="27">
                  <c:v>-2.4939133300000051</c:v>
                </c:pt>
                <c:pt idx="28">
                  <c:v>-2.5500799999999941</c:v>
                </c:pt>
                <c:pt idx="29">
                  <c:v>2.5633647400000044</c:v>
                </c:pt>
                <c:pt idx="30">
                  <c:v>2.5851299999999995</c:v>
                </c:pt>
                <c:pt idx="31">
                  <c:v>2.5969864399999949</c:v>
                </c:pt>
                <c:pt idx="32">
                  <c:v>-2.8512099999999947</c:v>
                </c:pt>
                <c:pt idx="33">
                  <c:v>2.9061008599999951</c:v>
                </c:pt>
                <c:pt idx="34">
                  <c:v>-2.9305999999999983</c:v>
                </c:pt>
                <c:pt idx="35">
                  <c:v>-3.3016980599999997</c:v>
                </c:pt>
                <c:pt idx="36">
                  <c:v>-3.5239700000000056</c:v>
                </c:pt>
                <c:pt idx="37">
                  <c:v>-4.7768812899999986</c:v>
                </c:pt>
                <c:pt idx="38">
                  <c:v>-1.2740000000022178E-3</c:v>
                </c:pt>
                <c:pt idx="39">
                  <c:v>-3.0239999999963629E-3</c:v>
                </c:pt>
                <c:pt idx="40">
                  <c:v>-1.2325999999994508E-2</c:v>
                </c:pt>
                <c:pt idx="41">
                  <c:v>-1.6407000000000949E-2</c:v>
                </c:pt>
                <c:pt idx="42">
                  <c:v>-1.7220000000001789E-2</c:v>
                </c:pt>
                <c:pt idx="43">
                  <c:v>3.843155000000003</c:v>
                </c:pt>
                <c:pt idx="44">
                  <c:v>3.8448449999999994</c:v>
                </c:pt>
                <c:pt idx="45">
                  <c:v>3.8486329999999995</c:v>
                </c:pt>
                <c:pt idx="46">
                  <c:v>3.8525849999999977</c:v>
                </c:pt>
                <c:pt idx="47">
                  <c:v>3.8629760000000033</c:v>
                </c:pt>
                <c:pt idx="48">
                  <c:v>4.8021469999999979</c:v>
                </c:pt>
                <c:pt idx="49">
                  <c:v>4.8192980000000034</c:v>
                </c:pt>
                <c:pt idx="50">
                  <c:v>4.8601760000000027</c:v>
                </c:pt>
                <c:pt idx="51">
                  <c:v>4.8617940000000033</c:v>
                </c:pt>
                <c:pt idx="52">
                  <c:v>4.865046999999997</c:v>
                </c:pt>
                <c:pt idx="53">
                  <c:v>4.8684840000000023</c:v>
                </c:pt>
                <c:pt idx="54">
                  <c:v>5.5523980000000037</c:v>
                </c:pt>
                <c:pt idx="55">
                  <c:v>5.5575830000000011</c:v>
                </c:pt>
                <c:pt idx="56">
                  <c:v>5.5817440000000005</c:v>
                </c:pt>
                <c:pt idx="57">
                  <c:v>5.6103480000000019</c:v>
                </c:pt>
                <c:pt idx="58">
                  <c:v>5.6210400000000007</c:v>
                </c:pt>
                <c:pt idx="59">
                  <c:v>5.6369740000000021</c:v>
                </c:pt>
                <c:pt idx="60">
                  <c:v>5.6391430000000042</c:v>
                </c:pt>
                <c:pt idx="61">
                  <c:v>5.6402550000000033</c:v>
                </c:pt>
                <c:pt idx="62">
                  <c:v>-5.6409900000000022</c:v>
                </c:pt>
                <c:pt idx="63">
                  <c:v>5.6470219999999998</c:v>
                </c:pt>
                <c:pt idx="64">
                  <c:v>5.6975440000000006</c:v>
                </c:pt>
                <c:pt idx="65">
                  <c:v>5.7079469999999972</c:v>
                </c:pt>
                <c:pt idx="66">
                  <c:v>6.4476399999999998</c:v>
                </c:pt>
                <c:pt idx="67">
                  <c:v>6.4618699999999976</c:v>
                </c:pt>
                <c:pt idx="68">
                  <c:v>6.4746359999999967</c:v>
                </c:pt>
                <c:pt idx="69">
                  <c:v>6.4845430000000022</c:v>
                </c:pt>
                <c:pt idx="70">
                  <c:v>6.5023880000000034</c:v>
                </c:pt>
                <c:pt idx="71">
                  <c:v>6.5457779999999985</c:v>
                </c:pt>
                <c:pt idx="72">
                  <c:v>6.5900699999999972</c:v>
                </c:pt>
                <c:pt idx="73">
                  <c:v>6.7004659999999987</c:v>
                </c:pt>
                <c:pt idx="74">
                  <c:v>6.7829860000000011</c:v>
                </c:pt>
                <c:pt idx="75">
                  <c:v>7.1823920000000001</c:v>
                </c:pt>
                <c:pt idx="76">
                  <c:v>7.2340479999999943</c:v>
                </c:pt>
                <c:pt idx="77">
                  <c:v>7.2886919999999975</c:v>
                </c:pt>
                <c:pt idx="78">
                  <c:v>7.4180830000000029</c:v>
                </c:pt>
                <c:pt idx="79">
                  <c:v>7.4532549999999986</c:v>
                </c:pt>
                <c:pt idx="80">
                  <c:v>7.7069929999999971</c:v>
                </c:pt>
                <c:pt idx="81">
                  <c:v>8.0771599999999992</c:v>
                </c:pt>
                <c:pt idx="82">
                  <c:v>8.6462819999999994</c:v>
                </c:pt>
                <c:pt idx="83">
                  <c:v>2.2251100000000008</c:v>
                </c:pt>
                <c:pt idx="84">
                  <c:v>-0.50677999999999912</c:v>
                </c:pt>
                <c:pt idx="85">
                  <c:v>-6.3968729999999994</c:v>
                </c:pt>
                <c:pt idx="86">
                  <c:v>-2.827613999999997</c:v>
                </c:pt>
                <c:pt idx="87">
                  <c:v>-4.8358470000000011</c:v>
                </c:pt>
                <c:pt idx="88">
                  <c:v>2.7996639999999999</c:v>
                </c:pt>
                <c:pt idx="89">
                  <c:v>3.3746259999999992</c:v>
                </c:pt>
                <c:pt idx="90">
                  <c:v>-3.4493799999999979</c:v>
                </c:pt>
                <c:pt idx="91">
                  <c:v>0.33702000000000254</c:v>
                </c:pt>
                <c:pt idx="92">
                  <c:v>2.3925819999999973</c:v>
                </c:pt>
                <c:pt idx="93">
                  <c:v>-7.5872760000000028</c:v>
                </c:pt>
                <c:pt idx="94">
                  <c:v>-5.9618099999999998</c:v>
                </c:pt>
                <c:pt idx="95">
                  <c:v>-6.0856500000000011</c:v>
                </c:pt>
                <c:pt idx="96">
                  <c:v>-0.47930999999999813</c:v>
                </c:pt>
                <c:pt idx="97">
                  <c:v>3.162112999999998</c:v>
                </c:pt>
                <c:pt idx="98">
                  <c:v>-0.74660999999999689</c:v>
                </c:pt>
                <c:pt idx="99">
                  <c:v>-4.8282659999999993</c:v>
                </c:pt>
                <c:pt idx="100">
                  <c:v>5.3527449999999988</c:v>
                </c:pt>
                <c:pt idx="101">
                  <c:v>3.0037570000000002</c:v>
                </c:pt>
                <c:pt idx="102">
                  <c:v>7.2573620000000005</c:v>
                </c:pt>
                <c:pt idx="103">
                  <c:v>7.8398359999999983</c:v>
                </c:pt>
                <c:pt idx="104">
                  <c:v>3.8157420000000002</c:v>
                </c:pt>
                <c:pt idx="105">
                  <c:v>-5.5860979999999998</c:v>
                </c:pt>
                <c:pt idx="106">
                  <c:v>3.8895529999999994</c:v>
                </c:pt>
                <c:pt idx="107">
                  <c:v>2.7689599999999999</c:v>
                </c:pt>
                <c:pt idx="108">
                  <c:v>-0.6306200000000004</c:v>
                </c:pt>
                <c:pt idx="109">
                  <c:v>-1.3561130000000006</c:v>
                </c:pt>
                <c:pt idx="110">
                  <c:v>4.5997399999999971</c:v>
                </c:pt>
                <c:pt idx="111">
                  <c:v>-3.9296039999999977</c:v>
                </c:pt>
                <c:pt idx="112">
                  <c:v>2.4437179999999969</c:v>
                </c:pt>
                <c:pt idx="113">
                  <c:v>8.2164339999999996</c:v>
                </c:pt>
                <c:pt idx="114">
                  <c:v>2.5741119999999995</c:v>
                </c:pt>
                <c:pt idx="115">
                  <c:v>6.7054299999999998</c:v>
                </c:pt>
                <c:pt idx="116">
                  <c:v>6.3482550000000018</c:v>
                </c:pt>
                <c:pt idx="117">
                  <c:v>1.7548749999999984</c:v>
                </c:pt>
                <c:pt idx="118">
                  <c:v>-2.9935100000000006</c:v>
                </c:pt>
                <c:pt idx="119">
                  <c:v>1.868426999999997</c:v>
                </c:pt>
                <c:pt idx="120">
                  <c:v>-3.2512049999999988</c:v>
                </c:pt>
                <c:pt idx="121">
                  <c:v>-2.0066699999999997</c:v>
                </c:pt>
                <c:pt idx="122">
                  <c:v>6.0000569999999982</c:v>
                </c:pt>
                <c:pt idx="123">
                  <c:v>-0.85607799999999656</c:v>
                </c:pt>
                <c:pt idx="124">
                  <c:v>0.73359299999999905</c:v>
                </c:pt>
                <c:pt idx="125">
                  <c:v>-4.8392869999999988</c:v>
                </c:pt>
                <c:pt idx="126">
                  <c:v>0.18976599999999877</c:v>
                </c:pt>
                <c:pt idx="127">
                  <c:v>1.2116929999999968</c:v>
                </c:pt>
                <c:pt idx="128">
                  <c:v>-0.58988599999999991</c:v>
                </c:pt>
                <c:pt idx="129">
                  <c:v>-8.0064633333334001</c:v>
                </c:pt>
                <c:pt idx="130">
                  <c:v>-6.7858499999999964</c:v>
                </c:pt>
                <c:pt idx="131">
                  <c:v>-3.5065393333334072</c:v>
                </c:pt>
                <c:pt idx="132">
                  <c:v>-7.6761333333333965</c:v>
                </c:pt>
                <c:pt idx="133">
                  <c:v>-6.0578533333333979</c:v>
                </c:pt>
                <c:pt idx="134">
                  <c:v>1.1241466666666042</c:v>
                </c:pt>
                <c:pt idx="135">
                  <c:v>3.3311766666665932</c:v>
                </c:pt>
                <c:pt idx="136">
                  <c:v>4.4263833333333054</c:v>
                </c:pt>
                <c:pt idx="137">
                  <c:v>-5.547633333333394</c:v>
                </c:pt>
                <c:pt idx="138">
                  <c:v>-5.1884533333333991</c:v>
                </c:pt>
                <c:pt idx="139">
                  <c:v>-3.5279073333333884</c:v>
                </c:pt>
                <c:pt idx="140">
                  <c:v>-9.147350000000003</c:v>
                </c:pt>
                <c:pt idx="141">
                  <c:v>-6.1126166666666961</c:v>
                </c:pt>
                <c:pt idx="142">
                  <c:v>0.45134333333331256</c:v>
                </c:pt>
                <c:pt idx="143">
                  <c:v>-1.8368060000000099</c:v>
                </c:pt>
                <c:pt idx="144">
                  <c:v>-1.5764400000000052</c:v>
                </c:pt>
                <c:pt idx="145">
                  <c:v>-7.3812533333334045</c:v>
                </c:pt>
                <c:pt idx="146">
                  <c:v>-12.757649999999998</c:v>
                </c:pt>
                <c:pt idx="147">
                  <c:v>4.0260000000003515E-2</c:v>
                </c:pt>
                <c:pt idx="148">
                  <c:v>-5.8116633333333994</c:v>
                </c:pt>
                <c:pt idx="149">
                  <c:v>0.19618000000001246</c:v>
                </c:pt>
                <c:pt idx="150">
                  <c:v>-6.1370975862069059</c:v>
                </c:pt>
                <c:pt idx="151">
                  <c:v>0.7313766666666055</c:v>
                </c:pt>
                <c:pt idx="152">
                  <c:v>-4.7393896774193962</c:v>
                </c:pt>
                <c:pt idx="153">
                  <c:v>-2.9407100000000099</c:v>
                </c:pt>
                <c:pt idx="154">
                  <c:v>0.78134066666659407</c:v>
                </c:pt>
                <c:pt idx="155">
                  <c:v>-1.1153066666666973</c:v>
                </c:pt>
                <c:pt idx="156">
                  <c:v>0.98891999999999314</c:v>
                </c:pt>
                <c:pt idx="157">
                  <c:v>-6.8327509677420011</c:v>
                </c:pt>
                <c:pt idx="158">
                  <c:v>-6.8604160000000007</c:v>
                </c:pt>
                <c:pt idx="159">
                  <c:v>-0.86450000000000671</c:v>
                </c:pt>
                <c:pt idx="160">
                  <c:v>0.83284000000000447</c:v>
                </c:pt>
                <c:pt idx="161">
                  <c:v>0.59059999999999491</c:v>
                </c:pt>
                <c:pt idx="162">
                  <c:v>4.159603333333294</c:v>
                </c:pt>
                <c:pt idx="163">
                  <c:v>9.2563949999999977</c:v>
                </c:pt>
                <c:pt idx="164">
                  <c:v>4.5968333333333078</c:v>
                </c:pt>
                <c:pt idx="165">
                  <c:v>1.2498116666666022</c:v>
                </c:pt>
                <c:pt idx="166">
                  <c:v>5.4322732258064121</c:v>
                </c:pt>
                <c:pt idx="167">
                  <c:v>6.4303488387095911</c:v>
                </c:pt>
                <c:pt idx="168">
                  <c:v>12.229376666666596</c:v>
                </c:pt>
                <c:pt idx="169">
                  <c:v>5.1029099999999943</c:v>
                </c:pt>
                <c:pt idx="170">
                  <c:v>-0.91330333333340263</c:v>
                </c:pt>
                <c:pt idx="171">
                  <c:v>0.64549333333329173</c:v>
                </c:pt>
                <c:pt idx="172">
                  <c:v>-2.7396739999999937</c:v>
                </c:pt>
                <c:pt idx="173">
                  <c:v>4.229920000000007</c:v>
                </c:pt>
                <c:pt idx="174">
                  <c:v>5.5584133333333057</c:v>
                </c:pt>
                <c:pt idx="175">
                  <c:v>2.8863099999999946</c:v>
                </c:pt>
                <c:pt idx="176">
                  <c:v>-1.0888864864865013</c:v>
                </c:pt>
                <c:pt idx="177">
                  <c:v>-1.2291200000000089</c:v>
                </c:pt>
                <c:pt idx="178">
                  <c:v>-0.35210166666669807</c:v>
                </c:pt>
                <c:pt idx="179">
                  <c:v>-6.0700300000000027</c:v>
                </c:pt>
                <c:pt idx="180">
                  <c:v>-0.97530080645169903</c:v>
                </c:pt>
                <c:pt idx="181">
                  <c:v>-1.2522626666666952</c:v>
                </c:pt>
                <c:pt idx="182">
                  <c:v>-3.3985566666666926</c:v>
                </c:pt>
                <c:pt idx="183">
                  <c:v>-2.6406133333333912</c:v>
                </c:pt>
                <c:pt idx="184">
                  <c:v>0.13569999999999993</c:v>
                </c:pt>
                <c:pt idx="185">
                  <c:v>-2.0889666666667068</c:v>
                </c:pt>
                <c:pt idx="186">
                  <c:v>-2.1604466666667008</c:v>
                </c:pt>
                <c:pt idx="187">
                  <c:v>-1.5720139999999958</c:v>
                </c:pt>
                <c:pt idx="188">
                  <c:v>0.40185000000001025</c:v>
                </c:pt>
                <c:pt idx="189">
                  <c:v>2.4642900000000054</c:v>
                </c:pt>
                <c:pt idx="190">
                  <c:v>-0.21521545454550051</c:v>
                </c:pt>
                <c:pt idx="191">
                  <c:v>-4.3050085714286013</c:v>
                </c:pt>
                <c:pt idx="192">
                  <c:v>0.68633711111110074</c:v>
                </c:pt>
                <c:pt idx="193">
                  <c:v>1.7495299999999929</c:v>
                </c:pt>
                <c:pt idx="194">
                  <c:v>-0.11045733333340024</c:v>
                </c:pt>
                <c:pt idx="195">
                  <c:v>-2.3751900000000035</c:v>
                </c:pt>
                <c:pt idx="196">
                  <c:v>1.1205316666665937</c:v>
                </c:pt>
                <c:pt idx="197">
                  <c:v>3.0567433333333014</c:v>
                </c:pt>
                <c:pt idx="198">
                  <c:v>8.6175633333332939</c:v>
                </c:pt>
                <c:pt idx="199">
                  <c:v>-1.3051250000000039</c:v>
                </c:pt>
                <c:pt idx="200">
                  <c:v>-4.1458533333333918</c:v>
                </c:pt>
                <c:pt idx="201">
                  <c:v>0.63721333333329255</c:v>
                </c:pt>
                <c:pt idx="202">
                  <c:v>4.0633066666665911</c:v>
                </c:pt>
                <c:pt idx="203">
                  <c:v>3.6436100000000096</c:v>
                </c:pt>
                <c:pt idx="204">
                  <c:v>-4.1263666666666978</c:v>
                </c:pt>
                <c:pt idx="205">
                  <c:v>-2.0542699999999883</c:v>
                </c:pt>
                <c:pt idx="206">
                  <c:v>1.9347366666665948</c:v>
                </c:pt>
                <c:pt idx="207">
                  <c:v>1.1747239999999977</c:v>
                </c:pt>
                <c:pt idx="208">
                  <c:v>1.442731666666603</c:v>
                </c:pt>
                <c:pt idx="209">
                  <c:v>4.4254099999999994</c:v>
                </c:pt>
                <c:pt idx="210">
                  <c:v>3.9857566666666031</c:v>
                </c:pt>
                <c:pt idx="211">
                  <c:v>1.1242600000000067</c:v>
                </c:pt>
                <c:pt idx="212">
                  <c:v>-0.69611499999999182</c:v>
                </c:pt>
                <c:pt idx="213">
                  <c:v>-2.768250000000009</c:v>
                </c:pt>
                <c:pt idx="214">
                  <c:v>-8.2763333333403466E-2</c:v>
                </c:pt>
                <c:pt idx="215">
                  <c:v>1.7318600000000117</c:v>
                </c:pt>
                <c:pt idx="216">
                  <c:v>3.1913266666665976</c:v>
                </c:pt>
                <c:pt idx="217">
                  <c:v>0.24281666666659873</c:v>
                </c:pt>
                <c:pt idx="218">
                  <c:v>3.348193103448196</c:v>
                </c:pt>
                <c:pt idx="219">
                  <c:v>2.3859700000000004</c:v>
                </c:pt>
                <c:pt idx="220">
                  <c:v>-1.1392265517241924</c:v>
                </c:pt>
                <c:pt idx="221">
                  <c:v>3.6336026666665902</c:v>
                </c:pt>
                <c:pt idx="222">
                  <c:v>2.3300316666665992</c:v>
                </c:pt>
                <c:pt idx="223">
                  <c:v>7.5259109677418934</c:v>
                </c:pt>
                <c:pt idx="224">
                  <c:v>3.0819598064516072</c:v>
                </c:pt>
                <c:pt idx="225">
                  <c:v>-2.2794033333333914</c:v>
                </c:pt>
                <c:pt idx="226">
                  <c:v>9.1016666666604351E-2</c:v>
                </c:pt>
                <c:pt idx="227">
                  <c:v>-3.0409816666666956</c:v>
                </c:pt>
                <c:pt idx="228" formatCode="0.000">
                  <c:v>-6.3189166666667091</c:v>
                </c:pt>
                <c:pt idx="229" formatCode="0.000">
                  <c:v>-1.4744833333333958</c:v>
                </c:pt>
                <c:pt idx="230" formatCode="0.000">
                  <c:v>-2.7860100000000045</c:v>
                </c:pt>
                <c:pt idx="231" formatCode="0.000">
                  <c:v>1.838946666666601</c:v>
                </c:pt>
                <c:pt idx="232" formatCode="0.000">
                  <c:v>8.0853039999999936</c:v>
                </c:pt>
                <c:pt idx="233" formatCode="0.000">
                  <c:v>-4.3738900000000029</c:v>
                </c:pt>
                <c:pt idx="234" formatCode="0.000">
                  <c:v>0.78427666666659945</c:v>
                </c:pt>
                <c:pt idx="235" formatCode="0.000">
                  <c:v>-1.5739006666667024</c:v>
                </c:pt>
                <c:pt idx="236" formatCode="0.000">
                  <c:v>4.2905173333332982</c:v>
                </c:pt>
                <c:pt idx="237" formatCode="0.000">
                  <c:v>2.1303100000000086</c:v>
                </c:pt>
                <c:pt idx="238" formatCode="0.000">
                  <c:v>-2.9485633333333965</c:v>
                </c:pt>
                <c:pt idx="239" formatCode="0.000">
                  <c:v>-2.5575740000000025</c:v>
                </c:pt>
                <c:pt idx="240" formatCode="0.000">
                  <c:v>3.0833333333077917E-3</c:v>
                </c:pt>
                <c:pt idx="241" formatCode="0.000">
                  <c:v>0.94170666666660452</c:v>
                </c:pt>
                <c:pt idx="242" formatCode="0.000">
                  <c:v>-0.56378333333339015</c:v>
                </c:pt>
                <c:pt idx="243" formatCode="0.000">
                  <c:v>0.71764499999999032</c:v>
                </c:pt>
                <c:pt idx="244" formatCode="0.000">
                  <c:v>1.6413366666665894</c:v>
                </c:pt>
                <c:pt idx="245" formatCode="0.000">
                  <c:v>0.48996999999999957</c:v>
                </c:pt>
                <c:pt idx="246" formatCode="0.000">
                  <c:v>2.7019133333332945</c:v>
                </c:pt>
                <c:pt idx="247" formatCode="0.000">
                  <c:v>3.2631733333332988</c:v>
                </c:pt>
                <c:pt idx="248" formatCode="0.000">
                  <c:v>0.37393666666659442</c:v>
                </c:pt>
                <c:pt idx="249" formatCode="0.000">
                  <c:v>0.60994999999999777</c:v>
                </c:pt>
                <c:pt idx="250" formatCode="0.000">
                  <c:v>5.1745566666665894</c:v>
                </c:pt>
                <c:pt idx="251" formatCode="0.000">
                  <c:v>3.4511049999999983</c:v>
                </c:pt>
                <c:pt idx="252" formatCode="0.000">
                  <c:v>3.3168599999999913</c:v>
                </c:pt>
                <c:pt idx="253" formatCode="0.000">
                  <c:v>-0.12859666666670932</c:v>
                </c:pt>
                <c:pt idx="254" formatCode="0.000">
                  <c:v>-3.6129533333333939</c:v>
                </c:pt>
                <c:pt idx="255" formatCode="0.000">
                  <c:v>-1.4675133333334003</c:v>
                </c:pt>
                <c:pt idx="256" formatCode="0.000">
                  <c:v>4.0409700000000015</c:v>
                </c:pt>
                <c:pt idx="257" formatCode="0.000">
                  <c:v>0.32790666666660684</c:v>
                </c:pt>
                <c:pt idx="258" formatCode="0.000">
                  <c:v>3.5921033333332986</c:v>
                </c:pt>
                <c:pt idx="259" formatCode="0.000">
                  <c:v>2.6765493333332984</c:v>
                </c:pt>
                <c:pt idx="260" formatCode="0.000">
                  <c:v>2.8143133333333026</c:v>
                </c:pt>
                <c:pt idx="261" formatCode="0.000">
                  <c:v>0.10697500000000559</c:v>
                </c:pt>
                <c:pt idx="262" formatCode="0.000">
                  <c:v>-2.9864640000000122</c:v>
                </c:pt>
                <c:pt idx="263" formatCode="0.000">
                  <c:v>-3.2812700000000063</c:v>
                </c:pt>
                <c:pt idx="264" formatCode="0.000">
                  <c:v>-2.436791034482809</c:v>
                </c:pt>
                <c:pt idx="265" formatCode="0.000">
                  <c:v>-1.3119596551724015</c:v>
                </c:pt>
                <c:pt idx="266" formatCode="0.000">
                  <c:v>-4.3340133333334023</c:v>
                </c:pt>
                <c:pt idx="267" formatCode="0.000">
                  <c:v>0.17706599999999639</c:v>
                </c:pt>
                <c:pt idx="268" formatCode="0.000">
                  <c:v>-1.4140833333333944</c:v>
                </c:pt>
                <c:pt idx="269" formatCode="0.000">
                  <c:v>-1.0803716129033063</c:v>
                </c:pt>
                <c:pt idx="270" formatCode="0.000">
                  <c:v>-4.1381093333334036</c:v>
                </c:pt>
                <c:pt idx="271" formatCode="0.000">
                  <c:v>-7.6443233333334035</c:v>
                </c:pt>
                <c:pt idx="272" formatCode="0.000">
                  <c:v>-3.4356826666667075</c:v>
                </c:pt>
                <c:pt idx="273" formatCode="0.000">
                  <c:v>-0.21392333333339764</c:v>
                </c:pt>
                <c:pt idx="274" formatCode="0.000">
                  <c:v>2.8969466666666079</c:v>
                </c:pt>
                <c:pt idx="275" formatCode="0.000">
                  <c:v>0.33426000000000045</c:v>
                </c:pt>
                <c:pt idx="276" formatCode="0.000">
                  <c:v>-8.3213066666667004</c:v>
                </c:pt>
                <c:pt idx="277" formatCode="0.000">
                  <c:v>-1.0905333333333971</c:v>
                </c:pt>
                <c:pt idx="278" formatCode="0.000">
                  <c:v>-8.4938333333397509E-2</c:v>
                </c:pt>
                <c:pt idx="279" formatCode="0.000">
                  <c:v>-0.43412666666669963</c:v>
                </c:pt>
                <c:pt idx="280" formatCode="0.000">
                  <c:v>4.2239799999999974</c:v>
                </c:pt>
                <c:pt idx="281" formatCode="0.000">
                  <c:v>-2.660340000000005</c:v>
                </c:pt>
                <c:pt idx="282" formatCode="0.000">
                  <c:v>-0.68747214285720304</c:v>
                </c:pt>
                <c:pt idx="283" formatCode="0.000">
                  <c:v>-1.2191382857142941</c:v>
                </c:pt>
                <c:pt idx="284" formatCode="0.000">
                  <c:v>1.5654314285714008</c:v>
                </c:pt>
                <c:pt idx="285" formatCode="0.000">
                  <c:v>-1.430117931034502</c:v>
                </c:pt>
                <c:pt idx="286" formatCode="0.000">
                  <c:v>2.6001626666665913</c:v>
                </c:pt>
                <c:pt idx="287" formatCode="0.000">
                  <c:v>2.3476633333333012</c:v>
                </c:pt>
                <c:pt idx="288" formatCode="0.000">
                  <c:v>-1.939286666666689</c:v>
                </c:pt>
                <c:pt idx="289" formatCode="0.000">
                  <c:v>0.14807000000000414</c:v>
                </c:pt>
                <c:pt idx="290" formatCode="0.000">
                  <c:v>-9.2176666666702545E-2</c:v>
                </c:pt>
                <c:pt idx="291" formatCode="0.000">
                  <c:v>-3.6866060606101314E-2</c:v>
                </c:pt>
                <c:pt idx="292" formatCode="0.000">
                  <c:v>-3.8928200000000004</c:v>
                </c:pt>
                <c:pt idx="293" formatCode="0.000">
                  <c:v>-5.0568540000000013</c:v>
                </c:pt>
                <c:pt idx="294" formatCode="0.000">
                  <c:v>1.2930499999999938</c:v>
                </c:pt>
                <c:pt idx="295" formatCode="0.000">
                  <c:v>-0.21991290322588952</c:v>
                </c:pt>
                <c:pt idx="296" formatCode="0.000">
                  <c:v>0.42841612903220039</c:v>
                </c:pt>
                <c:pt idx="297" formatCode="0.000">
                  <c:v>-0.64816999999999325</c:v>
                </c:pt>
                <c:pt idx="298" formatCode="0.000">
                  <c:v>0.14778333333329385</c:v>
                </c:pt>
                <c:pt idx="299" formatCode="0.000">
                  <c:v>1.1194588709677049</c:v>
                </c:pt>
                <c:pt idx="300" formatCode="0.000">
                  <c:v>-4.5679233333333968</c:v>
                </c:pt>
                <c:pt idx="301" formatCode="0.000">
                  <c:v>-3.4676900000000046</c:v>
                </c:pt>
                <c:pt idx="302" formatCode="0.000">
                  <c:v>-0.39731419354839659</c:v>
                </c:pt>
                <c:pt idx="303" formatCode="0.000">
                  <c:v>1.2918038709676978</c:v>
                </c:pt>
                <c:pt idx="304" formatCode="0.000">
                  <c:v>1.3656366666666031</c:v>
                </c:pt>
                <c:pt idx="305" formatCode="0.000">
                  <c:v>-4.0079099999999954</c:v>
                </c:pt>
                <c:pt idx="306" formatCode="0.000">
                  <c:v>2.4438393333333011</c:v>
                </c:pt>
                <c:pt idx="307" formatCode="0.000">
                  <c:v>0.65365599999999802</c:v>
                </c:pt>
                <c:pt idx="308" formatCode="0.000">
                  <c:v>4.2336051515150928</c:v>
                </c:pt>
                <c:pt idx="309" formatCode="0.000">
                  <c:v>-0.47091500000000508</c:v>
                </c:pt>
                <c:pt idx="310" formatCode="0.000">
                  <c:v>-0.95943333333339353</c:v>
                </c:pt>
                <c:pt idx="311" formatCode="0.000">
                  <c:v>-3.1071483870967995</c:v>
                </c:pt>
                <c:pt idx="312" formatCode="0.000">
                  <c:v>1.514480000000006</c:v>
                </c:pt>
                <c:pt idx="313" formatCode="0.000">
                  <c:v>1.2348174193547976</c:v>
                </c:pt>
                <c:pt idx="314" formatCode="0.000">
                  <c:v>2.7011483333332933</c:v>
                </c:pt>
                <c:pt idx="315" formatCode="0.000">
                  <c:v>-3.1623233333334042</c:v>
                </c:pt>
                <c:pt idx="316" formatCode="0.000">
                  <c:v>4.2421216666666055</c:v>
                </c:pt>
                <c:pt idx="317" formatCode="0.000">
                  <c:v>-0.32371500000000708</c:v>
                </c:pt>
                <c:pt idx="318" formatCode="0.000">
                  <c:v>-2.6343492307693026</c:v>
                </c:pt>
                <c:pt idx="319" formatCode="0.000">
                  <c:v>-2.875860000000003</c:v>
                </c:pt>
                <c:pt idx="320" formatCode="0.000">
                  <c:v>-5.8151666666666983</c:v>
                </c:pt>
                <c:pt idx="321" formatCode="0.000">
                  <c:v>-0.1394290322581071</c:v>
                </c:pt>
                <c:pt idx="322" formatCode="0.000">
                  <c:v>-0.63272166666671126</c:v>
                </c:pt>
                <c:pt idx="323" formatCode="0.000">
                  <c:v>0.38983333333329995</c:v>
                </c:pt>
                <c:pt idx="324" formatCode="0.000">
                  <c:v>2.7732966666666101</c:v>
                </c:pt>
                <c:pt idx="325" formatCode="0.000">
                  <c:v>2.8459233333333032</c:v>
                </c:pt>
                <c:pt idx="326" formatCode="0.000">
                  <c:v>-1.2922299999999893</c:v>
                </c:pt>
                <c:pt idx="327" formatCode="0.000">
                  <c:v>-0.40276451612909625</c:v>
                </c:pt>
                <c:pt idx="328" formatCode="0.000">
                  <c:v>0.49444838709669625</c:v>
                </c:pt>
                <c:pt idx="329" formatCode="0.000">
                  <c:v>-5.3120933333333937</c:v>
                </c:pt>
                <c:pt idx="330" formatCode="0.000">
                  <c:v>3.4036899999999974</c:v>
                </c:pt>
                <c:pt idx="331" formatCode="0.000">
                  <c:v>2.4295883333332995</c:v>
                </c:pt>
                <c:pt idx="332" formatCode="0.000">
                  <c:v>4.1877733333332969</c:v>
                </c:pt>
                <c:pt idx="333" formatCode="0.000">
                  <c:v>0.84968451612900253</c:v>
                </c:pt>
                <c:pt idx="334" formatCode="0.000">
                  <c:v>-0.47650000000000148</c:v>
                </c:pt>
                <c:pt idx="335" formatCode="0.000">
                  <c:v>2.1481929729728932</c:v>
                </c:pt>
                <c:pt idx="336" formatCode="0.000">
                  <c:v>3.6515440000000012</c:v>
                </c:pt>
                <c:pt idx="337" formatCode="0.000">
                  <c:v>5.7738966666666016</c:v>
                </c:pt>
                <c:pt idx="338" formatCode="0.000">
                  <c:v>1.5404699999999991</c:v>
                </c:pt>
                <c:pt idx="339" formatCode="0.000">
                  <c:v>0.78046599999998989</c:v>
                </c:pt>
                <c:pt idx="340" formatCode="0.000">
                  <c:v>3.873096451612895</c:v>
                </c:pt>
                <c:pt idx="341" formatCode="0.000">
                  <c:v>4.1321016129031989</c:v>
                </c:pt>
                <c:pt idx="342" formatCode="0.000">
                  <c:v>-0.42750516129031269</c:v>
                </c:pt>
                <c:pt idx="343" formatCode="0.000">
                  <c:v>-6.5600000000642922E-4</c:v>
                </c:pt>
                <c:pt idx="344" formatCode="0.000">
                  <c:v>2.3418049999999937</c:v>
                </c:pt>
                <c:pt idx="345" formatCode="0.000">
                  <c:v>-2.5714833333334042</c:v>
                </c:pt>
                <c:pt idx="346" formatCode="0.000">
                  <c:v>1.6083399999999983</c:v>
                </c:pt>
                <c:pt idx="347" formatCode="0.000">
                  <c:v>4.3499266666666045</c:v>
                </c:pt>
                <c:pt idx="348" formatCode="0.000">
                  <c:v>2.5966300000000047</c:v>
                </c:pt>
                <c:pt idx="349" formatCode="0.000">
                  <c:v>0.32886000000000593</c:v>
                </c:pt>
                <c:pt idx="350" formatCode="0.000">
                  <c:v>4.7682326666666057</c:v>
                </c:pt>
                <c:pt idx="351" formatCode="0.000">
                  <c:v>3.5751566666666008</c:v>
                </c:pt>
                <c:pt idx="352" formatCode="0.000">
                  <c:v>3.8394499999999994</c:v>
                </c:pt>
                <c:pt idx="353" formatCode="0.000">
                  <c:v>1.3016099999999966</c:v>
                </c:pt>
                <c:pt idx="354" formatCode="0.000">
                  <c:v>5.2637466666666057</c:v>
                </c:pt>
                <c:pt idx="355" formatCode="0.000">
                  <c:v>2.6108200000000039</c:v>
                </c:pt>
                <c:pt idx="356" formatCode="0.000">
                  <c:v>-0.31139333333339891</c:v>
                </c:pt>
                <c:pt idx="357" formatCode="0.000">
                  <c:v>0.26716333333330056</c:v>
                </c:pt>
                <c:pt idx="358" formatCode="0.000">
                  <c:v>4.1613575862068046</c:v>
                </c:pt>
                <c:pt idx="359" formatCode="0.000">
                  <c:v>3.0220806666666107</c:v>
                </c:pt>
                <c:pt idx="360" formatCode="0.000">
                  <c:v>2.3908660000000026</c:v>
                </c:pt>
                <c:pt idx="361" formatCode="0.000">
                  <c:v>2.2565433333332976</c:v>
                </c:pt>
                <c:pt idx="362" formatCode="0.000">
                  <c:v>3.6362277419354001</c:v>
                </c:pt>
                <c:pt idx="363" formatCode="0.000">
                  <c:v>-0.48397354838709816</c:v>
                </c:pt>
                <c:pt idx="364" formatCode="0.000">
                  <c:v>-3.013783333333393</c:v>
                </c:pt>
                <c:pt idx="365" formatCode="0.000">
                  <c:v>-0.4955099999999959</c:v>
                </c:pt>
                <c:pt idx="366" formatCode="0.000">
                  <c:v>2.8421266666666014</c:v>
                </c:pt>
                <c:pt idx="367" formatCode="0.000">
                  <c:v>-0.77273666666668817</c:v>
                </c:pt>
                <c:pt idx="368" formatCode="0.000">
                  <c:v>5.6179733333332962</c:v>
                </c:pt>
                <c:pt idx="369" formatCode="0.000">
                  <c:v>2.3417933333332996</c:v>
                </c:pt>
                <c:pt idx="370" formatCode="0.000">
                  <c:v>2.6592566666666073</c:v>
                </c:pt>
                <c:pt idx="371" formatCode="0.000">
                  <c:v>-1.1084000000000032</c:v>
                </c:pt>
                <c:pt idx="372" formatCode="0.000">
                  <c:v>-0.56965999999999894</c:v>
                </c:pt>
                <c:pt idx="373" formatCode="0.000">
                  <c:v>5.6487050000000067</c:v>
                </c:pt>
                <c:pt idx="374" formatCode="0.000">
                  <c:v>6.1516973333333027</c:v>
                </c:pt>
                <c:pt idx="375" formatCode="0.000">
                  <c:v>6.708313333333308</c:v>
                </c:pt>
                <c:pt idx="376" formatCode="0.000">
                  <c:v>2.8941416129031978</c:v>
                </c:pt>
                <c:pt idx="377" formatCode="0.000">
                  <c:v>5.3727925806450969</c:v>
                </c:pt>
                <c:pt idx="378" formatCode="0.000">
                  <c:v>3.0399945161289992</c:v>
                </c:pt>
                <c:pt idx="379" formatCode="0.000">
                  <c:v>2.2800799999999981</c:v>
                </c:pt>
                <c:pt idx="380" formatCode="0.000">
                  <c:v>-1.6686783333334034</c:v>
                </c:pt>
                <c:pt idx="381" formatCode="0.000">
                  <c:v>0.28150999999999726</c:v>
                </c:pt>
                <c:pt idx="382" formatCode="0.000">
                  <c:v>-1.4416583333334074</c:v>
                </c:pt>
                <c:pt idx="383" formatCode="0.000">
                  <c:v>-1.3759800000000126</c:v>
                </c:pt>
                <c:pt idx="384" formatCode="0.000">
                  <c:v>6.8577733333332986</c:v>
                </c:pt>
                <c:pt idx="385" formatCode="0.000">
                  <c:v>4.6694999999999993</c:v>
                </c:pt>
                <c:pt idx="386" formatCode="0.000">
                  <c:v>3.0680700000000058</c:v>
                </c:pt>
                <c:pt idx="387" formatCode="0.000">
                  <c:v>2.616650000000007</c:v>
                </c:pt>
                <c:pt idx="388" formatCode="0.000">
                  <c:v>2.3816287878786966</c:v>
                </c:pt>
                <c:pt idx="389" formatCode="0.000">
                  <c:v>0.87846157575751249</c:v>
                </c:pt>
                <c:pt idx="390" formatCode="0.000">
                  <c:v>2.6420999999999992</c:v>
                </c:pt>
                <c:pt idx="391" formatCode="0.000">
                  <c:v>5.6669712903225076</c:v>
                </c:pt>
                <c:pt idx="392" formatCode="0.000">
                  <c:v>4.8681406666665907</c:v>
                </c:pt>
                <c:pt idx="393" formatCode="0.000">
                  <c:v>4.5777016666665986</c:v>
                </c:pt>
                <c:pt idx="394" formatCode="0.000">
                  <c:v>4.1940958064515996</c:v>
                </c:pt>
                <c:pt idx="395" formatCode="0.000">
                  <c:v>6.0795964705882</c:v>
                </c:pt>
                <c:pt idx="396" formatCode="0.000">
                  <c:v>6.2513050000000021</c:v>
                </c:pt>
                <c:pt idx="397" formatCode="0.000">
                  <c:v>7.435370000000006</c:v>
                </c:pt>
                <c:pt idx="398" formatCode="0.000">
                  <c:v>6.8129600000000039</c:v>
                </c:pt>
                <c:pt idx="399" formatCode="0.000">
                  <c:v>-0.93501999999999441</c:v>
                </c:pt>
                <c:pt idx="400" formatCode="0.000">
                  <c:v>2.0073799999999977</c:v>
                </c:pt>
                <c:pt idx="401" formatCode="0.000">
                  <c:v>4.4617839999999944</c:v>
                </c:pt>
                <c:pt idx="402" formatCode="0.000">
                  <c:v>2.6527325806450932</c:v>
                </c:pt>
                <c:pt idx="403" formatCode="0.000">
                  <c:v>-0.27842903225810289</c:v>
                </c:pt>
                <c:pt idx="404" formatCode="0.000">
                  <c:v>1.7486778709676969</c:v>
                </c:pt>
                <c:pt idx="405" formatCode="0.000">
                  <c:v>2.1240999999999985</c:v>
                </c:pt>
                <c:pt idx="406" formatCode="0.000">
                  <c:v>3.9405799999999971</c:v>
                </c:pt>
                <c:pt idx="407" formatCode="0.000">
                  <c:v>2.9261381818181036</c:v>
                </c:pt>
                <c:pt idx="408" formatCode="0.000">
                  <c:v>4.8103915151515082</c:v>
                </c:pt>
                <c:pt idx="409" formatCode="0.000">
                  <c:v>6.7755633333332952</c:v>
                </c:pt>
                <c:pt idx="410" formatCode="0.000">
                  <c:v>2.3652040000000056</c:v>
                </c:pt>
                <c:pt idx="411" formatCode="0.000">
                  <c:v>5.7475440322579914</c:v>
                </c:pt>
                <c:pt idx="412" formatCode="0.000">
                  <c:v>8.4274900000000059</c:v>
                </c:pt>
                <c:pt idx="413" formatCode="0.000">
                  <c:v>6.2763721212120913</c:v>
                </c:pt>
                <c:pt idx="414" formatCode="0.000">
                  <c:v>2.6274658823528938</c:v>
                </c:pt>
                <c:pt idx="415" formatCode="0.000">
                  <c:v>3.4826350000000019</c:v>
                </c:pt>
                <c:pt idx="416" formatCode="0.000">
                  <c:v>5.314626666666598</c:v>
                </c:pt>
                <c:pt idx="417" formatCode="0.000">
                  <c:v>5.1637566666666004</c:v>
                </c:pt>
                <c:pt idx="418" formatCode="0.000">
                  <c:v>3.3495599999999968</c:v>
                </c:pt>
                <c:pt idx="419" formatCode="0.000">
                  <c:v>1.8982217647057951</c:v>
                </c:pt>
                <c:pt idx="420" formatCode="0.000">
                  <c:v>2.9975699999999961</c:v>
                </c:pt>
                <c:pt idx="421" formatCode="0.000">
                  <c:v>3.5124241935482985</c:v>
                </c:pt>
                <c:pt idx="422" formatCode="0.000">
                  <c:v>4.7765100000000018</c:v>
                </c:pt>
                <c:pt idx="423" formatCode="0.000">
                  <c:v>5.5843427272726984</c:v>
                </c:pt>
                <c:pt idx="424" formatCode="0.000">
                  <c:v>10.066115105263094</c:v>
                </c:pt>
                <c:pt idx="425" formatCode="0.000">
                  <c:v>7.4776217777776992</c:v>
                </c:pt>
                <c:pt idx="426" formatCode="0.000">
                  <c:v>8.5471411111111024</c:v>
                </c:pt>
                <c:pt idx="427" formatCode="0.000">
                  <c:v>3.7201087096773904</c:v>
                </c:pt>
                <c:pt idx="428" formatCode="0.000">
                  <c:v>3.1222283870966976</c:v>
                </c:pt>
                <c:pt idx="429" formatCode="0.000">
                  <c:v>5.4744899999999888</c:v>
                </c:pt>
                <c:pt idx="430" formatCode="0.000">
                  <c:v>2.7637073333333007</c:v>
                </c:pt>
                <c:pt idx="431" formatCode="0.000">
                  <c:v>6.5354548275862072</c:v>
                </c:pt>
                <c:pt idx="432" formatCode="0.000">
                  <c:v>7.5677559677418884</c:v>
                </c:pt>
                <c:pt idx="433" formatCode="0.000">
                  <c:v>5.0002953225805982</c:v>
                </c:pt>
                <c:pt idx="434" formatCode="0.000">
                  <c:v>6.5630109677418886</c:v>
                </c:pt>
                <c:pt idx="435" formatCode="0.000">
                  <c:v>6.1565366666666108</c:v>
                </c:pt>
                <c:pt idx="436" formatCode="0.000">
                  <c:v>2.9826300000000003</c:v>
                </c:pt>
                <c:pt idx="437" formatCode="0.000">
                  <c:v>3.5878100000000046</c:v>
                </c:pt>
                <c:pt idx="438" formatCode="0.000">
                  <c:v>5.5727145454545024</c:v>
                </c:pt>
                <c:pt idx="439" formatCode="0.000">
                  <c:v>0.9047292173912922</c:v>
                </c:pt>
                <c:pt idx="440" formatCode="0.000">
                  <c:v>2.6294463076921915</c:v>
                </c:pt>
                <c:pt idx="441" formatCode="0.000">
                  <c:v>-8.9029999999993947E-2</c:v>
                </c:pt>
                <c:pt idx="442" formatCode="0.000">
                  <c:v>0.47725272727269896</c:v>
                </c:pt>
                <c:pt idx="443" formatCode="0.000">
                  <c:v>2.5594600000000014</c:v>
                </c:pt>
                <c:pt idx="444" formatCode="0.000">
                  <c:v>3.7238232258063988</c:v>
                </c:pt>
                <c:pt idx="445" formatCode="0.000">
                  <c:v>10.7887566666666</c:v>
                </c:pt>
                <c:pt idx="446" formatCode="0.000">
                  <c:v>2.0585266666666087</c:v>
                </c:pt>
                <c:pt idx="447" formatCode="0.000">
                  <c:v>2.8258447058823037</c:v>
                </c:pt>
                <c:pt idx="448" formatCode="0.000">
                  <c:v>3.2146614285714037</c:v>
                </c:pt>
                <c:pt idx="449" formatCode="0.000">
                  <c:v>2.2903599999999926</c:v>
                </c:pt>
                <c:pt idx="450" formatCode="0.000">
                  <c:v>3.7782214285713991</c:v>
                </c:pt>
                <c:pt idx="451" formatCode="0.000">
                  <c:v>3.6003299999999996</c:v>
                </c:pt>
                <c:pt idx="452" formatCode="0.000">
                  <c:v>5.6968533333332942</c:v>
                </c:pt>
                <c:pt idx="453" formatCode="0.000">
                  <c:v>2.9942499999999939</c:v>
                </c:pt>
                <c:pt idx="454" formatCode="0.000">
                  <c:v>2.2473449999999957</c:v>
                </c:pt>
                <c:pt idx="455" formatCode="0.000">
                  <c:v>4.2557399999999888</c:v>
                </c:pt>
                <c:pt idx="456" formatCode="0.000">
                  <c:v>3.8947000000000003</c:v>
                </c:pt>
                <c:pt idx="457" formatCode="0.000">
                  <c:v>4.402860000000004</c:v>
                </c:pt>
                <c:pt idx="458" formatCode="0.000">
                  <c:v>4.25779</c:v>
                </c:pt>
                <c:pt idx="459" formatCode="0.000">
                  <c:v>2.1979224242423925</c:v>
                </c:pt>
                <c:pt idx="460" formatCode="0.000">
                  <c:v>-0.27994354838710933</c:v>
                </c:pt>
                <c:pt idx="461" formatCode="0.000">
                  <c:v>0.59533333333330063</c:v>
                </c:pt>
                <c:pt idx="462" formatCode="0.000">
                  <c:v>10.860884186046505</c:v>
                </c:pt>
                <c:pt idx="463" formatCode="0.000">
                  <c:v>6.4720466666665999</c:v>
                </c:pt>
                <c:pt idx="464" formatCode="0.000">
                  <c:v>8.2922300000000035</c:v>
                </c:pt>
                <c:pt idx="465" formatCode="0.000">
                  <c:v>2.0214500000000015</c:v>
                </c:pt>
                <c:pt idx="466" formatCode="0.000">
                  <c:v>4.3672551515150957</c:v>
                </c:pt>
                <c:pt idx="467" formatCode="0.000">
                  <c:v>1.842025806451602</c:v>
                </c:pt>
                <c:pt idx="468" formatCode="0.000">
                  <c:v>5.4638335483871003</c:v>
                </c:pt>
                <c:pt idx="469" formatCode="0.000">
                  <c:v>5.3018333333332919</c:v>
                </c:pt>
                <c:pt idx="470" formatCode="0.000">
                  <c:v>7.7524860000000047</c:v>
                </c:pt>
                <c:pt idx="471" formatCode="0.000">
                  <c:v>6.1556300000000022</c:v>
                </c:pt>
                <c:pt idx="472" formatCode="0.000">
                  <c:v>7.1152566666665962</c:v>
                </c:pt>
                <c:pt idx="473" formatCode="0.000">
                  <c:v>8.8790766666665917</c:v>
                </c:pt>
                <c:pt idx="474" formatCode="0.000">
                  <c:v>6.4385726666666017</c:v>
                </c:pt>
                <c:pt idx="475" formatCode="0.000">
                  <c:v>6.5566266666666024</c:v>
                </c:pt>
                <c:pt idx="476" formatCode="0.000">
                  <c:v>5.4343659999999971</c:v>
                </c:pt>
                <c:pt idx="477" formatCode="0.000">
                  <c:v>7.1366000000000014</c:v>
                </c:pt>
                <c:pt idx="478" formatCode="0.000">
                  <c:v>5.7964510526315109</c:v>
                </c:pt>
                <c:pt idx="479" formatCode="0.000">
                  <c:v>8.8157869032257992</c:v>
                </c:pt>
                <c:pt idx="480" formatCode="0.000">
                  <c:v>9.1614733333332907</c:v>
                </c:pt>
                <c:pt idx="481" formatCode="0.000">
                  <c:v>6.1117166666665952</c:v>
                </c:pt>
                <c:pt idx="482" formatCode="0.000">
                  <c:v>6.6358766666666043</c:v>
                </c:pt>
                <c:pt idx="483" formatCode="0.000">
                  <c:v>7.5080483333332921</c:v>
                </c:pt>
                <c:pt idx="484" formatCode="0.000">
                  <c:v>3.7897766666666115</c:v>
                </c:pt>
                <c:pt idx="485" formatCode="0.000">
                  <c:v>5.6350933333333018</c:v>
                </c:pt>
                <c:pt idx="486" formatCode="0.000">
                  <c:v>6.24664333333331</c:v>
                </c:pt>
                <c:pt idx="487" formatCode="0.000">
                  <c:v>4.7875026666665974</c:v>
                </c:pt>
                <c:pt idx="488" formatCode="0.000">
                  <c:v>8.4987899999999996</c:v>
                </c:pt>
                <c:pt idx="489" formatCode="0.000">
                  <c:v>4.4833808387096923</c:v>
                </c:pt>
                <c:pt idx="490" formatCode="0.000">
                  <c:v>5.6667433333333008</c:v>
                </c:pt>
                <c:pt idx="491" formatCode="0.000">
                  <c:v>1.8321949999999987</c:v>
                </c:pt>
                <c:pt idx="492" formatCode="0.000">
                  <c:v>4.3869866666666013</c:v>
                </c:pt>
                <c:pt idx="493" formatCode="0.000">
                  <c:v>2.4249933333333047</c:v>
                </c:pt>
                <c:pt idx="494" formatCode="0.000">
                  <c:v>1.0796456451612926</c:v>
                </c:pt>
                <c:pt idx="495" formatCode="0.000">
                  <c:v>-3.0188369677420042</c:v>
                </c:pt>
                <c:pt idx="496" formatCode="0.000">
                  <c:v>4.273606774193496</c:v>
                </c:pt>
                <c:pt idx="497" formatCode="0.000">
                  <c:v>3.5042746774193034</c:v>
                </c:pt>
                <c:pt idx="498" formatCode="0.000">
                  <c:v>6.457196129032198</c:v>
                </c:pt>
                <c:pt idx="499" formatCode="0.000">
                  <c:v>7.8884148387096928</c:v>
                </c:pt>
                <c:pt idx="500" formatCode="0.000">
                  <c:v>4.7393950000000018</c:v>
                </c:pt>
                <c:pt idx="501" formatCode="0.000">
                  <c:v>0.42876811764699596</c:v>
                </c:pt>
                <c:pt idx="502" formatCode="0.000">
                  <c:v>6.7361896551702216E-2</c:v>
                </c:pt>
                <c:pt idx="503" formatCode="0.000">
                  <c:v>1.6960857142857009</c:v>
                </c:pt>
                <c:pt idx="504" formatCode="0.000">
                  <c:v>-1.7170885714286044</c:v>
                </c:pt>
                <c:pt idx="505" formatCode="0.000">
                  <c:v>2.9138155172412894</c:v>
                </c:pt>
                <c:pt idx="506" formatCode="0.000">
                  <c:v>3.4570575862068011</c:v>
                </c:pt>
                <c:pt idx="507" formatCode="0.000">
                  <c:v>4.7384733333332889</c:v>
                </c:pt>
                <c:pt idx="508" formatCode="0.000">
                  <c:v>1.4762785714284945</c:v>
                </c:pt>
                <c:pt idx="509" formatCode="0.000">
                  <c:v>1.7518635862068095</c:v>
                </c:pt>
                <c:pt idx="510" formatCode="0.000">
                  <c:v>2.2887928571428091</c:v>
                </c:pt>
                <c:pt idx="511" formatCode="0.000">
                  <c:v>-0.67527655172419543</c:v>
                </c:pt>
                <c:pt idx="512" formatCode="0.000">
                  <c:v>5.6614816129032022</c:v>
                </c:pt>
                <c:pt idx="513" formatCode="0.000">
                  <c:v>5.939657741935406</c:v>
                </c:pt>
                <c:pt idx="514" formatCode="0.000">
                  <c:v>9.4448989032257913</c:v>
                </c:pt>
                <c:pt idx="515" formatCode="0.000">
                  <c:v>8.8669000000000011</c:v>
                </c:pt>
                <c:pt idx="516" formatCode="0.000">
                  <c:v>6.0307799999999929</c:v>
                </c:pt>
                <c:pt idx="517" formatCode="0.000">
                  <c:v>7.7779344827586101</c:v>
                </c:pt>
                <c:pt idx="518" formatCode="0.000">
                  <c:v>8.0739227586206965</c:v>
                </c:pt>
                <c:pt idx="519" formatCode="0.000">
                  <c:v>5.452899655172402</c:v>
                </c:pt>
                <c:pt idx="520" formatCode="0.000">
                  <c:v>6.7272200000000026</c:v>
                </c:pt>
                <c:pt idx="521" formatCode="0.000">
                  <c:v>5.9711300000000023</c:v>
                </c:pt>
                <c:pt idx="522" formatCode="0.000">
                  <c:v>8.0055766666665988</c:v>
                </c:pt>
                <c:pt idx="523" formatCode="0.000">
                  <c:v>5.9699619354837949</c:v>
                </c:pt>
                <c:pt idx="524" formatCode="0.000">
                  <c:v>4.3800333870967023</c:v>
                </c:pt>
                <c:pt idx="525" formatCode="0.000">
                  <c:v>7.5908199999999937</c:v>
                </c:pt>
                <c:pt idx="526" formatCode="0.000">
                  <c:v>10.20786666666659</c:v>
                </c:pt>
                <c:pt idx="527" formatCode="0.000">
                  <c:v>-0.31214333333339539</c:v>
                </c:pt>
                <c:pt idx="528" formatCode="0.000">
                  <c:v>-3.806129999999996</c:v>
                </c:pt>
                <c:pt idx="529" formatCode="0.000">
                  <c:v>8.0984000000000123</c:v>
                </c:pt>
                <c:pt idx="530" formatCode="0.000">
                  <c:v>5.908435294117595</c:v>
                </c:pt>
                <c:pt idx="531" formatCode="0.000">
                  <c:v>5.4545342424242023</c:v>
                </c:pt>
                <c:pt idx="532" formatCode="0.000">
                  <c:v>4.8576383870966993</c:v>
                </c:pt>
                <c:pt idx="533" formatCode="0.000">
                  <c:v>3.6908033333332924</c:v>
                </c:pt>
                <c:pt idx="534" formatCode="0.000">
                  <c:v>1.2660557575756997</c:v>
                </c:pt>
                <c:pt idx="535" formatCode="0.000">
                  <c:v>5.0352719696968933</c:v>
                </c:pt>
                <c:pt idx="536" formatCode="0.000">
                  <c:v>7.4734439393938885</c:v>
                </c:pt>
                <c:pt idx="537" formatCode="0.000">
                  <c:v>7.1206700000000041</c:v>
                </c:pt>
                <c:pt idx="538" formatCode="0.000">
                  <c:v>5.4762883870967016</c:v>
                </c:pt>
                <c:pt idx="539" formatCode="0.000">
                  <c:v>2.7099635483871083</c:v>
                </c:pt>
                <c:pt idx="540" formatCode="0.000">
                  <c:v>1.3571699999999964</c:v>
                </c:pt>
                <c:pt idx="541" formatCode="0.000">
                  <c:v>3.0051088387096883</c:v>
                </c:pt>
                <c:pt idx="542" formatCode="0.000">
                  <c:v>2.3844909677418968</c:v>
                </c:pt>
                <c:pt idx="543" formatCode="0.000">
                  <c:v>3.5381466666666057</c:v>
                </c:pt>
                <c:pt idx="544" formatCode="0.000">
                  <c:v>4.1136439999999936</c:v>
                </c:pt>
                <c:pt idx="545" formatCode="0.000">
                  <c:v>5.979849999999999</c:v>
                </c:pt>
                <c:pt idx="546" formatCode="0.000">
                  <c:v>-2.6318066666666908</c:v>
                </c:pt>
                <c:pt idx="547" formatCode="0.000">
                  <c:v>3.3024366666665941</c:v>
                </c:pt>
                <c:pt idx="548" formatCode="0.000">
                  <c:v>7.8375166666666019</c:v>
                </c:pt>
                <c:pt idx="549" formatCode="0.000">
                  <c:v>9.0973900000000043</c:v>
                </c:pt>
                <c:pt idx="550" formatCode="0.000">
                  <c:v>7.1639864516128995</c:v>
                </c:pt>
                <c:pt idx="551" formatCode="0.000">
                  <c:v>9.4909766666665973</c:v>
                </c:pt>
                <c:pt idx="552" formatCode="0.000">
                  <c:v>6.5426033333333038</c:v>
                </c:pt>
                <c:pt idx="553" formatCode="0.000">
                  <c:v>7.4564966666666095</c:v>
                </c:pt>
                <c:pt idx="554" formatCode="0.000">
                  <c:v>6.3450766666665999</c:v>
                </c:pt>
                <c:pt idx="555" formatCode="0.000">
                  <c:v>8.7192659999999904</c:v>
                </c:pt>
                <c:pt idx="556" formatCode="0.000">
                  <c:v>10.226990000000001</c:v>
                </c:pt>
                <c:pt idx="557" formatCode="0.000">
                  <c:v>8.3400033333332999</c:v>
                </c:pt>
                <c:pt idx="558" formatCode="0.000">
                  <c:v>6.0197333333332921</c:v>
                </c:pt>
                <c:pt idx="559" formatCode="0.000">
                  <c:v>6.3664733333333032</c:v>
                </c:pt>
                <c:pt idx="560" formatCode="0.000">
                  <c:v>2.4532533333332935</c:v>
                </c:pt>
                <c:pt idx="561" formatCode="0.000">
                  <c:v>4.5590200000000038</c:v>
                </c:pt>
                <c:pt idx="562" formatCode="0.000">
                  <c:v>5.0011099999999971</c:v>
                </c:pt>
                <c:pt idx="563" formatCode="0.000">
                  <c:v>9.0747562580644967</c:v>
                </c:pt>
                <c:pt idx="564" formatCode="0.000">
                  <c:v>3.9000726666666026</c:v>
                </c:pt>
                <c:pt idx="565" formatCode="0.000">
                  <c:v>2.9745033333333026</c:v>
                </c:pt>
                <c:pt idx="566" formatCode="0.000">
                  <c:v>-2.3226465151516038</c:v>
                </c:pt>
                <c:pt idx="567" formatCode="0.000">
                  <c:v>-3.4334543243243871</c:v>
                </c:pt>
                <c:pt idx="568" formatCode="0.000">
                  <c:v>-1.7288521621621982</c:v>
                </c:pt>
                <c:pt idx="569" formatCode="0.000">
                  <c:v>-4.4647449999999935</c:v>
                </c:pt>
                <c:pt idx="570" formatCode="0.000">
                  <c:v>-3.3405833333333987</c:v>
                </c:pt>
                <c:pt idx="571" formatCode="0.000">
                  <c:v>0.16137000000000512</c:v>
                </c:pt>
                <c:pt idx="572" formatCode="0.000">
                  <c:v>1.2946866666666068</c:v>
                </c:pt>
                <c:pt idx="573" formatCode="0.000">
                  <c:v>1.622726666666594</c:v>
                </c:pt>
                <c:pt idx="574" formatCode="0.000">
                  <c:v>-0.41022666666670204</c:v>
                </c:pt>
                <c:pt idx="575" formatCode="0.000">
                  <c:v>-7.9200055172413926</c:v>
                </c:pt>
                <c:pt idx="576" formatCode="0.000">
                  <c:v>-6.9320216666666994</c:v>
                </c:pt>
                <c:pt idx="577" formatCode="0.000">
                  <c:v>-9.0532466666667091</c:v>
                </c:pt>
                <c:pt idx="578" formatCode="0.000">
                  <c:v>-7.0807993333334025</c:v>
                </c:pt>
                <c:pt idx="579" formatCode="0.000">
                  <c:v>-10.723124677419406</c:v>
                </c:pt>
                <c:pt idx="580" formatCode="0.000">
                  <c:v>-6.4580839999999995</c:v>
                </c:pt>
                <c:pt idx="581" formatCode="0.000">
                  <c:v>-3.6861799999999931</c:v>
                </c:pt>
                <c:pt idx="582" formatCode="0.000">
                  <c:v>-2.2314635483870973</c:v>
                </c:pt>
                <c:pt idx="583" formatCode="0.000">
                  <c:v>-3.6165100000000052</c:v>
                </c:pt>
                <c:pt idx="584" formatCode="0.000">
                  <c:v>-7.741846666666703</c:v>
                </c:pt>
                <c:pt idx="585" formatCode="0.000">
                  <c:v>3.7827133333333052</c:v>
                </c:pt>
                <c:pt idx="586" formatCode="0.000">
                  <c:v>4.1937649999999991</c:v>
                </c:pt>
                <c:pt idx="587" formatCode="0.000">
                  <c:v>6.1971366666666086</c:v>
                </c:pt>
                <c:pt idx="588" formatCode="0.000">
                  <c:v>4.9810966666665877</c:v>
                </c:pt>
                <c:pt idx="589" formatCode="0.000">
                  <c:v>4.8630133333332992</c:v>
                </c:pt>
                <c:pt idx="590" formatCode="0.000">
                  <c:v>8.8884139999999974</c:v>
                </c:pt>
                <c:pt idx="591" formatCode="0.000">
                  <c:v>6.8873643225805949</c:v>
                </c:pt>
                <c:pt idx="592" formatCode="0.000">
                  <c:v>9.0913614516128973</c:v>
                </c:pt>
                <c:pt idx="593" formatCode="0.000">
                  <c:v>2.1198733333333024</c:v>
                </c:pt>
                <c:pt idx="594" formatCode="0.000">
                  <c:v>8.2799816666666004</c:v>
                </c:pt>
                <c:pt idx="595" formatCode="0.000">
                  <c:v>5.5660233333332911</c:v>
                </c:pt>
                <c:pt idx="596" formatCode="0.000">
                  <c:v>5.6358026666665921</c:v>
                </c:pt>
                <c:pt idx="597" formatCode="0.000">
                  <c:v>4.6944816666666043</c:v>
                </c:pt>
                <c:pt idx="598" formatCode="0.000">
                  <c:v>2.402704</c:v>
                </c:pt>
                <c:pt idx="599" formatCode="0.000">
                  <c:v>3.2855959999999982</c:v>
                </c:pt>
                <c:pt idx="600" formatCode="0.000">
                  <c:v>6.791560000000004</c:v>
                </c:pt>
                <c:pt idx="601" formatCode="0.000">
                  <c:v>7.3927433333332999</c:v>
                </c:pt>
                <c:pt idx="602" formatCode="0.000">
                  <c:v>4.3550950000000057</c:v>
                </c:pt>
                <c:pt idx="603" formatCode="0.000">
                  <c:v>6.3678766666665894</c:v>
                </c:pt>
                <c:pt idx="604" formatCode="0.000">
                  <c:v>8.5744433333332921</c:v>
                </c:pt>
                <c:pt idx="605" formatCode="0.000">
                  <c:v>7.6748566666665994</c:v>
                </c:pt>
                <c:pt idx="606" formatCode="0.000">
                  <c:v>8.8712566666665964</c:v>
                </c:pt>
                <c:pt idx="607" formatCode="0.000">
                  <c:v>9.2856450000000024</c:v>
                </c:pt>
                <c:pt idx="608" formatCode="0.000">
                  <c:v>6.4070133333332961</c:v>
                </c:pt>
                <c:pt idx="609" formatCode="0.000">
                  <c:v>8.4514666666665903</c:v>
                </c:pt>
                <c:pt idx="610" formatCode="0.000">
                  <c:v>-5.0700954054053966</c:v>
                </c:pt>
                <c:pt idx="611" formatCode="0.000">
                  <c:v>2.9355266666665898</c:v>
                </c:pt>
                <c:pt idx="612" formatCode="0.000">
                  <c:v>3.7553333333333114</c:v>
                </c:pt>
                <c:pt idx="613" formatCode="0.000">
                  <c:v>2.6306299999999965</c:v>
                </c:pt>
                <c:pt idx="614" formatCode="0.000">
                  <c:v>0.50139000000000067</c:v>
                </c:pt>
                <c:pt idx="615" formatCode="0.000">
                  <c:v>2.2376560000000012</c:v>
                </c:pt>
                <c:pt idx="616" formatCode="0.000">
                  <c:v>4.9613183333332955</c:v>
                </c:pt>
                <c:pt idx="617" formatCode="0.000">
                  <c:v>6.4124433333333002</c:v>
                </c:pt>
                <c:pt idx="618" formatCode="0.000">
                  <c:v>5.7491966666666059</c:v>
                </c:pt>
                <c:pt idx="619" formatCode="0.000">
                  <c:v>7.7742266666666069</c:v>
                </c:pt>
                <c:pt idx="620" formatCode="0.000">
                  <c:v>6.1360733333333002</c:v>
                </c:pt>
                <c:pt idx="621" formatCode="0.000">
                  <c:v>3.807075999999995</c:v>
                </c:pt>
                <c:pt idx="622" formatCode="0.000">
                  <c:v>4.3776366666665893</c:v>
                </c:pt>
                <c:pt idx="623" formatCode="0.000">
                  <c:v>7.3362466666665966</c:v>
                </c:pt>
                <c:pt idx="624" formatCode="0.000">
                  <c:v>7.2222766666666018</c:v>
                </c:pt>
                <c:pt idx="625" formatCode="0.000">
                  <c:v>8.7267900000000083</c:v>
                </c:pt>
                <c:pt idx="626" formatCode="0.000">
                  <c:v>4.6538666666666018</c:v>
                </c:pt>
                <c:pt idx="627" formatCode="0.000">
                  <c:v>4.1850266666666016</c:v>
                </c:pt>
                <c:pt idx="628" formatCode="0.000">
                  <c:v>4.479015000000004</c:v>
                </c:pt>
                <c:pt idx="629" formatCode="0.000">
                  <c:v>5.2466050000000024</c:v>
                </c:pt>
                <c:pt idx="630" formatCode="0.000">
                  <c:v>4.6486400000000003</c:v>
                </c:pt>
                <c:pt idx="631" formatCode="0.000">
                  <c:v>5.5900961290322044</c:v>
                </c:pt>
                <c:pt idx="632" formatCode="0.000">
                  <c:v>3.2001910270270031</c:v>
                </c:pt>
                <c:pt idx="633" formatCode="0.000">
                  <c:v>5.9186287179487067</c:v>
                </c:pt>
                <c:pt idx="634" formatCode="0.000">
                  <c:v>5.6474242424242078</c:v>
                </c:pt>
                <c:pt idx="635" formatCode="0.000">
                  <c:v>6.1319533333332998</c:v>
                </c:pt>
                <c:pt idx="636" formatCode="0.000">
                  <c:v>8.5825976129032</c:v>
                </c:pt>
                <c:pt idx="637" formatCode="0.000">
                  <c:v>9.9656140000000022</c:v>
                </c:pt>
                <c:pt idx="638" formatCode="0.000">
                  <c:v>6.1629400000000061</c:v>
                </c:pt>
                <c:pt idx="639" formatCode="0.000">
                  <c:v>-2.3974766666667051</c:v>
                </c:pt>
                <c:pt idx="640" formatCode="0.000">
                  <c:v>5.1792339999999939</c:v>
                </c:pt>
                <c:pt idx="641" formatCode="0.000">
                  <c:v>6.5744729032257965</c:v>
                </c:pt>
                <c:pt idx="642" formatCode="0.000">
                  <c:v>4.8563900000000046</c:v>
                </c:pt>
                <c:pt idx="643" formatCode="0.000">
                  <c:v>5.303319333333306</c:v>
                </c:pt>
                <c:pt idx="644" formatCode="0.000">
                  <c:v>6.9998803225805943</c:v>
                </c:pt>
                <c:pt idx="645" formatCode="0.000">
                  <c:v>5.4331124516128995</c:v>
                </c:pt>
                <c:pt idx="646" formatCode="0.000">
                  <c:v>2.5379793548387113</c:v>
                </c:pt>
                <c:pt idx="647" formatCode="0.000">
                  <c:v>3.8182199999999966</c:v>
                </c:pt>
                <c:pt idx="648" formatCode="0.000">
                  <c:v>3.7493466666665967</c:v>
                </c:pt>
                <c:pt idx="649" formatCode="0.000">
                  <c:v>5.0990426666666053</c:v>
                </c:pt>
                <c:pt idx="650" formatCode="0.000">
                  <c:v>4.4579399999999936</c:v>
                </c:pt>
                <c:pt idx="651" formatCode="0.000">
                  <c:v>2.4116060000000061</c:v>
                </c:pt>
                <c:pt idx="652" formatCode="0.000">
                  <c:v>0.59342666666660193</c:v>
                </c:pt>
                <c:pt idx="653" formatCode="0.000">
                  <c:v>0.4564060000000012</c:v>
                </c:pt>
                <c:pt idx="654" formatCode="0.000">
                  <c:v>5.2505593333332996</c:v>
                </c:pt>
                <c:pt idx="655" formatCode="0.000">
                  <c:v>3.8501899999999978</c:v>
                </c:pt>
                <c:pt idx="656" formatCode="0.000">
                  <c:v>6.8329416666665992</c:v>
                </c:pt>
                <c:pt idx="657" formatCode="0.000">
                  <c:v>4.1598599999999948</c:v>
                </c:pt>
                <c:pt idx="658" formatCode="0.000">
                  <c:v>2.2364489032257922</c:v>
                </c:pt>
                <c:pt idx="659" formatCode="0.000">
                  <c:v>4.0400990322579986</c:v>
                </c:pt>
                <c:pt idx="660" formatCode="0.000">
                  <c:v>1.2087133333332929</c:v>
                </c:pt>
                <c:pt idx="661" formatCode="0.000">
                  <c:v>5.9367933333333127</c:v>
                </c:pt>
                <c:pt idx="662" formatCode="0.000">
                  <c:v>2.9875333333333032</c:v>
                </c:pt>
                <c:pt idx="663" formatCode="0.000">
                  <c:v>6.47371666666659</c:v>
                </c:pt>
                <c:pt idx="664" formatCode="0.000">
                  <c:v>5.4195866666666035</c:v>
                </c:pt>
                <c:pt idx="665" formatCode="0.000">
                  <c:v>6.3596793333332897</c:v>
                </c:pt>
                <c:pt idx="666" formatCode="0.000">
                  <c:v>5.7471266666666025</c:v>
                </c:pt>
                <c:pt idx="667" formatCode="0.000">
                  <c:v>5.7090933333332998</c:v>
                </c:pt>
                <c:pt idx="668" formatCode="0.000">
                  <c:v>4.970950000000002</c:v>
                </c:pt>
                <c:pt idx="669" formatCode="0.000">
                  <c:v>5.8178399999999968</c:v>
                </c:pt>
                <c:pt idx="670" formatCode="0.000">
                  <c:v>6.6617673333333016</c:v>
                </c:pt>
                <c:pt idx="671" formatCode="0.000">
                  <c:v>7.6085849999999979</c:v>
                </c:pt>
                <c:pt idx="672" formatCode="0.000">
                  <c:v>5.1025279999999995</c:v>
                </c:pt>
                <c:pt idx="673" formatCode="0.000">
                  <c:v>6.7004266511627932</c:v>
                </c:pt>
                <c:pt idx="674" formatCode="0.000">
                  <c:v>7.6038306666666031</c:v>
                </c:pt>
                <c:pt idx="675" formatCode="0.000">
                  <c:v>4.5985165853657932</c:v>
                </c:pt>
                <c:pt idx="676" formatCode="0.000">
                  <c:v>2.6644139999999936</c:v>
                </c:pt>
                <c:pt idx="677" formatCode="0.000">
                  <c:v>4.1959033333333053</c:v>
                </c:pt>
                <c:pt idx="678" formatCode="0.000">
                  <c:v>4.7357773333332958</c:v>
                </c:pt>
                <c:pt idx="679" formatCode="0.000">
                  <c:v>11.831916999999997</c:v>
                </c:pt>
                <c:pt idx="680" formatCode="0.000">
                  <c:v>7.9536851515150957</c:v>
                </c:pt>
                <c:pt idx="681" formatCode="0.000">
                  <c:v>9.7018833333332992</c:v>
                </c:pt>
                <c:pt idx="682" formatCode="0.000">
                  <c:v>6.05066333333329</c:v>
                </c:pt>
                <c:pt idx="683" formatCode="0.000">
                  <c:v>6.9156917741934976</c:v>
                </c:pt>
                <c:pt idx="684" formatCode="0.000">
                  <c:v>7.2123212903225067</c:v>
                </c:pt>
                <c:pt idx="685" formatCode="0.000">
                  <c:v>0.92351933333330294</c:v>
                </c:pt>
                <c:pt idx="686" formatCode="0.000">
                  <c:v>4.1130699999999933</c:v>
                </c:pt>
                <c:pt idx="687" formatCode="0.000">
                  <c:v>10.430301666666594</c:v>
                </c:pt>
                <c:pt idx="688" formatCode="0.000">
                  <c:v>6.9302333333333053</c:v>
                </c:pt>
                <c:pt idx="689" formatCode="0.000">
                  <c:v>8.8343884285713941</c:v>
                </c:pt>
                <c:pt idx="690" formatCode="0.000">
                  <c:v>6.07087333333331</c:v>
                </c:pt>
                <c:pt idx="691" formatCode="0.000">
                  <c:v>4.5077689655172009</c:v>
                </c:pt>
                <c:pt idx="692" formatCode="0.000">
                  <c:v>11.132199448275799</c:v>
                </c:pt>
                <c:pt idx="693" formatCode="0.000">
                  <c:v>11.226246551724103</c:v>
                </c:pt>
                <c:pt idx="694" formatCode="0.000">
                  <c:v>8.017983333333305</c:v>
                </c:pt>
                <c:pt idx="695" formatCode="0.000">
                  <c:v>9.4662669999999949</c:v>
                </c:pt>
                <c:pt idx="696" formatCode="0.000">
                  <c:v>1.9649974358974021</c:v>
                </c:pt>
                <c:pt idx="697" formatCode="0.000">
                  <c:v>5.1749168421052048</c:v>
                </c:pt>
                <c:pt idx="698" formatCode="0.000">
                  <c:v>5.6340434482758042</c:v>
                </c:pt>
                <c:pt idx="699" formatCode="0.000">
                  <c:v>4.1241004482758044</c:v>
                </c:pt>
                <c:pt idx="700" formatCode="0.000">
                  <c:v>4.289924285714207</c:v>
                </c:pt>
                <c:pt idx="701" formatCode="0.000">
                  <c:v>0.30464000000000624</c:v>
                </c:pt>
                <c:pt idx="702" formatCode="0.000">
                  <c:v>1.4719542857142045</c:v>
                </c:pt>
                <c:pt idx="703" formatCode="0.000">
                  <c:v>4.8691943103447954</c:v>
                </c:pt>
                <c:pt idx="704" formatCode="0.000">
                  <c:v>6.3930799999999977</c:v>
                </c:pt>
                <c:pt idx="705" formatCode="0.000">
                  <c:v>7.3505742857142025</c:v>
                </c:pt>
                <c:pt idx="706" formatCode="0.000">
                  <c:v>7.1523128571428032</c:v>
                </c:pt>
                <c:pt idx="707" formatCode="0.000">
                  <c:v>5.1686828571427981</c:v>
                </c:pt>
                <c:pt idx="708" formatCode="0.000">
                  <c:v>5.4550250000000062</c:v>
                </c:pt>
                <c:pt idx="709" formatCode="0.000">
                  <c:v>7.265197999999998</c:v>
                </c:pt>
                <c:pt idx="710" formatCode="0.000">
                  <c:v>6.3309139999999999</c:v>
                </c:pt>
                <c:pt idx="711" formatCode="0.000">
                  <c:v>3.8389759999999882</c:v>
                </c:pt>
                <c:pt idx="712" formatCode="0.000">
                  <c:v>5.3884199999999964</c:v>
                </c:pt>
                <c:pt idx="713" formatCode="0.000">
                  <c:v>5.4796333333333038</c:v>
                </c:pt>
                <c:pt idx="714" formatCode="0.000">
                  <c:v>7.7482733333333016</c:v>
                </c:pt>
                <c:pt idx="715" formatCode="0.000">
                  <c:v>5.8372549999999919</c:v>
                </c:pt>
                <c:pt idx="716" formatCode="0.000">
                  <c:v>12.401649333333303</c:v>
                </c:pt>
                <c:pt idx="717" formatCode="0.000">
                  <c:v>9.5277180000000001</c:v>
                </c:pt>
                <c:pt idx="718" formatCode="0.000">
                  <c:v>6.5749580303030086</c:v>
                </c:pt>
                <c:pt idx="719" formatCode="0.000">
                  <c:v>5.9349528571428039</c:v>
                </c:pt>
                <c:pt idx="720" formatCode="0.000">
                  <c:v>2.668996666666601</c:v>
                </c:pt>
                <c:pt idx="721" formatCode="0.000">
                  <c:v>3.7836763333333039</c:v>
                </c:pt>
                <c:pt idx="722" formatCode="0.000">
                  <c:v>3.1629346666666081</c:v>
                </c:pt>
                <c:pt idx="723" formatCode="0.000">
                  <c:v>0.85904399999999725</c:v>
                </c:pt>
                <c:pt idx="724" formatCode="0.000">
                  <c:v>-3.3848359999999929</c:v>
                </c:pt>
                <c:pt idx="725" formatCode="0.000">
                  <c:v>-6.014480000000006</c:v>
                </c:pt>
                <c:pt idx="726" formatCode="0.000">
                  <c:v>1.2835199999999958</c:v>
                </c:pt>
                <c:pt idx="727" formatCode="0.000">
                  <c:v>-0.81675400000000309</c:v>
                </c:pt>
                <c:pt idx="728" formatCode="0.000">
                  <c:v>3.6858206666666007</c:v>
                </c:pt>
                <c:pt idx="729" formatCode="0.000">
                  <c:v>1.6364960000000082</c:v>
                </c:pt>
                <c:pt idx="730" formatCode="0.000">
                  <c:v>7.2552816666665976</c:v>
                </c:pt>
                <c:pt idx="731" formatCode="0.000">
                  <c:v>6.845839666666599</c:v>
                </c:pt>
                <c:pt idx="732" formatCode="0.000">
                  <c:v>9.3233557096773936</c:v>
                </c:pt>
                <c:pt idx="733" formatCode="0.000">
                  <c:v>5.7966677419354014</c:v>
                </c:pt>
                <c:pt idx="734" formatCode="0.000">
                  <c:v>4.4715716774193055</c:v>
                </c:pt>
                <c:pt idx="735" formatCode="0.000">
                  <c:v>-2.0984243548386985</c:v>
                </c:pt>
                <c:pt idx="736" formatCode="0.000">
                  <c:v>2.3478416129032098</c:v>
                </c:pt>
                <c:pt idx="737" formatCode="0.000">
                  <c:v>4.4048348387095899</c:v>
                </c:pt>
                <c:pt idx="738" formatCode="0.000">
                  <c:v>7.0986759999999975</c:v>
                </c:pt>
                <c:pt idx="739" formatCode="0.000">
                  <c:v>5.8164233333333044</c:v>
                </c:pt>
                <c:pt idx="740" formatCode="0.000">
                  <c:v>6.2694230000000033</c:v>
                </c:pt>
                <c:pt idx="741" formatCode="0.000">
                  <c:v>5.1106086666666002</c:v>
                </c:pt>
                <c:pt idx="742" formatCode="0.000">
                  <c:v>7.5881799999999942</c:v>
                </c:pt>
                <c:pt idx="743" formatCode="0.000">
                  <c:v>8.1095213333332978</c:v>
                </c:pt>
                <c:pt idx="744" formatCode="0.000">
                  <c:v>8.7916936666666032</c:v>
                </c:pt>
                <c:pt idx="745" formatCode="0.000">
                  <c:v>6.5141653333333025</c:v>
                </c:pt>
                <c:pt idx="746" formatCode="0.000">
                  <c:v>11.559042666666599</c:v>
                </c:pt>
                <c:pt idx="747" formatCode="0.000">
                  <c:v>12.018162999999994</c:v>
                </c:pt>
                <c:pt idx="748" formatCode="0.000">
                  <c:v>9.0974183333332945</c:v>
                </c:pt>
                <c:pt idx="749" formatCode="0.000">
                  <c:v>9.6570639999999912</c:v>
                </c:pt>
                <c:pt idx="750" formatCode="0.000">
                  <c:v>11.663256666666598</c:v>
                </c:pt>
                <c:pt idx="751" formatCode="0.000">
                  <c:v>0.32004352941169145</c:v>
                </c:pt>
                <c:pt idx="752" formatCode="0.000">
                  <c:v>-1.4998199999999997</c:v>
                </c:pt>
                <c:pt idx="753" formatCode="0.000">
                  <c:v>-2.5485480645161971</c:v>
                </c:pt>
                <c:pt idx="754" formatCode="0.000">
                  <c:v>-5.4182342424243046</c:v>
                </c:pt>
                <c:pt idx="755" formatCode="0.000">
                  <c:v>-3.4726799999999969</c:v>
                </c:pt>
                <c:pt idx="756" formatCode="0.000">
                  <c:v>-2.9764435294117959</c:v>
                </c:pt>
                <c:pt idx="757" formatCode="0.000">
                  <c:v>-6.2799999999995748E-2</c:v>
                </c:pt>
                <c:pt idx="758" formatCode="0.000">
                  <c:v>4.7375474193547973</c:v>
                </c:pt>
                <c:pt idx="759" formatCode="0.000">
                  <c:v>6.2812600000000032</c:v>
                </c:pt>
                <c:pt idx="760" formatCode="0.000">
                  <c:v>8.2220033333333049</c:v>
                </c:pt>
                <c:pt idx="761" formatCode="0.000">
                  <c:v>10.131112666666603</c:v>
                </c:pt>
                <c:pt idx="762" formatCode="0.000">
                  <c:v>10.975629333333302</c:v>
                </c:pt>
                <c:pt idx="763" formatCode="0.000">
                  <c:v>9.8174506666666019</c:v>
                </c:pt>
                <c:pt idx="764" formatCode="0.000">
                  <c:v>6.9951263333333031</c:v>
                </c:pt>
                <c:pt idx="765" formatCode="0.000">
                  <c:v>6.7712996666666001</c:v>
                </c:pt>
                <c:pt idx="766" formatCode="0.000">
                  <c:v>4.2051699999999954</c:v>
                </c:pt>
                <c:pt idx="767" formatCode="0.000">
                  <c:v>2.541287838709593</c:v>
                </c:pt>
                <c:pt idx="768" formatCode="0.000">
                  <c:v>3.2522507419354056</c:v>
                </c:pt>
                <c:pt idx="769" formatCode="0.000">
                  <c:v>7.173603333333304</c:v>
                </c:pt>
                <c:pt idx="770" formatCode="0.000">
                  <c:v>7.0484036666666015</c:v>
                </c:pt>
                <c:pt idx="771" formatCode="0.000">
                  <c:v>8.622821612903202</c:v>
                </c:pt>
                <c:pt idx="772" formatCode="0.000">
                  <c:v>-1.7595448484849072</c:v>
                </c:pt>
                <c:pt idx="773" formatCode="0.000">
                  <c:v>4.4487645161290033</c:v>
                </c:pt>
                <c:pt idx="774" formatCode="0.000">
                  <c:v>8.5668103225806007</c:v>
                </c:pt>
                <c:pt idx="775" formatCode="0.000">
                  <c:v>9.9072013548387048</c:v>
                </c:pt>
                <c:pt idx="776" formatCode="0.000">
                  <c:v>10.835059999999999</c:v>
                </c:pt>
                <c:pt idx="777" formatCode="0.000">
                  <c:v>7.9268800000000113</c:v>
                </c:pt>
                <c:pt idx="778" formatCode="0.000">
                  <c:v>12.352024</c:v>
                </c:pt>
                <c:pt idx="779" formatCode="0.000">
                  <c:v>7.5926733333332947</c:v>
                </c:pt>
                <c:pt idx="780" formatCode="0.000">
                  <c:v>4.6743866666666065</c:v>
                </c:pt>
                <c:pt idx="781" formatCode="0.000">
                  <c:v>5.2926816666665957</c:v>
                </c:pt>
                <c:pt idx="782" formatCode="0.000">
                  <c:v>6.3843199999999882</c:v>
                </c:pt>
                <c:pt idx="783" formatCode="0.000">
                  <c:v>7.9943793333332991</c:v>
                </c:pt>
                <c:pt idx="784" formatCode="0.000">
                  <c:v>-6.6329999999993561E-2</c:v>
                </c:pt>
                <c:pt idx="785" formatCode="0.000">
                  <c:v>6.6924999999997681E-2</c:v>
                </c:pt>
                <c:pt idx="786" formatCode="0.000">
                  <c:v>7.3470000000000368E-2</c:v>
                </c:pt>
                <c:pt idx="787" formatCode="0.000">
                  <c:v>-8.1199999999995498E-2</c:v>
                </c:pt>
                <c:pt idx="788" formatCode="0.000">
                  <c:v>2.2663649999999933</c:v>
                </c:pt>
                <c:pt idx="789" formatCode="0.000">
                  <c:v>2.2663649999999933</c:v>
                </c:pt>
                <c:pt idx="790" formatCode="0.000">
                  <c:v>2.2674099999999981</c:v>
                </c:pt>
                <c:pt idx="791" formatCode="0.000">
                  <c:v>2.2675250000000062</c:v>
                </c:pt>
                <c:pt idx="792" formatCode="0.000">
                  <c:v>2.2704200000000014</c:v>
                </c:pt>
                <c:pt idx="793" formatCode="0.000">
                  <c:v>3.4878999999999962</c:v>
                </c:pt>
                <c:pt idx="794" formatCode="0.000">
                  <c:v>3.4883399999999938</c:v>
                </c:pt>
                <c:pt idx="795" formatCode="0.000">
                  <c:v>3.4903300000000002</c:v>
                </c:pt>
                <c:pt idx="796" formatCode="0.000">
                  <c:v>3.4932340000000011</c:v>
                </c:pt>
                <c:pt idx="797" formatCode="0.000">
                  <c:v>-3.4970600000000047</c:v>
                </c:pt>
                <c:pt idx="798" formatCode="0.000">
                  <c:v>3.4977500000000106</c:v>
                </c:pt>
                <c:pt idx="799" formatCode="0.000">
                  <c:v>-3.5004959999999983</c:v>
                </c:pt>
                <c:pt idx="800" formatCode="0.000">
                  <c:v>-3.5004959999999983</c:v>
                </c:pt>
                <c:pt idx="801" formatCode="0.000">
                  <c:v>3.5071999999999974</c:v>
                </c:pt>
                <c:pt idx="802" formatCode="0.000">
                  <c:v>3.5157200000000017</c:v>
                </c:pt>
                <c:pt idx="803" formatCode="0.000">
                  <c:v>-3.5201100000000025</c:v>
                </c:pt>
                <c:pt idx="804" formatCode="0.000">
                  <c:v>3.5218399999999974</c:v>
                </c:pt>
                <c:pt idx="805" formatCode="0.000">
                  <c:v>4.246703999999994</c:v>
                </c:pt>
                <c:pt idx="806" formatCode="0.000">
                  <c:v>4.2553000000000054</c:v>
                </c:pt>
                <c:pt idx="807" formatCode="0.000">
                  <c:v>-4.2724199999999968</c:v>
                </c:pt>
                <c:pt idx="808" formatCode="0.000">
                  <c:v>-4.2769849999999963</c:v>
                </c:pt>
                <c:pt idx="809" formatCode="0.000">
                  <c:v>4.2777540000000016</c:v>
                </c:pt>
                <c:pt idx="810" formatCode="0.000">
                  <c:v>4.2947999999999951</c:v>
                </c:pt>
                <c:pt idx="811" formatCode="0.000">
                  <c:v>-4.305854999999994</c:v>
                </c:pt>
                <c:pt idx="812" formatCode="0.000">
                  <c:v>4.3248899999999963</c:v>
                </c:pt>
                <c:pt idx="813" formatCode="0.000">
                  <c:v>-4.3280639999999977</c:v>
                </c:pt>
                <c:pt idx="814" formatCode="0.000">
                  <c:v>7.7459533000000107</c:v>
                </c:pt>
                <c:pt idx="815" formatCode="0.000">
                  <c:v>16.282788300000007</c:v>
                </c:pt>
                <c:pt idx="816" formatCode="0.000">
                  <c:v>8.4621166999999957</c:v>
                </c:pt>
                <c:pt idx="817" formatCode="0.000">
                  <c:v>8.2696503000000092</c:v>
                </c:pt>
                <c:pt idx="818" formatCode="0.000">
                  <c:v>6.201923899999997</c:v>
                </c:pt>
                <c:pt idx="819" formatCode="0.000">
                  <c:v>6.6679699999994568E-2</c:v>
                </c:pt>
                <c:pt idx="820" formatCode="0.000">
                  <c:v>-1.9129700000000014</c:v>
                </c:pt>
                <c:pt idx="821" formatCode="0.000">
                  <c:v>4.3009016999999972</c:v>
                </c:pt>
                <c:pt idx="822" formatCode="0.000">
                  <c:v>1.3839583999999974</c:v>
                </c:pt>
                <c:pt idx="823" formatCode="0.000">
                  <c:v>9.0299214000000063</c:v>
                </c:pt>
                <c:pt idx="824" formatCode="0.000">
                  <c:v>-0.7940483999999941</c:v>
                </c:pt>
                <c:pt idx="825" formatCode="0.000">
                  <c:v>-3.0320932999999997</c:v>
                </c:pt>
                <c:pt idx="826" formatCode="0.000">
                  <c:v>-0.77296400000000176</c:v>
                </c:pt>
                <c:pt idx="827" formatCode="0.000">
                  <c:v>-2.180023300000002</c:v>
                </c:pt>
                <c:pt idx="828" formatCode="0.000">
                  <c:v>-6.8462387000000007</c:v>
                </c:pt>
                <c:pt idx="829" formatCode="0.000">
                  <c:v>-4.3703028999999987</c:v>
                </c:pt>
                <c:pt idx="830" formatCode="0.000">
                  <c:v>-2.6935225999999943</c:v>
                </c:pt>
                <c:pt idx="831" formatCode="0.000">
                  <c:v>4.9165311000000003</c:v>
                </c:pt>
                <c:pt idx="832" formatCode="0.000">
                  <c:v>-2.0901099999999957</c:v>
                </c:pt>
                <c:pt idx="833" formatCode="0.000">
                  <c:v>-0.43869850000000099</c:v>
                </c:pt>
                <c:pt idx="834" formatCode="0.000">
                  <c:v>4.519924599999996</c:v>
                </c:pt>
                <c:pt idx="835" formatCode="0.000">
                  <c:v>-3.7528400000000062</c:v>
                </c:pt>
                <c:pt idx="836" formatCode="0.000">
                  <c:v>-3.6946700000000021</c:v>
                </c:pt>
                <c:pt idx="837" formatCode="0.000">
                  <c:v>-4.662193330000008</c:v>
                </c:pt>
                <c:pt idx="838" formatCode="0.000">
                  <c:v>-7.2192966699999914</c:v>
                </c:pt>
                <c:pt idx="839" formatCode="0.000">
                  <c:v>-5.8266016700000023</c:v>
                </c:pt>
                <c:pt idx="840" formatCode="0.000">
                  <c:v>-6.9031200000000013</c:v>
                </c:pt>
                <c:pt idx="841" formatCode="0.000">
                  <c:v>0.27484266999999818</c:v>
                </c:pt>
                <c:pt idx="842" formatCode="0.000">
                  <c:v>1.7067693300000002</c:v>
                </c:pt>
                <c:pt idx="843" formatCode="0.000">
                  <c:v>3.843740000000011</c:v>
                </c:pt>
                <c:pt idx="844" formatCode="0.000">
                  <c:v>3.8122366699999901</c:v>
                </c:pt>
                <c:pt idx="845" formatCode="0.000">
                  <c:v>4.38964</c:v>
                </c:pt>
                <c:pt idx="846" formatCode="0.000">
                  <c:v>7.2096832999999947</c:v>
                </c:pt>
                <c:pt idx="847" formatCode="0.000">
                  <c:v>4.8160167000000058</c:v>
                </c:pt>
                <c:pt idx="848" formatCode="0.000">
                  <c:v>3.6703633000000053</c:v>
                </c:pt>
                <c:pt idx="849" formatCode="0.000">
                  <c:v>1.8078931000000011</c:v>
                </c:pt>
                <c:pt idx="850" formatCode="0.000">
                  <c:v>-5.5508858000000032</c:v>
                </c:pt>
                <c:pt idx="851" formatCode="0.000">
                  <c:v>2.5799104999999969</c:v>
                </c:pt>
                <c:pt idx="852" formatCode="0.000">
                  <c:v>10.803660000000008</c:v>
                </c:pt>
                <c:pt idx="853" formatCode="0.000">
                  <c:v>3.7400432999999964</c:v>
                </c:pt>
                <c:pt idx="854" formatCode="0.000">
                  <c:v>-0.4442316999999889</c:v>
                </c:pt>
                <c:pt idx="855" formatCode="0.000">
                  <c:v>-3.8908800000000099</c:v>
                </c:pt>
                <c:pt idx="856" formatCode="0.000">
                  <c:v>-2.2753126700000053</c:v>
                </c:pt>
                <c:pt idx="857" formatCode="0.000">
                  <c:v>-6.3865399999999966</c:v>
                </c:pt>
                <c:pt idx="858" formatCode="0.000">
                  <c:v>-6.0393449999999973</c:v>
                </c:pt>
                <c:pt idx="859" formatCode="0.000">
                  <c:v>-5.0532166699999976</c:v>
                </c:pt>
                <c:pt idx="860" formatCode="0.000">
                  <c:v>-4.344380000000001</c:v>
                </c:pt>
                <c:pt idx="861" formatCode="0.000">
                  <c:v>-5.3297116699999947</c:v>
                </c:pt>
                <c:pt idx="862" formatCode="0.000">
                  <c:v>-11.761939999999996</c:v>
                </c:pt>
                <c:pt idx="863" formatCode="0.000">
                  <c:v>-8.3256333300000023</c:v>
                </c:pt>
                <c:pt idx="864" formatCode="0.000">
                  <c:v>-1.2969200000000001</c:v>
                </c:pt>
                <c:pt idx="865" formatCode="0.000">
                  <c:v>0.88665000000000305</c:v>
                </c:pt>
                <c:pt idx="866" formatCode="0.000">
                  <c:v>-4.846650000000011</c:v>
                </c:pt>
                <c:pt idx="867" formatCode="0.000">
                  <c:v>-4.772066670000001</c:v>
                </c:pt>
                <c:pt idx="868" formatCode="0.000">
                  <c:v>-2.1906000000000034</c:v>
                </c:pt>
                <c:pt idx="869" formatCode="0.000">
                  <c:v>-4.3037626699999976</c:v>
                </c:pt>
                <c:pt idx="870" formatCode="0.000">
                  <c:v>-3.1672366700000083</c:v>
                </c:pt>
                <c:pt idx="871" formatCode="0.000">
                  <c:v>2.5590366700000118</c:v>
                </c:pt>
                <c:pt idx="872" formatCode="0.000">
                  <c:v>4.7919833299999937</c:v>
                </c:pt>
                <c:pt idx="873" formatCode="0.000">
                  <c:v>4.5208766699999927</c:v>
                </c:pt>
                <c:pt idx="874" formatCode="0.000">
                  <c:v>8.9128733299999965</c:v>
                </c:pt>
                <c:pt idx="875" formatCode="0.000">
                  <c:v>6.0917273299999977</c:v>
                </c:pt>
                <c:pt idx="876" formatCode="0.000">
                  <c:v>6.0849699999999984</c:v>
                </c:pt>
                <c:pt idx="877" formatCode="0.000">
                  <c:v>2.2382883300000032</c:v>
                </c:pt>
                <c:pt idx="878" formatCode="0.000">
                  <c:v>3.1472966700000029</c:v>
                </c:pt>
                <c:pt idx="879" formatCode="0.000">
                  <c:v>1.2020949999999999</c:v>
                </c:pt>
                <c:pt idx="880" formatCode="0.000">
                  <c:v>-1.5263633299999952</c:v>
                </c:pt>
                <c:pt idx="881" formatCode="0.000">
                  <c:v>-2.6631073300000025</c:v>
                </c:pt>
                <c:pt idx="882" formatCode="0.000">
                  <c:v>0.68863326999999686</c:v>
                </c:pt>
                <c:pt idx="883" formatCode="0.000">
                  <c:v>-1.5917766700000016</c:v>
                </c:pt>
                <c:pt idx="884" formatCode="0.000">
                  <c:v>-0.69628097999999738</c:v>
                </c:pt>
                <c:pt idx="885" formatCode="0.000">
                  <c:v>0.26962140000000545</c:v>
                </c:pt>
                <c:pt idx="886" formatCode="0.000">
                  <c:v>0.81922649999999919</c:v>
                </c:pt>
                <c:pt idx="887" formatCode="0.000">
                  <c:v>4.9076081999999985</c:v>
                </c:pt>
                <c:pt idx="888" formatCode="0.000">
                  <c:v>4.7094079999999963</c:v>
                </c:pt>
                <c:pt idx="889" formatCode="0.000">
                  <c:v>-1.0273099999999999</c:v>
                </c:pt>
                <c:pt idx="890" formatCode="0.000">
                  <c:v>-2.317735600000006</c:v>
                </c:pt>
                <c:pt idx="891" formatCode="0.000">
                  <c:v>4.1070166700000073</c:v>
                </c:pt>
                <c:pt idx="892" formatCode="0.000">
                  <c:v>2.4225338699999952</c:v>
                </c:pt>
                <c:pt idx="893" formatCode="0.000">
                  <c:v>7.6183850000000035</c:v>
                </c:pt>
                <c:pt idx="894" formatCode="0.000">
                  <c:v>6.243300000000005</c:v>
                </c:pt>
                <c:pt idx="895" formatCode="0.000">
                  <c:v>2.8017700000000048</c:v>
                </c:pt>
                <c:pt idx="896" formatCode="0.000">
                  <c:v>2.473945999999998</c:v>
                </c:pt>
                <c:pt idx="897" formatCode="0.000">
                  <c:v>2.1523222000000004</c:v>
                </c:pt>
                <c:pt idx="898" formatCode="0.000">
                  <c:v>2.8560232999999897</c:v>
                </c:pt>
                <c:pt idx="899" formatCode="0.000">
                  <c:v>3.4307400000000001</c:v>
                </c:pt>
                <c:pt idx="900" formatCode="0.000">
                  <c:v>3.6347460000000069</c:v>
                </c:pt>
                <c:pt idx="901" formatCode="0.000">
                  <c:v>1.5519939999999934</c:v>
                </c:pt>
                <c:pt idx="902" formatCode="0.000">
                  <c:v>-1.4989612100000045</c:v>
                </c:pt>
                <c:pt idx="903" formatCode="0.000">
                  <c:v>-11.032456670000002</c:v>
                </c:pt>
                <c:pt idx="904" formatCode="0.000">
                  <c:v>-10.386820320000012</c:v>
                </c:pt>
                <c:pt idx="905" formatCode="0.000">
                  <c:v>-5.9907066700000087</c:v>
                </c:pt>
                <c:pt idx="906" formatCode="0.000">
                  <c:v>0.34457032000000254</c:v>
                </c:pt>
                <c:pt idx="907" formatCode="0.000">
                  <c:v>2.3662700000000001</c:v>
                </c:pt>
                <c:pt idx="908" formatCode="0.000">
                  <c:v>3.2685599999999937</c:v>
                </c:pt>
                <c:pt idx="909" formatCode="0.000">
                  <c:v>9.9410479000000009</c:v>
                </c:pt>
                <c:pt idx="910" formatCode="0.000">
                  <c:v>8.3599118000000061</c:v>
                </c:pt>
                <c:pt idx="911" formatCode="0.000">
                  <c:v>7.8990200000000073</c:v>
                </c:pt>
                <c:pt idx="912" formatCode="0.000">
                  <c:v>7.1752066699999943</c:v>
                </c:pt>
                <c:pt idx="913" formatCode="0.000">
                  <c:v>5.7054100000000005</c:v>
                </c:pt>
                <c:pt idx="914" formatCode="0.000">
                  <c:v>1.0137600000000049</c:v>
                </c:pt>
                <c:pt idx="915" formatCode="0.000">
                  <c:v>6.2714233000000092</c:v>
                </c:pt>
                <c:pt idx="916" formatCode="0.000">
                  <c:v>6.7072862200000003</c:v>
                </c:pt>
                <c:pt idx="917" formatCode="0.000">
                  <c:v>-3.0036350000000027</c:v>
                </c:pt>
                <c:pt idx="918" formatCode="0.000">
                  <c:v>2.7578654999999941</c:v>
                </c:pt>
                <c:pt idx="919" formatCode="0.000">
                  <c:v>-4.3052860000000095</c:v>
                </c:pt>
                <c:pt idx="920" formatCode="0.000">
                  <c:v>-6.1373043899999971</c:v>
                </c:pt>
                <c:pt idx="921" formatCode="0.000">
                  <c:v>8.3525499999999937</c:v>
                </c:pt>
                <c:pt idx="922" formatCode="0.000">
                  <c:v>4.1521941899999888</c:v>
                </c:pt>
                <c:pt idx="923" formatCode="0.000">
                  <c:v>-4.1364144799999991</c:v>
                </c:pt>
                <c:pt idx="924" formatCode="0.000">
                  <c:v>0.39428999999999803</c:v>
                </c:pt>
                <c:pt idx="925" formatCode="0.000">
                  <c:v>1.717259999999996</c:v>
                </c:pt>
                <c:pt idx="926" formatCode="0.000">
                  <c:v>5.0978380000003654E-2</c:v>
                </c:pt>
                <c:pt idx="927" formatCode="0.000">
                  <c:v>-9.4464418400000056</c:v>
                </c:pt>
                <c:pt idx="928" formatCode="0.000">
                  <c:v>-8.2884817000000055</c:v>
                </c:pt>
                <c:pt idx="929" formatCode="0.000">
                  <c:v>0.77180511999999624</c:v>
                </c:pt>
                <c:pt idx="930" formatCode="0.000">
                  <c:v>-3.2389460600000035</c:v>
                </c:pt>
                <c:pt idx="931" formatCode="0.000">
                  <c:v>3.5911933333333081</c:v>
                </c:pt>
                <c:pt idx="932" formatCode="0.000">
                  <c:v>0.15270333333330655</c:v>
                </c:pt>
                <c:pt idx="933" formatCode="0.000">
                  <c:v>3.5442226666665988</c:v>
                </c:pt>
                <c:pt idx="934" formatCode="0.000">
                  <c:v>-1.1522500000000093</c:v>
                </c:pt>
                <c:pt idx="935" formatCode="0.000">
                  <c:v>0.57456666666659828</c:v>
                </c:pt>
                <c:pt idx="936" formatCode="0.000">
                  <c:v>0.47217999999999449</c:v>
                </c:pt>
                <c:pt idx="937" formatCode="0.000">
                  <c:v>8.6796566666666024</c:v>
                </c:pt>
                <c:pt idx="938" formatCode="0.000">
                  <c:v>-1.298520666666704</c:v>
                </c:pt>
                <c:pt idx="939" formatCode="0.000">
                  <c:v>-2.2566566666667001</c:v>
                </c:pt>
                <c:pt idx="940" formatCode="0.000">
                  <c:v>-3.4066200000000038</c:v>
                </c:pt>
                <c:pt idx="941" formatCode="0.000">
                  <c:v>-3.5947533333334007</c:v>
                </c:pt>
                <c:pt idx="942" formatCode="0.000">
                  <c:v>-0.78989333333339573</c:v>
                </c:pt>
                <c:pt idx="943" formatCode="0.000">
                  <c:v>-1.367876666666703</c:v>
                </c:pt>
                <c:pt idx="944" formatCode="0.000">
                  <c:v>-5.5910666666667055</c:v>
                </c:pt>
                <c:pt idx="945" formatCode="0.000">
                  <c:v>-9.6949233333334064</c:v>
                </c:pt>
                <c:pt idx="946" formatCode="0.000">
                  <c:v>0.93141354838699897</c:v>
                </c:pt>
                <c:pt idx="947" formatCode="0.000">
                  <c:v>-3.1584219354839007</c:v>
                </c:pt>
                <c:pt idx="948" formatCode="0.000">
                  <c:v>0.27795666666661134</c:v>
                </c:pt>
                <c:pt idx="949" formatCode="0.000">
                  <c:v>6.7904699999999991</c:v>
                </c:pt>
                <c:pt idx="950" formatCode="0.000">
                  <c:v>0.88939999999999486</c:v>
                </c:pt>
                <c:pt idx="951" formatCode="0.000">
                  <c:v>-8.1863533333334004</c:v>
                </c:pt>
                <c:pt idx="952" formatCode="0.000">
                  <c:v>1.1004766666665944</c:v>
                </c:pt>
                <c:pt idx="953" formatCode="0.000">
                  <c:v>2.1709966666665963</c:v>
                </c:pt>
                <c:pt idx="954" formatCode="0.000">
                  <c:v>3.418873333333309</c:v>
                </c:pt>
                <c:pt idx="955" formatCode="0.000">
                  <c:v>-7.006153333333387</c:v>
                </c:pt>
                <c:pt idx="956" formatCode="0.000">
                  <c:v>-2.0779066666667063</c:v>
                </c:pt>
                <c:pt idx="957" formatCode="0.000">
                  <c:v>2.4374733333333012</c:v>
                </c:pt>
                <c:pt idx="958" formatCode="0.000">
                  <c:v>-3.957778333333394</c:v>
                </c:pt>
                <c:pt idx="959" formatCode="0.000">
                  <c:v>-5.0746166666666994</c:v>
                </c:pt>
                <c:pt idx="960" formatCode="0.000">
                  <c:v>-2.8231999999999999</c:v>
                </c:pt>
                <c:pt idx="961" formatCode="0.000">
                  <c:v>2.2290950000000009</c:v>
                </c:pt>
                <c:pt idx="962" formatCode="0.000">
                  <c:v>0.49337066666660689</c:v>
                </c:pt>
                <c:pt idx="963" formatCode="0.000">
                  <c:v>-6.0388666666666921</c:v>
                </c:pt>
                <c:pt idx="964" formatCode="0.000">
                  <c:v>3.9365980645161045</c:v>
                </c:pt>
                <c:pt idx="965" formatCode="0.000">
                  <c:v>-3.5313900000000018</c:v>
                </c:pt>
                <c:pt idx="966" formatCode="0.000">
                  <c:v>1.0022899999999879</c:v>
                </c:pt>
                <c:pt idx="967" formatCode="0.000">
                  <c:v>-9.4976129032303902E-2</c:v>
                </c:pt>
                <c:pt idx="968" formatCode="0.000">
                  <c:v>-2.9383870967905068E-3</c:v>
                </c:pt>
                <c:pt idx="969" formatCode="0.000">
                  <c:v>0.97005967741930021</c:v>
                </c:pt>
                <c:pt idx="970" formatCode="0.000">
                  <c:v>1.0136783333332886</c:v>
                </c:pt>
                <c:pt idx="971" formatCode="0.000">
                  <c:v>4.0015433333333021</c:v>
                </c:pt>
                <c:pt idx="972" formatCode="0.000">
                  <c:v>1.0193066666665942</c:v>
                </c:pt>
                <c:pt idx="973" formatCode="0.000">
                  <c:v>3.1472749999999934</c:v>
                </c:pt>
                <c:pt idx="974" formatCode="0.000">
                  <c:v>3.3766016666666019</c:v>
                </c:pt>
                <c:pt idx="975" formatCode="0.000">
                  <c:v>0.18656000000000006</c:v>
                </c:pt>
                <c:pt idx="976" formatCode="0.000">
                  <c:v>2.0181150000000088</c:v>
                </c:pt>
                <c:pt idx="977" formatCode="0.000">
                  <c:v>-5.0945732258064993</c:v>
                </c:pt>
                <c:pt idx="978" formatCode="0.000">
                  <c:v>2.7908683333332931</c:v>
                </c:pt>
                <c:pt idx="979" formatCode="0.000">
                  <c:v>-2.3710099999999983</c:v>
                </c:pt>
                <c:pt idx="980" formatCode="0.000">
                  <c:v>-0.15595666666669672</c:v>
                </c:pt>
                <c:pt idx="981" formatCode="0.000">
                  <c:v>-1.6148999999999916</c:v>
                </c:pt>
                <c:pt idx="982" formatCode="0.000">
                  <c:v>-0.37358666666669649</c:v>
                </c:pt>
                <c:pt idx="983" formatCode="0.000">
                  <c:v>4.7246099999999984</c:v>
                </c:pt>
                <c:pt idx="984" formatCode="0.000">
                  <c:v>5.2983799999999945</c:v>
                </c:pt>
                <c:pt idx="985" formatCode="0.000">
                  <c:v>1.7308366666666046</c:v>
                </c:pt>
                <c:pt idx="986" formatCode="0.000">
                  <c:v>7.9846600000000052</c:v>
                </c:pt>
                <c:pt idx="987" formatCode="0.000">
                  <c:v>4.6991333333332932</c:v>
                </c:pt>
                <c:pt idx="988" formatCode="0.000">
                  <c:v>-2.1009512727273005</c:v>
                </c:pt>
                <c:pt idx="989" formatCode="0.000">
                  <c:v>-4.5413105263158968</c:v>
                </c:pt>
                <c:pt idx="990" formatCode="0.000">
                  <c:v>7.3288029032257924</c:v>
                </c:pt>
                <c:pt idx="991" formatCode="0.000">
                  <c:v>5.5088733333332982</c:v>
                </c:pt>
                <c:pt idx="992" formatCode="0.000">
                  <c:v>4.0442266666666029</c:v>
                </c:pt>
                <c:pt idx="993" formatCode="0.000">
                  <c:v>3.7511206060605957</c:v>
                </c:pt>
                <c:pt idx="994" formatCode="0.000">
                  <c:v>1.4093600000000066</c:v>
                </c:pt>
                <c:pt idx="995" formatCode="0.000">
                  <c:v>7.0930187272727068</c:v>
                </c:pt>
                <c:pt idx="996" formatCode="0.000">
                  <c:v>7.8258828571428012</c:v>
                </c:pt>
                <c:pt idx="997" formatCode="0.000">
                  <c:v>1.7706464705882041</c:v>
                </c:pt>
                <c:pt idx="998" formatCode="0.000">
                  <c:v>1.1948366666666033</c:v>
                </c:pt>
                <c:pt idx="999" formatCode="0.000">
                  <c:v>-1.9979160000000036</c:v>
                </c:pt>
                <c:pt idx="1000" formatCode="0.000">
                  <c:v>-1.8605400000000003</c:v>
                </c:pt>
                <c:pt idx="1001" formatCode="0.000">
                  <c:v>5.8491417777778025</c:v>
                </c:pt>
                <c:pt idx="1002" formatCode="0.000">
                  <c:v>-2.8225333333333964</c:v>
                </c:pt>
                <c:pt idx="1003" formatCode="0.000">
                  <c:v>-1.2411133333334021</c:v>
                </c:pt>
                <c:pt idx="1004" formatCode="0.000">
                  <c:v>2.374633333333307</c:v>
                </c:pt>
                <c:pt idx="1005" formatCode="0.000">
                  <c:v>1.348399999999998</c:v>
                </c:pt>
                <c:pt idx="1006" formatCode="0.000">
                  <c:v>3.3136896774193048</c:v>
                </c:pt>
                <c:pt idx="1007" formatCode="0.000">
                  <c:v>-0.25327677419359418</c:v>
                </c:pt>
                <c:pt idx="1008" formatCode="0.000">
                  <c:v>-1.2285177419355051</c:v>
                </c:pt>
                <c:pt idx="1009" formatCode="0.000">
                  <c:v>4.3989066666665906</c:v>
                </c:pt>
                <c:pt idx="1010" formatCode="0.000">
                  <c:v>-2.6913732258065011</c:v>
                </c:pt>
                <c:pt idx="1011" formatCode="0.000">
                  <c:v>-5.051604999999995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D-4907-8A90-B41043B8E13F}"/>
            </c:ext>
          </c:extLst>
        </c:ser>
        <c:ser>
          <c:idx val="1"/>
          <c:order val="1"/>
          <c:tx>
            <c:v>평균 차이(mean difference, 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(임상_전체!$F$8,임상_전체!$F$8)</c:f>
              <c:numCache>
                <c:formatCode>0.00</c:formatCode>
                <c:ptCount val="2"/>
                <c:pt idx="0">
                  <c:v>2.225252675499394</c:v>
                </c:pt>
                <c:pt idx="1">
                  <c:v>2.225252675499394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D-4907-8A90-B41043B8E13F}"/>
            </c:ext>
          </c:extLst>
        </c:ser>
        <c:ser>
          <c:idx val="2"/>
          <c:order val="2"/>
          <c:tx>
            <c:v>95% 일치한계 상한값 (upper LOA)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(임상_전체!$M$8,임상_전체!$M$8)</c:f>
              <c:numCache>
                <c:formatCode>0.00</c:formatCode>
                <c:ptCount val="2"/>
                <c:pt idx="0">
                  <c:v>10.751775784951663</c:v>
                </c:pt>
                <c:pt idx="1">
                  <c:v>10.751775784951663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D-4907-8A90-B41043B8E13F}"/>
            </c:ext>
          </c:extLst>
        </c:ser>
        <c:ser>
          <c:idx val="3"/>
          <c:order val="3"/>
          <c:tx>
            <c:v>95% 일치한계 하한값 (lower LOA)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130</c:v>
              </c:pt>
            </c:numLit>
          </c:xVal>
          <c:yVal>
            <c:numRef>
              <c:f>(임상_전체!$N$8,임상_전체!$N$8)</c:f>
              <c:numCache>
                <c:formatCode>0.00</c:formatCode>
                <c:ptCount val="2"/>
                <c:pt idx="0">
                  <c:v>-6.3012704339528742</c:v>
                </c:pt>
                <c:pt idx="1">
                  <c:v>-6.3012704339528742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4D-4907-8A90-B41043B8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8520"/>
        <c:axId val="459638848"/>
      </c:scatterChart>
      <c:valAx>
        <c:axId val="459638520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848"/>
        <c:crosses val="autoZero"/>
        <c:crossBetween val="midCat"/>
      </c:valAx>
      <c:valAx>
        <c:axId val="459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Difference (Sensor &amp; CardiVu)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3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0786964129483809"/>
          <c:y val="8.4441597910313066E-4"/>
          <c:w val="0.29027850685331003"/>
          <c:h val="0.18660437780205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23</xdr:col>
      <xdr:colOff>0</xdr:colOff>
      <xdr:row>26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5023D384-C6F5-49F3-9D31-26732C8FB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200024</xdr:colOff>
      <xdr:row>27</xdr:row>
      <xdr:rowOff>1</xdr:rowOff>
    </xdr:from>
    <xdr:to>
      <xdr:col>20</xdr:col>
      <xdr:colOff>9525</xdr:colOff>
      <xdr:row>48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27677-AEE1-434D-8B63-53476F83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0.14221</cdr:x>
      <cdr:y>0.09559</cdr:y>
    </cdr:from>
    <cdr:to>
      <cdr:x>0.94069</cdr:x>
      <cdr:y>0.89785</cdr:y>
    </cdr:to>
    <cdr:cxnSp macro="">
      <cdr:nvCxnSpPr>
        <cdr:cNvPr id="3" name="직선 연결선 1">
          <a:extLst xmlns:a="http://schemas.openxmlformats.org/drawingml/2006/main">
            <a:ext uri="{FF2B5EF4-FFF2-40B4-BE49-F238E27FC236}">
              <a16:creationId xmlns:a16="http://schemas.microsoft.com/office/drawing/2014/main" id="{A5F2E3E5-6E6C-48BD-9825-AF84F726ED24}"/>
            </a:ext>
          </a:extLst>
        </cdr:cNvPr>
        <cdr:cNvCxnSpPr/>
      </cdr:nvCxnSpPr>
      <cdr:spPr>
        <a:xfrm xmlns:a="http://schemas.openxmlformats.org/drawingml/2006/main" flipV="1">
          <a:off x="823873" y="512884"/>
          <a:ext cx="4625916" cy="4304336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0.19133</cdr:x>
      <cdr:y>0.08987</cdr:y>
    </cdr:from>
    <cdr:to>
      <cdr:x>0.92347</cdr:x>
      <cdr:y>0.87557</cdr:y>
    </cdr:to>
    <cdr:cxnSp macro="">
      <cdr:nvCxnSpPr>
        <cdr:cNvPr id="2" name="직선 연결선 1">
          <a:extLst xmlns:a="http://schemas.openxmlformats.org/drawingml/2006/main">
            <a:ext uri="{FF2B5EF4-FFF2-40B4-BE49-F238E27FC236}">
              <a16:creationId xmlns:a16="http://schemas.microsoft.com/office/drawing/2014/main" id="{A5F2E3E5-6E6C-48BD-9825-AF84F726ED24}"/>
            </a:ext>
          </a:extLst>
        </cdr:cNvPr>
        <cdr:cNvCxnSpPr/>
      </cdr:nvCxnSpPr>
      <cdr:spPr>
        <a:xfrm xmlns:a="http://schemas.openxmlformats.org/drawingml/2006/main" flipV="1">
          <a:off x="1020536" y="476251"/>
          <a:ext cx="3905250" cy="416378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25</xdr:col>
      <xdr:colOff>364412</xdr:colOff>
      <xdr:row>25</xdr:row>
      <xdr:rowOff>127588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DC1A46C0-0176-4E97-825E-E9D326B1E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23</xdr:col>
      <xdr:colOff>291530</xdr:colOff>
      <xdr:row>52</xdr:row>
      <xdr:rowOff>77206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BC3C9C9-D273-4B9E-9CD3-F96CE4C16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0.14815</cdr:x>
      <cdr:y>0.09546</cdr:y>
    </cdr:from>
    <cdr:to>
      <cdr:x>0.93995</cdr:x>
      <cdr:y>0.89232</cdr:y>
    </cdr:to>
    <cdr:cxnSp macro="">
      <cdr:nvCxnSpPr>
        <cdr:cNvPr id="2" name="직선 연결선 1">
          <a:extLst xmlns:a="http://schemas.openxmlformats.org/drawingml/2006/main">
            <a:ext uri="{FF2B5EF4-FFF2-40B4-BE49-F238E27FC236}">
              <a16:creationId xmlns:a16="http://schemas.microsoft.com/office/drawing/2014/main" id="{A5F2E3E5-6E6C-48BD-9825-AF84F726ED24}"/>
            </a:ext>
          </a:extLst>
        </cdr:cNvPr>
        <cdr:cNvCxnSpPr/>
      </cdr:nvCxnSpPr>
      <cdr:spPr>
        <a:xfrm xmlns:a="http://schemas.openxmlformats.org/drawingml/2006/main" flipV="1">
          <a:off x="853330" y="515472"/>
          <a:ext cx="4560794" cy="4303057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11206</xdr:colOff>
      <xdr:row>8</xdr:row>
      <xdr:rowOff>0</xdr:rowOff>
    </xdr:from>
    <xdr:to>
      <xdr:col>25</xdr:col>
      <xdr:colOff>375618</xdr:colOff>
      <xdr:row>26</xdr:row>
      <xdr:rowOff>127588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46137D-711C-406B-BC1E-CF4238342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23</xdr:col>
      <xdr:colOff>291530</xdr:colOff>
      <xdr:row>53</xdr:row>
      <xdr:rowOff>77205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74F2B3D-4157-41F1-BBBB-9196A1AE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0.14786</cdr:x>
      <cdr:y>0.09338</cdr:y>
    </cdr:from>
    <cdr:to>
      <cdr:x>0.94161</cdr:x>
      <cdr:y>0.8944</cdr:y>
    </cdr:to>
    <cdr:cxnSp macro="">
      <cdr:nvCxnSpPr>
        <cdr:cNvPr id="2" name="직선 연결선 1">
          <a:extLst xmlns:a="http://schemas.openxmlformats.org/drawingml/2006/main">
            <a:ext uri="{FF2B5EF4-FFF2-40B4-BE49-F238E27FC236}">
              <a16:creationId xmlns:a16="http://schemas.microsoft.com/office/drawing/2014/main" id="{A5F2E3E5-6E6C-48BD-9825-AF84F726ED24}"/>
            </a:ext>
          </a:extLst>
        </cdr:cNvPr>
        <cdr:cNvCxnSpPr/>
      </cdr:nvCxnSpPr>
      <cdr:spPr>
        <a:xfrm xmlns:a="http://schemas.openxmlformats.org/drawingml/2006/main" flipV="1">
          <a:off x="851647" y="504265"/>
          <a:ext cx="4572000" cy="4325471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25</xdr:col>
      <xdr:colOff>364412</xdr:colOff>
      <xdr:row>25</xdr:row>
      <xdr:rowOff>127588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F6505FD-6448-4692-B498-E30FE4863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23</xdr:col>
      <xdr:colOff>291530</xdr:colOff>
      <xdr:row>52</xdr:row>
      <xdr:rowOff>77206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DD70462-376C-42B6-B8B7-D6AE0180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0.14615</cdr:x>
      <cdr:y>0.09338</cdr:y>
    </cdr:from>
    <cdr:to>
      <cdr:x>0.93995</cdr:x>
      <cdr:y>0.89332</cdr:y>
    </cdr:to>
    <cdr:cxnSp macro="">
      <cdr:nvCxnSpPr>
        <cdr:cNvPr id="3" name="직선 연결선 1">
          <a:extLst xmlns:a="http://schemas.openxmlformats.org/drawingml/2006/main">
            <a:ext uri="{FF2B5EF4-FFF2-40B4-BE49-F238E27FC236}">
              <a16:creationId xmlns:a16="http://schemas.microsoft.com/office/drawing/2014/main" id="{A5F2E3E5-6E6C-48BD-9825-AF84F726ED24}"/>
            </a:ext>
          </a:extLst>
        </cdr:cNvPr>
        <cdr:cNvCxnSpPr/>
      </cdr:nvCxnSpPr>
      <cdr:spPr>
        <a:xfrm xmlns:a="http://schemas.openxmlformats.org/drawingml/2006/main" flipV="1">
          <a:off x="841824" y="504265"/>
          <a:ext cx="4572299" cy="4319671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25</xdr:col>
      <xdr:colOff>11206</xdr:colOff>
      <xdr:row>25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2FC6A25-72B4-4068-A74E-EA649591B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2198</xdr:colOff>
      <xdr:row>26</xdr:row>
      <xdr:rowOff>0</xdr:rowOff>
    </xdr:from>
    <xdr:to>
      <xdr:col>23</xdr:col>
      <xdr:colOff>293728</xdr:colOff>
      <xdr:row>51</xdr:row>
      <xdr:rowOff>77206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340FC2-AB05-490F-B6C8-4E9A64833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9C2C-00A4-415B-B8BE-DC83D3DC6728}">
  <dimension ref="B2:L112"/>
  <sheetViews>
    <sheetView workbookViewId="0">
      <selection activeCell="E23" sqref="E23"/>
    </sheetView>
  </sheetViews>
  <sheetFormatPr defaultRowHeight="16.5" x14ac:dyDescent="0.3"/>
  <cols>
    <col min="1" max="1" width="2.625" customWidth="1"/>
    <col min="3" max="3" width="7.875" bestFit="1" customWidth="1"/>
    <col min="4" max="4" width="8.375" bestFit="1" customWidth="1"/>
    <col min="5" max="6" width="18.875" bestFit="1" customWidth="1"/>
    <col min="7" max="7" width="12.75" bestFit="1" customWidth="1"/>
    <col min="8" max="9" width="14.375" bestFit="1" customWidth="1"/>
    <col min="11" max="12" width="9" customWidth="1"/>
    <col min="13" max="13" width="2.625" customWidth="1"/>
  </cols>
  <sheetData>
    <row r="2" spans="2:12" ht="33" x14ac:dyDescent="0.3">
      <c r="B2" s="17"/>
      <c r="C2" s="17"/>
      <c r="D2" s="17"/>
      <c r="E2" s="17"/>
      <c r="F2" s="17"/>
      <c r="G2" s="17"/>
      <c r="H2" s="16" t="s">
        <v>28</v>
      </c>
      <c r="I2" s="12" t="s">
        <v>31</v>
      </c>
      <c r="J2" s="14" t="s">
        <v>32</v>
      </c>
      <c r="K2" s="17"/>
      <c r="L2" s="17"/>
    </row>
    <row r="3" spans="2:12" x14ac:dyDescent="0.3">
      <c r="B3" s="17"/>
      <c r="C3" s="17"/>
      <c r="D3" s="17"/>
      <c r="E3" s="17"/>
      <c r="F3" s="17"/>
      <c r="G3" s="17"/>
      <c r="H3" s="6" t="s">
        <v>29</v>
      </c>
      <c r="I3" s="5">
        <v>0.90600000000000003</v>
      </c>
      <c r="J3" s="10">
        <v>0.97499999999999998</v>
      </c>
      <c r="K3" s="17"/>
      <c r="L3" s="17"/>
    </row>
    <row r="4" spans="2:12" x14ac:dyDescent="0.3">
      <c r="B4" s="17"/>
      <c r="C4" s="17"/>
      <c r="D4" s="17"/>
      <c r="E4" s="17"/>
      <c r="F4" s="17"/>
      <c r="G4" s="17"/>
      <c r="H4" s="11" t="s">
        <v>30</v>
      </c>
      <c r="I4" s="11">
        <v>0.86070000000000002</v>
      </c>
      <c r="J4" s="15">
        <v>1.0237499999999999</v>
      </c>
      <c r="K4" s="17"/>
      <c r="L4" s="17"/>
    </row>
    <row r="5" spans="2:12" x14ac:dyDescent="0.3">
      <c r="B5" s="17"/>
      <c r="C5" s="17"/>
      <c r="D5" s="17"/>
      <c r="E5" s="17"/>
      <c r="F5" s="17"/>
      <c r="G5" s="17"/>
      <c r="H5" s="13"/>
      <c r="I5" s="13"/>
      <c r="J5" s="13"/>
      <c r="K5" s="17"/>
      <c r="L5" s="17"/>
    </row>
    <row r="6" spans="2:12" x14ac:dyDescent="0.3">
      <c r="B6" s="22">
        <f>COUNT(C13:C112)</f>
        <v>30</v>
      </c>
      <c r="C6" s="62" t="s">
        <v>27</v>
      </c>
      <c r="D6" s="62"/>
      <c r="E6" s="62"/>
      <c r="F6" s="62"/>
      <c r="G6" s="62"/>
      <c r="H6" s="62"/>
      <c r="I6" s="62"/>
      <c r="J6" s="62"/>
      <c r="K6" s="62"/>
      <c r="L6" s="63"/>
    </row>
    <row r="7" spans="2:12" ht="82.5" x14ac:dyDescent="0.3">
      <c r="B7" s="16" t="s">
        <v>16</v>
      </c>
      <c r="C7" s="23" t="s">
        <v>17</v>
      </c>
      <c r="D7" s="23" t="s">
        <v>18</v>
      </c>
      <c r="E7" s="24" t="s">
        <v>25</v>
      </c>
      <c r="F7" s="24" t="s">
        <v>24</v>
      </c>
      <c r="G7" s="25" t="s">
        <v>26</v>
      </c>
      <c r="H7" s="30" t="s">
        <v>33</v>
      </c>
      <c r="I7" s="24" t="s">
        <v>31</v>
      </c>
      <c r="J7" s="24" t="s">
        <v>32</v>
      </c>
      <c r="K7" s="25" t="s">
        <v>118</v>
      </c>
      <c r="L7" s="25" t="s">
        <v>119</v>
      </c>
    </row>
    <row r="8" spans="2:12" x14ac:dyDescent="0.3">
      <c r="B8" s="26" t="s">
        <v>19</v>
      </c>
      <c r="C8" s="2">
        <f>AVERAGE(C13:C305)</f>
        <v>77.689073362773939</v>
      </c>
      <c r="D8" s="2">
        <f>AVERAGE(D13:D305)</f>
        <v>76.308130044231021</v>
      </c>
      <c r="E8" s="2">
        <f>AVERAGE(E13:E305)</f>
        <v>76.998601703502501</v>
      </c>
      <c r="F8" s="2">
        <f>AVERAGE(F13:F305)</f>
        <v>1.380943318542921</v>
      </c>
      <c r="G8" s="33">
        <f>AVERAGE(G13:G305)</f>
        <v>0.97978630504891628</v>
      </c>
      <c r="H8" s="31">
        <f>CORREL(C13:C112,D13:D112)</f>
        <v>0.9745500291629311</v>
      </c>
      <c r="I8" s="32">
        <f>FISHERINV(FISHER(H8)-(1.96*(1/SQRT(COUNT(C13:C112)-3))))</f>
        <v>0.94664925336260863</v>
      </c>
      <c r="J8" s="32">
        <f>FISHERINV(FISHER(H8)+(1.96*(1/SQRT(COUNT(C13:C112)-3))))</f>
        <v>0.98794989216245221</v>
      </c>
      <c r="K8" s="19">
        <f>F8+1.96*_xlfn.STDEV.S(F13:F28)</f>
        <v>5.2496277767447497</v>
      </c>
      <c r="L8" s="19">
        <f>F8-1.96*_xlfn.STDEV.S(F13:F28)</f>
        <v>-2.4877411396589082</v>
      </c>
    </row>
    <row r="9" spans="2:12" x14ac:dyDescent="0.3">
      <c r="B9" s="26" t="s">
        <v>20</v>
      </c>
      <c r="C9" s="2">
        <f>_xlfn.STDEV.S(C13:C305)</f>
        <v>8.0177189724490212</v>
      </c>
      <c r="D9" s="2">
        <f>_xlfn.STDEV.S(D13:D305)</f>
        <v>7.0985713744684187</v>
      </c>
      <c r="E9" s="2">
        <f>_xlfn.STDEV.S(E13:E305)</f>
        <v>7.5100815031732209</v>
      </c>
      <c r="F9" s="2">
        <f>_xlfn.STDEV.S(F13:F305)</f>
        <v>1.9343653796427238</v>
      </c>
      <c r="G9" s="20">
        <f>_xlfn.STDEV.S(G13:G305)</f>
        <v>1.8236776709116432E-2</v>
      </c>
      <c r="H9" s="6"/>
      <c r="I9" s="1"/>
      <c r="J9" s="1"/>
      <c r="K9" s="1"/>
      <c r="L9" s="28"/>
    </row>
    <row r="10" spans="2:12" x14ac:dyDescent="0.3">
      <c r="B10" s="27" t="s">
        <v>21</v>
      </c>
      <c r="C10" s="9">
        <f>C9/SQRT(COUNT(C13:C305))</f>
        <v>1.4638285136491567</v>
      </c>
      <c r="D10" s="9">
        <f>D9/SQRT(COUNT(D13:D305))</f>
        <v>1.2960158892856015</v>
      </c>
      <c r="E10" s="9">
        <f>E9/SQRT(COUNT(E13:E305))</f>
        <v>1.3711470159967596</v>
      </c>
      <c r="F10" s="9">
        <f>F9/SQRT(COUNT(F13:F305))</f>
        <v>0.35316518429578808</v>
      </c>
      <c r="G10" s="21">
        <f>G9/SQRT(COUNT(G13:G305))</f>
        <v>3.3295646599226327E-3</v>
      </c>
      <c r="H10" s="6"/>
      <c r="I10" s="1"/>
      <c r="J10" s="1"/>
      <c r="K10" s="1"/>
      <c r="L10" s="7"/>
    </row>
    <row r="11" spans="2:12" x14ac:dyDescent="0.3">
      <c r="B11" s="26" t="s">
        <v>22</v>
      </c>
      <c r="C11" s="2">
        <f>MIN(C13:C256)</f>
        <v>64.251863397548178</v>
      </c>
      <c r="D11" s="2">
        <f>MIN(D13:D256)</f>
        <v>64.107683012259216</v>
      </c>
      <c r="E11" s="2">
        <f>MIN(E13:E256)</f>
        <v>64.179773204903697</v>
      </c>
      <c r="F11" s="2">
        <f>MIN(F13:F256)</f>
        <v>-1.8169335368783948</v>
      </c>
      <c r="G11" s="33">
        <f>MIN(G13:G256)</f>
        <v>0.92253255430008729</v>
      </c>
      <c r="H11" s="6"/>
      <c r="I11" s="1"/>
      <c r="J11" s="1"/>
      <c r="K11" s="1"/>
      <c r="L11" s="7"/>
    </row>
    <row r="12" spans="2:12" x14ac:dyDescent="0.3">
      <c r="B12" s="27" t="s">
        <v>23</v>
      </c>
      <c r="C12" s="9">
        <f>MAX(C13:C256)</f>
        <v>95.705611111111182</v>
      </c>
      <c r="D12" s="9">
        <f>MAX(D13:D256)</f>
        <v>89.132597197898463</v>
      </c>
      <c r="E12" s="9">
        <f>MAX(E13:E256)</f>
        <v>92.419104154504822</v>
      </c>
      <c r="F12" s="9">
        <f>MAX(F13:F256)</f>
        <v>7.0918966475302625</v>
      </c>
      <c r="G12" s="34">
        <f>MAX(G13:G256)</f>
        <v>0.99830124845732571</v>
      </c>
      <c r="H12" s="8"/>
      <c r="I12" s="29"/>
      <c r="J12" s="29"/>
      <c r="K12" s="29"/>
      <c r="L12" s="18"/>
    </row>
    <row r="13" spans="2:12" x14ac:dyDescent="0.3">
      <c r="B13" s="13" t="s">
        <v>0</v>
      </c>
      <c r="C13" s="3">
        <v>64.251863397548178</v>
      </c>
      <c r="D13" s="3">
        <v>64.107683012259216</v>
      </c>
      <c r="E13" s="3">
        <f>IFERROR(AVERAGE(C13,D13),"")</f>
        <v>64.179773204903697</v>
      </c>
      <c r="F13" s="3">
        <f>IFERROR((C13-D13),"")</f>
        <v>0.14418038528896204</v>
      </c>
      <c r="G13" s="4">
        <f>IFERROR((1-(ABS(C13-D13)/C13)),"")</f>
        <v>0.99775601239147149</v>
      </c>
    </row>
    <row r="14" spans="2:12" x14ac:dyDescent="0.3">
      <c r="B14" s="13" t="s">
        <v>1</v>
      </c>
      <c r="C14" s="3">
        <v>81.69406878306873</v>
      </c>
      <c r="D14" s="3">
        <v>82.731935201401058</v>
      </c>
      <c r="E14" s="3">
        <f t="shared" ref="E14:E42" si="0">IFERROR(AVERAGE(C14,D14),"")</f>
        <v>82.213001992234894</v>
      </c>
      <c r="F14" s="3">
        <f t="shared" ref="F14:F42" si="1">IFERROR((C14-D14),"")</f>
        <v>-1.0378664183323281</v>
      </c>
      <c r="G14" s="4">
        <f t="shared" ref="G14:G42" si="2">IFERROR((1-(ABS(C14-D14)/C14)),"")</f>
        <v>0.987295694365667</v>
      </c>
    </row>
    <row r="15" spans="2:12" x14ac:dyDescent="0.3">
      <c r="B15" s="13" t="s">
        <v>2</v>
      </c>
      <c r="C15" s="3">
        <v>69.378348511383564</v>
      </c>
      <c r="D15" s="3">
        <v>67.904418079095976</v>
      </c>
      <c r="E15" s="3">
        <f t="shared" si="0"/>
        <v>68.641383295239763</v>
      </c>
      <c r="F15" s="3">
        <f t="shared" si="1"/>
        <v>1.4739304322875881</v>
      </c>
      <c r="G15" s="4">
        <f t="shared" si="2"/>
        <v>0.97875518135105588</v>
      </c>
    </row>
    <row r="16" spans="2:12" x14ac:dyDescent="0.3">
      <c r="B16" s="13" t="s">
        <v>3</v>
      </c>
      <c r="C16" s="3">
        <v>74.012817223198596</v>
      </c>
      <c r="D16" s="3">
        <v>72.16509982486869</v>
      </c>
      <c r="E16" s="3">
        <f t="shared" si="0"/>
        <v>73.088958524033643</v>
      </c>
      <c r="F16" s="3">
        <f t="shared" si="1"/>
        <v>1.8477173983299053</v>
      </c>
      <c r="G16" s="4">
        <f t="shared" si="2"/>
        <v>0.97503517001983875</v>
      </c>
    </row>
    <row r="17" spans="2:7" x14ac:dyDescent="0.3">
      <c r="B17" s="13" t="s">
        <v>4</v>
      </c>
      <c r="C17" s="3">
        <v>82.491854130052772</v>
      </c>
      <c r="D17" s="3">
        <v>81.145753064798583</v>
      </c>
      <c r="E17" s="3">
        <f t="shared" si="0"/>
        <v>81.818803597425671</v>
      </c>
      <c r="F17" s="3">
        <f t="shared" si="1"/>
        <v>1.3461010652541887</v>
      </c>
      <c r="G17" s="4">
        <f t="shared" si="2"/>
        <v>0.98368201224896712</v>
      </c>
    </row>
    <row r="18" spans="2:7" x14ac:dyDescent="0.3">
      <c r="B18" s="13" t="s">
        <v>5</v>
      </c>
      <c r="C18" s="3">
        <v>89.985568592057803</v>
      </c>
      <c r="D18" s="3">
        <v>88.813033274956226</v>
      </c>
      <c r="E18" s="3">
        <f t="shared" si="0"/>
        <v>89.399300933507021</v>
      </c>
      <c r="F18" s="3">
        <f t="shared" si="1"/>
        <v>1.1725353171015769</v>
      </c>
      <c r="G18" s="4">
        <f t="shared" si="2"/>
        <v>0.98696974042118724</v>
      </c>
    </row>
    <row r="19" spans="2:7" x14ac:dyDescent="0.3">
      <c r="B19" s="13" t="s">
        <v>6</v>
      </c>
      <c r="C19" s="3">
        <v>69.167369068541348</v>
      </c>
      <c r="D19" s="3">
        <v>69.294451838879127</v>
      </c>
      <c r="E19" s="3">
        <f t="shared" si="0"/>
        <v>69.230910453710237</v>
      </c>
      <c r="F19" s="3">
        <f t="shared" si="1"/>
        <v>-0.12708277033777904</v>
      </c>
      <c r="G19" s="4">
        <f t="shared" si="2"/>
        <v>0.99816267740049724</v>
      </c>
    </row>
    <row r="20" spans="2:7" x14ac:dyDescent="0.3">
      <c r="B20" s="13" t="s">
        <v>7</v>
      </c>
      <c r="C20" s="3">
        <v>88.458327239488199</v>
      </c>
      <c r="D20" s="3">
        <v>84.428775831873935</v>
      </c>
      <c r="E20" s="3">
        <f t="shared" si="0"/>
        <v>86.443551535681067</v>
      </c>
      <c r="F20" s="3">
        <f t="shared" si="1"/>
        <v>4.0295514076142638</v>
      </c>
      <c r="G20" s="4">
        <f t="shared" si="2"/>
        <v>0.95444689569242214</v>
      </c>
    </row>
    <row r="21" spans="2:7" x14ac:dyDescent="0.3">
      <c r="B21" s="13" t="s">
        <v>8</v>
      </c>
      <c r="C21" s="3">
        <v>70.844378283712771</v>
      </c>
      <c r="D21" s="3">
        <v>70.427642732049009</v>
      </c>
      <c r="E21" s="3">
        <f t="shared" si="0"/>
        <v>70.636010507880883</v>
      </c>
      <c r="F21" s="3">
        <f t="shared" si="1"/>
        <v>0.41673555166376275</v>
      </c>
      <c r="G21" s="4">
        <f t="shared" si="2"/>
        <v>0.99411759180107628</v>
      </c>
    </row>
    <row r="22" spans="2:7" x14ac:dyDescent="0.3">
      <c r="B22" s="13" t="s">
        <v>9</v>
      </c>
      <c r="C22" s="3">
        <v>78.719022847100078</v>
      </c>
      <c r="D22" s="3">
        <v>78.965064798599073</v>
      </c>
      <c r="E22" s="3">
        <f t="shared" si="0"/>
        <v>78.842043822849575</v>
      </c>
      <c r="F22" s="3">
        <f t="shared" si="1"/>
        <v>-0.2460419514989951</v>
      </c>
      <c r="G22" s="4">
        <f t="shared" si="2"/>
        <v>0.99687442828175221</v>
      </c>
    </row>
    <row r="23" spans="2:7" x14ac:dyDescent="0.3">
      <c r="B23" s="13" t="s">
        <v>10</v>
      </c>
      <c r="C23" s="3">
        <v>70.435760070052538</v>
      </c>
      <c r="D23" s="3">
        <v>69.988711033274953</v>
      </c>
      <c r="E23" s="3">
        <f t="shared" si="0"/>
        <v>70.212235551663753</v>
      </c>
      <c r="F23" s="3">
        <f t="shared" si="1"/>
        <v>0.44704903677758523</v>
      </c>
      <c r="G23" s="4">
        <f t="shared" si="2"/>
        <v>0.99365309558194637</v>
      </c>
    </row>
    <row r="24" spans="2:7" x14ac:dyDescent="0.3">
      <c r="B24" s="13" t="s">
        <v>11</v>
      </c>
      <c r="C24" s="3">
        <v>82.774658407079627</v>
      </c>
      <c r="D24" s="3">
        <v>84.591591943958022</v>
      </c>
      <c r="E24" s="3">
        <f t="shared" si="0"/>
        <v>83.683125175518825</v>
      </c>
      <c r="F24" s="3">
        <f t="shared" si="1"/>
        <v>-1.8169335368783948</v>
      </c>
      <c r="G24" s="4">
        <f t="shared" si="2"/>
        <v>0.97804964016954499</v>
      </c>
    </row>
    <row r="25" spans="2:7" x14ac:dyDescent="0.3">
      <c r="B25" s="13" t="s">
        <v>12</v>
      </c>
      <c r="C25" s="3">
        <v>72.298054290718113</v>
      </c>
      <c r="D25" s="3">
        <v>71.05848511383536</v>
      </c>
      <c r="E25" s="3">
        <f t="shared" si="0"/>
        <v>71.678269702276737</v>
      </c>
      <c r="F25" s="3">
        <f t="shared" si="1"/>
        <v>1.2395691768827533</v>
      </c>
      <c r="G25" s="4">
        <f t="shared" si="2"/>
        <v>0.98285473670012868</v>
      </c>
    </row>
    <row r="26" spans="2:7" x14ac:dyDescent="0.3">
      <c r="B26" s="13" t="s">
        <v>13</v>
      </c>
      <c r="C26" s="3">
        <v>73.386714535902016</v>
      </c>
      <c r="D26" s="3">
        <v>71.291588441331029</v>
      </c>
      <c r="E26" s="3">
        <f t="shared" si="0"/>
        <v>72.339151488616523</v>
      </c>
      <c r="F26" s="3">
        <f t="shared" si="1"/>
        <v>2.0951260945709862</v>
      </c>
      <c r="G26" s="4">
        <f t="shared" si="2"/>
        <v>0.97145088034229932</v>
      </c>
    </row>
    <row r="27" spans="2:7" x14ac:dyDescent="0.3">
      <c r="B27" s="13" t="s">
        <v>14</v>
      </c>
      <c r="C27" s="3">
        <v>95.705611111111182</v>
      </c>
      <c r="D27" s="3">
        <v>89.132597197898463</v>
      </c>
      <c r="E27" s="3">
        <f t="shared" si="0"/>
        <v>92.419104154504822</v>
      </c>
      <c r="F27" s="3">
        <f t="shared" si="1"/>
        <v>6.5730139132127192</v>
      </c>
      <c r="G27" s="4">
        <f t="shared" si="2"/>
        <v>0.93132049587373034</v>
      </c>
    </row>
    <row r="28" spans="2:7" x14ac:dyDescent="0.3">
      <c r="B28" s="13" t="s">
        <v>15</v>
      </c>
      <c r="C28" s="3">
        <v>84.201097001763614</v>
      </c>
      <c r="D28" s="3">
        <v>83.031910683012242</v>
      </c>
      <c r="E28" s="3">
        <f t="shared" si="0"/>
        <v>83.616503842387928</v>
      </c>
      <c r="F28" s="3">
        <f t="shared" si="1"/>
        <v>1.1691863187513718</v>
      </c>
      <c r="G28" s="4">
        <f t="shared" si="2"/>
        <v>0.98611435764635125</v>
      </c>
    </row>
    <row r="29" spans="2:7" x14ac:dyDescent="0.3">
      <c r="B29" s="13" t="s">
        <v>34</v>
      </c>
      <c r="C29" s="3">
        <v>71.479422807017514</v>
      </c>
      <c r="D29" s="3">
        <v>71.242511383537789</v>
      </c>
      <c r="E29" s="3">
        <f t="shared" si="0"/>
        <v>71.360967095277658</v>
      </c>
      <c r="F29" s="3">
        <f t="shared" si="1"/>
        <v>0.23691142347972516</v>
      </c>
      <c r="G29" s="4">
        <f t="shared" si="2"/>
        <v>0.99668559965685022</v>
      </c>
    </row>
    <row r="30" spans="2:7" x14ac:dyDescent="0.3">
      <c r="B30" s="13" t="s">
        <v>35</v>
      </c>
      <c r="C30" s="3">
        <v>81.206126094571005</v>
      </c>
      <c r="D30" s="3">
        <v>79.791187390543016</v>
      </c>
      <c r="E30" s="3">
        <f t="shared" si="0"/>
        <v>80.498656742557017</v>
      </c>
      <c r="F30" s="3">
        <f t="shared" si="1"/>
        <v>1.414938704027989</v>
      </c>
      <c r="G30" s="4">
        <f t="shared" si="2"/>
        <v>0.98257596105027623</v>
      </c>
    </row>
    <row r="31" spans="2:7" x14ac:dyDescent="0.3">
      <c r="B31" s="13" t="s">
        <v>36</v>
      </c>
      <c r="C31" s="3">
        <v>71.969078809106875</v>
      </c>
      <c r="D31" s="3">
        <v>70.388828371278535</v>
      </c>
      <c r="E31" s="3">
        <f t="shared" si="0"/>
        <v>71.178953590192705</v>
      </c>
      <c r="F31" s="3">
        <f t="shared" si="1"/>
        <v>1.5802504378283402</v>
      </c>
      <c r="G31" s="4">
        <f t="shared" si="2"/>
        <v>0.97804264742612801</v>
      </c>
    </row>
    <row r="32" spans="2:7" x14ac:dyDescent="0.3">
      <c r="B32" s="13" t="s">
        <v>37</v>
      </c>
      <c r="C32" s="3">
        <v>82.411896243291594</v>
      </c>
      <c r="D32" s="3">
        <v>81.217840630472821</v>
      </c>
      <c r="E32" s="3">
        <f t="shared" si="0"/>
        <v>81.814868436882207</v>
      </c>
      <c r="F32" s="3">
        <f t="shared" si="1"/>
        <v>1.1940556128187723</v>
      </c>
      <c r="G32" s="4">
        <f t="shared" si="2"/>
        <v>0.9855111256111162</v>
      </c>
    </row>
    <row r="33" spans="2:7" x14ac:dyDescent="0.3">
      <c r="B33" s="13" t="s">
        <v>38</v>
      </c>
      <c r="C33" s="3">
        <v>69.851115586690028</v>
      </c>
      <c r="D33" s="3">
        <v>70.803155752212348</v>
      </c>
      <c r="E33" s="3">
        <f t="shared" si="0"/>
        <v>70.327135669451195</v>
      </c>
      <c r="F33" s="3">
        <f t="shared" si="1"/>
        <v>-0.95204016552231963</v>
      </c>
      <c r="G33" s="4">
        <f t="shared" si="2"/>
        <v>0.98637043721455286</v>
      </c>
    </row>
    <row r="34" spans="2:7" x14ac:dyDescent="0.3">
      <c r="B34" s="13" t="s">
        <v>39</v>
      </c>
      <c r="C34" s="3">
        <v>76.522343257443126</v>
      </c>
      <c r="D34" s="3">
        <v>74.695073555166374</v>
      </c>
      <c r="E34" s="3">
        <f t="shared" si="0"/>
        <v>75.608708406304743</v>
      </c>
      <c r="F34" s="3">
        <f t="shared" si="1"/>
        <v>1.8272697022767517</v>
      </c>
      <c r="G34" s="4">
        <f t="shared" si="2"/>
        <v>0.97612109581995821</v>
      </c>
    </row>
    <row r="35" spans="2:7" x14ac:dyDescent="0.3">
      <c r="B35" s="13" t="s">
        <v>40</v>
      </c>
      <c r="C35" s="3">
        <v>74.090756567425657</v>
      </c>
      <c r="D35" s="3">
        <v>72.228711033274948</v>
      </c>
      <c r="E35" s="3">
        <f t="shared" si="0"/>
        <v>73.159733800350295</v>
      </c>
      <c r="F35" s="3">
        <f t="shared" si="1"/>
        <v>1.8620455341507096</v>
      </c>
      <c r="G35" s="4">
        <f t="shared" si="2"/>
        <v>0.97486804534846161</v>
      </c>
    </row>
    <row r="36" spans="2:7" x14ac:dyDescent="0.3">
      <c r="B36" s="13" t="s">
        <v>41</v>
      </c>
      <c r="C36" s="3">
        <v>91.54679857397511</v>
      </c>
      <c r="D36" s="3">
        <v>84.454901926444848</v>
      </c>
      <c r="E36" s="3">
        <f t="shared" si="0"/>
        <v>88.000850250209979</v>
      </c>
      <c r="F36" s="3">
        <f t="shared" si="1"/>
        <v>7.0918966475302625</v>
      </c>
      <c r="G36" s="4">
        <f t="shared" si="2"/>
        <v>0.92253255430008729</v>
      </c>
    </row>
    <row r="37" spans="2:7" x14ac:dyDescent="0.3">
      <c r="B37" s="13" t="s">
        <v>42</v>
      </c>
      <c r="C37" s="3">
        <v>72.610241681260959</v>
      </c>
      <c r="D37" s="3">
        <v>72.486894921190967</v>
      </c>
      <c r="E37" s="3">
        <f t="shared" si="0"/>
        <v>72.54856830122597</v>
      </c>
      <c r="F37" s="3">
        <f t="shared" si="1"/>
        <v>0.12334676006999246</v>
      </c>
      <c r="G37" s="4">
        <f t="shared" si="2"/>
        <v>0.99830124845732571</v>
      </c>
    </row>
    <row r="38" spans="2:7" x14ac:dyDescent="0.3">
      <c r="B38" s="13" t="s">
        <v>43</v>
      </c>
      <c r="C38" s="3">
        <v>80.646133567662474</v>
      </c>
      <c r="D38" s="3">
        <v>77.719772329246894</v>
      </c>
      <c r="E38" s="3">
        <f t="shared" si="0"/>
        <v>79.182952948454684</v>
      </c>
      <c r="F38" s="3">
        <f t="shared" si="1"/>
        <v>2.9263612384155806</v>
      </c>
      <c r="G38" s="4">
        <f t="shared" si="2"/>
        <v>0.96371355812166304</v>
      </c>
    </row>
    <row r="39" spans="2:7" x14ac:dyDescent="0.3">
      <c r="B39" s="13" t="s">
        <v>44</v>
      </c>
      <c r="C39" s="3">
        <v>67.43570928196155</v>
      </c>
      <c r="D39" s="3">
        <v>66.758763572679513</v>
      </c>
      <c r="E39" s="3">
        <f t="shared" si="0"/>
        <v>67.097236427320524</v>
      </c>
      <c r="F39" s="3">
        <f t="shared" si="1"/>
        <v>0.67694570928203746</v>
      </c>
      <c r="G39" s="4">
        <f t="shared" si="2"/>
        <v>0.98996161356512768</v>
      </c>
    </row>
    <row r="40" spans="2:7" x14ac:dyDescent="0.3">
      <c r="B40" s="13" t="s">
        <v>45</v>
      </c>
      <c r="C40" s="3">
        <v>86.750508108108178</v>
      </c>
      <c r="D40" s="3">
        <v>83.495481611208533</v>
      </c>
      <c r="E40" s="3">
        <f t="shared" si="0"/>
        <v>85.122994859658348</v>
      </c>
      <c r="F40" s="3">
        <f t="shared" si="1"/>
        <v>3.2550264968996458</v>
      </c>
      <c r="G40" s="4">
        <f t="shared" si="2"/>
        <v>0.9624783004977534</v>
      </c>
    </row>
    <row r="41" spans="2:7" x14ac:dyDescent="0.3">
      <c r="B41" s="13" t="s">
        <v>46</v>
      </c>
      <c r="C41" s="3">
        <v>71.644814360770624</v>
      </c>
      <c r="D41" s="3">
        <v>70.333551663747798</v>
      </c>
      <c r="E41" s="3">
        <f t="shared" si="0"/>
        <v>70.989183012259218</v>
      </c>
      <c r="F41" s="3">
        <f t="shared" si="1"/>
        <v>1.3112626970228263</v>
      </c>
      <c r="G41" s="4">
        <f t="shared" si="2"/>
        <v>0.98169773055144083</v>
      </c>
    </row>
    <row r="42" spans="2:7" x14ac:dyDescent="0.3">
      <c r="B42" s="13" t="s">
        <v>47</v>
      </c>
      <c r="C42" s="3">
        <v>84.701742451154558</v>
      </c>
      <c r="D42" s="3">
        <v>84.548485113835412</v>
      </c>
      <c r="E42" s="3">
        <f t="shared" si="0"/>
        <v>84.625113782494992</v>
      </c>
      <c r="F42" s="3">
        <f t="shared" si="1"/>
        <v>0.15325733731914681</v>
      </c>
      <c r="G42" s="4">
        <f t="shared" si="2"/>
        <v>0.99819062355880661</v>
      </c>
    </row>
    <row r="43" spans="2:7" x14ac:dyDescent="0.3">
      <c r="B43" s="13" t="s">
        <v>48</v>
      </c>
      <c r="C43" s="3"/>
      <c r="D43" s="3"/>
      <c r="E43" s="3"/>
      <c r="F43" s="3"/>
      <c r="G43" s="4"/>
    </row>
    <row r="44" spans="2:7" x14ac:dyDescent="0.3">
      <c r="B44" s="13" t="s">
        <v>49</v>
      </c>
      <c r="E44" s="3"/>
      <c r="F44" s="3"/>
      <c r="G44" s="4"/>
    </row>
    <row r="45" spans="2:7" x14ac:dyDescent="0.3">
      <c r="B45" s="13" t="s">
        <v>50</v>
      </c>
      <c r="E45" s="3"/>
      <c r="F45" s="3"/>
      <c r="G45" s="4"/>
    </row>
    <row r="46" spans="2:7" x14ac:dyDescent="0.3">
      <c r="B46" s="13" t="s">
        <v>51</v>
      </c>
      <c r="E46" s="3"/>
      <c r="F46" s="3"/>
      <c r="G46" s="4"/>
    </row>
    <row r="47" spans="2:7" x14ac:dyDescent="0.3">
      <c r="B47" s="13" t="s">
        <v>52</v>
      </c>
      <c r="E47" s="3"/>
      <c r="F47" s="3"/>
      <c r="G47" s="4"/>
    </row>
    <row r="48" spans="2:7" x14ac:dyDescent="0.3">
      <c r="B48" s="13" t="s">
        <v>53</v>
      </c>
      <c r="E48" s="3"/>
      <c r="F48" s="3"/>
      <c r="G48" s="4"/>
    </row>
    <row r="49" spans="2:7" x14ac:dyDescent="0.3">
      <c r="B49" s="13" t="s">
        <v>54</v>
      </c>
      <c r="E49" s="3"/>
      <c r="F49" s="3"/>
      <c r="G49" s="4"/>
    </row>
    <row r="50" spans="2:7" x14ac:dyDescent="0.3">
      <c r="B50" s="13" t="s">
        <v>55</v>
      </c>
      <c r="E50" s="3"/>
      <c r="F50" s="3"/>
      <c r="G50" s="4"/>
    </row>
    <row r="51" spans="2:7" x14ac:dyDescent="0.3">
      <c r="B51" s="13" t="s">
        <v>56</v>
      </c>
      <c r="E51" s="3"/>
      <c r="F51" s="3"/>
      <c r="G51" s="4"/>
    </row>
    <row r="52" spans="2:7" x14ac:dyDescent="0.3">
      <c r="B52" s="13" t="s">
        <v>57</v>
      </c>
      <c r="E52" s="3"/>
      <c r="F52" s="3"/>
      <c r="G52" s="4"/>
    </row>
    <row r="53" spans="2:7" x14ac:dyDescent="0.3">
      <c r="B53" s="13" t="s">
        <v>58</v>
      </c>
      <c r="E53" s="3"/>
      <c r="F53" s="3"/>
      <c r="G53" s="4"/>
    </row>
    <row r="54" spans="2:7" x14ac:dyDescent="0.3">
      <c r="B54" s="13" t="s">
        <v>59</v>
      </c>
      <c r="E54" s="3"/>
      <c r="F54" s="3"/>
      <c r="G54" s="4"/>
    </row>
    <row r="55" spans="2:7" x14ac:dyDescent="0.3">
      <c r="B55" s="13" t="s">
        <v>60</v>
      </c>
      <c r="E55" s="3"/>
      <c r="F55" s="3"/>
      <c r="G55" s="4"/>
    </row>
    <row r="56" spans="2:7" x14ac:dyDescent="0.3">
      <c r="B56" s="13" t="s">
        <v>61</v>
      </c>
      <c r="E56" s="3"/>
      <c r="F56" s="3"/>
      <c r="G56" s="4"/>
    </row>
    <row r="57" spans="2:7" x14ac:dyDescent="0.3">
      <c r="B57" s="13" t="s">
        <v>62</v>
      </c>
      <c r="E57" s="3"/>
      <c r="F57" s="3"/>
      <c r="G57" s="4"/>
    </row>
    <row r="58" spans="2:7" x14ac:dyDescent="0.3">
      <c r="B58" s="13" t="s">
        <v>63</v>
      </c>
      <c r="E58" s="3"/>
      <c r="F58" s="3"/>
      <c r="G58" s="4"/>
    </row>
    <row r="59" spans="2:7" x14ac:dyDescent="0.3">
      <c r="B59" s="13" t="s">
        <v>64</v>
      </c>
      <c r="E59" s="3"/>
      <c r="F59" s="3"/>
      <c r="G59" s="4"/>
    </row>
    <row r="60" spans="2:7" x14ac:dyDescent="0.3">
      <c r="B60" s="13" t="s">
        <v>65</v>
      </c>
      <c r="E60" s="3"/>
      <c r="F60" s="3"/>
      <c r="G60" s="4"/>
    </row>
    <row r="61" spans="2:7" x14ac:dyDescent="0.3">
      <c r="B61" s="13" t="s">
        <v>66</v>
      </c>
      <c r="E61" s="3"/>
      <c r="F61" s="3"/>
      <c r="G61" s="4"/>
    </row>
    <row r="62" spans="2:7" x14ac:dyDescent="0.3">
      <c r="B62" s="13" t="s">
        <v>67</v>
      </c>
      <c r="E62" s="3"/>
      <c r="F62" s="3"/>
      <c r="G62" s="4"/>
    </row>
    <row r="63" spans="2:7" x14ac:dyDescent="0.3">
      <c r="B63" s="13" t="s">
        <v>68</v>
      </c>
      <c r="E63" s="3"/>
      <c r="F63" s="3"/>
      <c r="G63" s="4"/>
    </row>
    <row r="64" spans="2:7" x14ac:dyDescent="0.3">
      <c r="B64" s="13" t="s">
        <v>69</v>
      </c>
      <c r="E64" s="3"/>
      <c r="F64" s="3"/>
      <c r="G64" s="4"/>
    </row>
    <row r="65" spans="2:7" x14ac:dyDescent="0.3">
      <c r="B65" s="13" t="s">
        <v>70</v>
      </c>
      <c r="E65" s="3"/>
      <c r="F65" s="3"/>
      <c r="G65" s="4"/>
    </row>
    <row r="66" spans="2:7" x14ac:dyDescent="0.3">
      <c r="B66" s="13" t="s">
        <v>71</v>
      </c>
      <c r="E66" s="3"/>
      <c r="F66" s="3"/>
      <c r="G66" s="4"/>
    </row>
    <row r="67" spans="2:7" x14ac:dyDescent="0.3">
      <c r="B67" s="13" t="s">
        <v>72</v>
      </c>
      <c r="E67" s="3"/>
      <c r="F67" s="3"/>
      <c r="G67" s="4"/>
    </row>
    <row r="68" spans="2:7" x14ac:dyDescent="0.3">
      <c r="B68" s="13" t="s">
        <v>73</v>
      </c>
      <c r="E68" s="3"/>
      <c r="F68" s="3"/>
      <c r="G68" s="4"/>
    </row>
    <row r="69" spans="2:7" x14ac:dyDescent="0.3">
      <c r="B69" s="13" t="s">
        <v>74</v>
      </c>
      <c r="E69" s="3"/>
      <c r="F69" s="3"/>
      <c r="G69" s="4"/>
    </row>
    <row r="70" spans="2:7" x14ac:dyDescent="0.3">
      <c r="B70" s="13" t="s">
        <v>75</v>
      </c>
      <c r="E70" s="3"/>
      <c r="F70" s="3"/>
      <c r="G70" s="4"/>
    </row>
    <row r="71" spans="2:7" x14ac:dyDescent="0.3">
      <c r="B71" s="13" t="s">
        <v>76</v>
      </c>
      <c r="E71" s="3"/>
      <c r="F71" s="3"/>
      <c r="G71" s="4"/>
    </row>
    <row r="72" spans="2:7" x14ac:dyDescent="0.3">
      <c r="B72" s="13" t="s">
        <v>77</v>
      </c>
      <c r="E72" s="3"/>
      <c r="F72" s="3"/>
      <c r="G72" s="4"/>
    </row>
    <row r="73" spans="2:7" x14ac:dyDescent="0.3">
      <c r="B73" s="13" t="s">
        <v>78</v>
      </c>
      <c r="E73" s="3"/>
      <c r="F73" s="3"/>
      <c r="G73" s="4"/>
    </row>
    <row r="74" spans="2:7" x14ac:dyDescent="0.3">
      <c r="B74" s="13" t="s">
        <v>79</v>
      </c>
      <c r="E74" s="3"/>
      <c r="F74" s="3"/>
      <c r="G74" s="4"/>
    </row>
    <row r="75" spans="2:7" x14ac:dyDescent="0.3">
      <c r="B75" s="13" t="s">
        <v>80</v>
      </c>
      <c r="E75" s="3"/>
      <c r="F75" s="3"/>
      <c r="G75" s="4"/>
    </row>
    <row r="76" spans="2:7" x14ac:dyDescent="0.3">
      <c r="B76" s="13" t="s">
        <v>81</v>
      </c>
      <c r="E76" s="3"/>
      <c r="F76" s="3"/>
      <c r="G76" s="4"/>
    </row>
    <row r="77" spans="2:7" x14ac:dyDescent="0.3">
      <c r="B77" s="13" t="s">
        <v>82</v>
      </c>
      <c r="E77" s="3"/>
      <c r="F77" s="3"/>
      <c r="G77" s="4"/>
    </row>
    <row r="78" spans="2:7" x14ac:dyDescent="0.3">
      <c r="B78" s="13" t="s">
        <v>83</v>
      </c>
      <c r="E78" s="3"/>
      <c r="F78" s="3"/>
      <c r="G78" s="4"/>
    </row>
    <row r="79" spans="2:7" x14ac:dyDescent="0.3">
      <c r="B79" s="13" t="s">
        <v>84</v>
      </c>
      <c r="E79" s="3"/>
      <c r="F79" s="3"/>
      <c r="G79" s="4"/>
    </row>
    <row r="80" spans="2:7" x14ac:dyDescent="0.3">
      <c r="B80" s="13" t="s">
        <v>85</v>
      </c>
      <c r="E80" s="3"/>
      <c r="F80" s="3"/>
      <c r="G80" s="4"/>
    </row>
    <row r="81" spans="2:7" x14ac:dyDescent="0.3">
      <c r="B81" s="13" t="s">
        <v>86</v>
      </c>
      <c r="E81" s="3"/>
      <c r="F81" s="3"/>
      <c r="G81" s="4"/>
    </row>
    <row r="82" spans="2:7" x14ac:dyDescent="0.3">
      <c r="B82" s="13" t="s">
        <v>87</v>
      </c>
      <c r="E82" s="3"/>
      <c r="F82" s="3"/>
      <c r="G82" s="4"/>
    </row>
    <row r="83" spans="2:7" x14ac:dyDescent="0.3">
      <c r="B83" s="13" t="s">
        <v>88</v>
      </c>
      <c r="E83" s="3"/>
      <c r="F83" s="3"/>
      <c r="G83" s="4"/>
    </row>
    <row r="84" spans="2:7" x14ac:dyDescent="0.3">
      <c r="B84" s="13" t="s">
        <v>89</v>
      </c>
      <c r="E84" s="3"/>
      <c r="F84" s="3"/>
      <c r="G84" s="4"/>
    </row>
    <row r="85" spans="2:7" x14ac:dyDescent="0.3">
      <c r="B85" s="13" t="s">
        <v>90</v>
      </c>
      <c r="E85" s="3"/>
      <c r="F85" s="3"/>
      <c r="G85" s="4"/>
    </row>
    <row r="86" spans="2:7" x14ac:dyDescent="0.3">
      <c r="B86" s="13" t="s">
        <v>91</v>
      </c>
      <c r="E86" s="3"/>
      <c r="F86" s="3"/>
      <c r="G86" s="4"/>
    </row>
    <row r="87" spans="2:7" x14ac:dyDescent="0.3">
      <c r="B87" s="13" t="s">
        <v>92</v>
      </c>
      <c r="E87" s="3"/>
      <c r="F87" s="3"/>
      <c r="G87" s="4"/>
    </row>
    <row r="88" spans="2:7" x14ac:dyDescent="0.3">
      <c r="B88" s="13" t="s">
        <v>93</v>
      </c>
      <c r="E88" s="3"/>
      <c r="F88" s="3"/>
      <c r="G88" s="4"/>
    </row>
    <row r="89" spans="2:7" x14ac:dyDescent="0.3">
      <c r="B89" s="13" t="s">
        <v>94</v>
      </c>
      <c r="E89" s="3"/>
      <c r="F89" s="3"/>
      <c r="G89" s="4"/>
    </row>
    <row r="90" spans="2:7" x14ac:dyDescent="0.3">
      <c r="B90" s="13" t="s">
        <v>95</v>
      </c>
      <c r="E90" s="3"/>
      <c r="F90" s="3"/>
      <c r="G90" s="4"/>
    </row>
    <row r="91" spans="2:7" x14ac:dyDescent="0.3">
      <c r="B91" s="13" t="s">
        <v>96</v>
      </c>
      <c r="E91" s="3"/>
      <c r="F91" s="3"/>
      <c r="G91" s="4"/>
    </row>
    <row r="92" spans="2:7" x14ac:dyDescent="0.3">
      <c r="B92" s="13" t="s">
        <v>97</v>
      </c>
      <c r="E92" s="3"/>
      <c r="F92" s="3"/>
      <c r="G92" s="4"/>
    </row>
    <row r="93" spans="2:7" x14ac:dyDescent="0.3">
      <c r="B93" s="13" t="s">
        <v>98</v>
      </c>
      <c r="E93" s="3"/>
      <c r="F93" s="3"/>
      <c r="G93" s="4"/>
    </row>
    <row r="94" spans="2:7" x14ac:dyDescent="0.3">
      <c r="B94" s="13" t="s">
        <v>99</v>
      </c>
      <c r="E94" s="3"/>
      <c r="F94" s="3"/>
      <c r="G94" s="4"/>
    </row>
    <row r="95" spans="2:7" x14ac:dyDescent="0.3">
      <c r="B95" s="13" t="s">
        <v>100</v>
      </c>
      <c r="E95" s="3"/>
      <c r="F95" s="3"/>
      <c r="G95" s="4"/>
    </row>
    <row r="96" spans="2:7" x14ac:dyDescent="0.3">
      <c r="B96" s="13" t="s">
        <v>101</v>
      </c>
      <c r="E96" s="3"/>
      <c r="F96" s="3"/>
      <c r="G96" s="4"/>
    </row>
    <row r="97" spans="2:7" x14ac:dyDescent="0.3">
      <c r="B97" s="13" t="s">
        <v>102</v>
      </c>
      <c r="E97" s="3"/>
      <c r="F97" s="3"/>
      <c r="G97" s="4"/>
    </row>
    <row r="98" spans="2:7" x14ac:dyDescent="0.3">
      <c r="B98" s="13" t="s">
        <v>103</v>
      </c>
      <c r="E98" s="3"/>
      <c r="F98" s="3"/>
      <c r="G98" s="4"/>
    </row>
    <row r="99" spans="2:7" x14ac:dyDescent="0.3">
      <c r="B99" s="13" t="s">
        <v>104</v>
      </c>
      <c r="E99" s="3"/>
      <c r="F99" s="3"/>
      <c r="G99" s="4"/>
    </row>
    <row r="100" spans="2:7" x14ac:dyDescent="0.3">
      <c r="B100" s="13" t="s">
        <v>105</v>
      </c>
      <c r="E100" s="3"/>
      <c r="F100" s="3"/>
      <c r="G100" s="4"/>
    </row>
    <row r="101" spans="2:7" x14ac:dyDescent="0.3">
      <c r="B101" s="13" t="s">
        <v>106</v>
      </c>
      <c r="E101" s="3"/>
      <c r="F101" s="3"/>
      <c r="G101" s="4"/>
    </row>
    <row r="102" spans="2:7" x14ac:dyDescent="0.3">
      <c r="B102" s="13" t="s">
        <v>107</v>
      </c>
      <c r="E102" s="3"/>
      <c r="F102" s="3"/>
      <c r="G102" s="4"/>
    </row>
    <row r="103" spans="2:7" x14ac:dyDescent="0.3">
      <c r="B103" s="13" t="s">
        <v>108</v>
      </c>
      <c r="E103" s="3"/>
      <c r="F103" s="3"/>
      <c r="G103" s="4"/>
    </row>
    <row r="104" spans="2:7" x14ac:dyDescent="0.3">
      <c r="B104" s="13" t="s">
        <v>109</v>
      </c>
      <c r="E104" s="3"/>
      <c r="F104" s="3"/>
      <c r="G104" s="4"/>
    </row>
    <row r="105" spans="2:7" x14ac:dyDescent="0.3">
      <c r="B105" s="13" t="s">
        <v>110</v>
      </c>
      <c r="E105" s="3"/>
      <c r="F105" s="3"/>
      <c r="G105" s="4"/>
    </row>
    <row r="106" spans="2:7" x14ac:dyDescent="0.3">
      <c r="B106" s="13" t="s">
        <v>111</v>
      </c>
      <c r="E106" s="3"/>
      <c r="F106" s="3"/>
      <c r="G106" s="4"/>
    </row>
    <row r="107" spans="2:7" x14ac:dyDescent="0.3">
      <c r="B107" s="13" t="s">
        <v>112</v>
      </c>
      <c r="E107" s="3"/>
      <c r="F107" s="3"/>
      <c r="G107" s="4"/>
    </row>
    <row r="108" spans="2:7" x14ac:dyDescent="0.3">
      <c r="B108" s="13" t="s">
        <v>113</v>
      </c>
      <c r="E108" s="3"/>
      <c r="F108" s="3"/>
      <c r="G108" s="4"/>
    </row>
    <row r="109" spans="2:7" x14ac:dyDescent="0.3">
      <c r="B109" s="13" t="s">
        <v>114</v>
      </c>
      <c r="E109" s="3"/>
      <c r="F109" s="3"/>
      <c r="G109" s="4"/>
    </row>
    <row r="110" spans="2:7" x14ac:dyDescent="0.3">
      <c r="B110" s="13" t="s">
        <v>115</v>
      </c>
      <c r="E110" s="3"/>
      <c r="F110" s="3"/>
      <c r="G110" s="4"/>
    </row>
    <row r="111" spans="2:7" x14ac:dyDescent="0.3">
      <c r="B111" s="13" t="s">
        <v>116</v>
      </c>
      <c r="E111" s="3"/>
      <c r="F111" s="3"/>
      <c r="G111" s="4"/>
    </row>
    <row r="112" spans="2:7" x14ac:dyDescent="0.3">
      <c r="B112" s="13" t="s">
        <v>117</v>
      </c>
      <c r="E112" s="3"/>
      <c r="F112" s="3"/>
      <c r="G112" s="4"/>
    </row>
  </sheetData>
  <mergeCells count="1">
    <mergeCell ref="C6:L6"/>
  </mergeCells>
  <phoneticPr fontId="2" type="noConversion"/>
  <conditionalFormatting sqref="I8:J8">
    <cfRule type="cellIs" dxfId="19" priority="1" operator="between">
      <formula>$I$4</formula>
      <formula>$J$4</formula>
    </cfRule>
    <cfRule type="cellIs" dxfId="18" priority="4" operator="between">
      <formula>$C$4</formula>
      <formula>$D$4</formula>
    </cfRule>
  </conditionalFormatting>
  <conditionalFormatting sqref="G8 G11:G12">
    <cfRule type="cellIs" dxfId="17" priority="3" operator="greaterThan">
      <formula>0.9</formula>
    </cfRule>
  </conditionalFormatting>
  <conditionalFormatting sqref="H8">
    <cfRule type="cellIs" dxfId="16" priority="2" operator="greaterThan">
      <formula>0.9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075E-0019-414C-A718-18412C4A4404}">
  <sheetPr>
    <tabColor rgb="FF92D050"/>
  </sheetPr>
  <dimension ref="B2:AA1095"/>
  <sheetViews>
    <sheetView topLeftCell="A7" zoomScale="85" zoomScaleNormal="85" workbookViewId="0">
      <selection activeCell="C7" sqref="C7"/>
    </sheetView>
  </sheetViews>
  <sheetFormatPr defaultRowHeight="16.5" x14ac:dyDescent="0.3"/>
  <cols>
    <col min="1" max="1" width="2.625" customWidth="1"/>
    <col min="3" max="4" width="11.625" bestFit="1" customWidth="1"/>
    <col min="5" max="6" width="19" bestFit="1" customWidth="1"/>
    <col min="7" max="7" width="18.875" customWidth="1"/>
    <col min="8" max="8" width="18.875" style="43" customWidth="1"/>
    <col min="9" max="9" width="12.75" bestFit="1" customWidth="1"/>
    <col min="10" max="11" width="14.375" bestFit="1" customWidth="1"/>
    <col min="13" max="14" width="9" customWidth="1"/>
    <col min="15" max="15" width="2.625" customWidth="1"/>
  </cols>
  <sheetData>
    <row r="2" spans="2:27" x14ac:dyDescent="0.3">
      <c r="B2" s="17"/>
      <c r="C2" s="17"/>
      <c r="D2" s="17"/>
      <c r="E2" s="17"/>
      <c r="F2" s="17"/>
      <c r="G2" s="17"/>
      <c r="H2" s="17"/>
      <c r="I2" s="17"/>
      <c r="J2" s="40"/>
      <c r="K2" s="40"/>
      <c r="L2" s="40"/>
      <c r="M2" s="17"/>
      <c r="N2" s="17"/>
      <c r="Z2" s="64"/>
      <c r="AA2" s="64"/>
    </row>
    <row r="3" spans="2:27" x14ac:dyDescent="0.3">
      <c r="B3" s="17"/>
      <c r="C3" s="17"/>
      <c r="D3" s="17"/>
      <c r="E3" s="17"/>
      <c r="F3" s="17"/>
      <c r="G3" s="17"/>
      <c r="H3" s="17"/>
      <c r="I3" s="17"/>
      <c r="J3" s="40"/>
      <c r="K3" s="40"/>
      <c r="L3" s="40"/>
      <c r="M3" s="17"/>
      <c r="N3" s="17"/>
    </row>
    <row r="4" spans="2:27" x14ac:dyDescent="0.3">
      <c r="B4" s="17"/>
      <c r="C4" s="17"/>
      <c r="D4" s="17"/>
      <c r="E4" s="17"/>
      <c r="F4" s="17"/>
      <c r="G4" s="17"/>
      <c r="H4" s="17"/>
      <c r="I4" s="17"/>
      <c r="J4" s="40"/>
      <c r="K4" s="40"/>
      <c r="L4" s="40"/>
      <c r="M4" s="17"/>
      <c r="N4" s="17"/>
    </row>
    <row r="5" spans="2:27" x14ac:dyDescent="0.3">
      <c r="B5" s="17"/>
      <c r="C5" s="17"/>
      <c r="D5" s="17"/>
      <c r="E5" s="17"/>
      <c r="F5" s="17"/>
      <c r="G5" s="17"/>
      <c r="H5" s="17"/>
      <c r="I5" s="17"/>
      <c r="J5" s="13"/>
      <c r="K5" s="13"/>
      <c r="L5" s="13"/>
      <c r="M5" s="17"/>
      <c r="N5" s="17"/>
      <c r="Z5" s="65"/>
      <c r="AA5" s="65"/>
    </row>
    <row r="6" spans="2:27" x14ac:dyDescent="0.3">
      <c r="B6" s="66" t="s">
        <v>27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3"/>
    </row>
    <row r="7" spans="2:27" ht="82.5" x14ac:dyDescent="0.3">
      <c r="B7" s="16" t="s">
        <v>16</v>
      </c>
      <c r="C7" s="36" t="s">
        <v>17</v>
      </c>
      <c r="D7" s="36" t="s">
        <v>18</v>
      </c>
      <c r="E7" s="24" t="s">
        <v>25</v>
      </c>
      <c r="F7" s="24" t="s">
        <v>24</v>
      </c>
      <c r="G7" s="24" t="s">
        <v>883</v>
      </c>
      <c r="H7" s="24" t="s">
        <v>1035</v>
      </c>
      <c r="I7" s="25" t="s">
        <v>26</v>
      </c>
      <c r="J7" s="30" t="s">
        <v>33</v>
      </c>
      <c r="K7" s="24" t="s">
        <v>31</v>
      </c>
      <c r="L7" s="24" t="s">
        <v>32</v>
      </c>
      <c r="M7" s="25" t="s">
        <v>118</v>
      </c>
      <c r="N7" s="25" t="s">
        <v>119</v>
      </c>
    </row>
    <row r="8" spans="2:27" x14ac:dyDescent="0.3">
      <c r="B8" s="26" t="s">
        <v>19</v>
      </c>
      <c r="C8" s="44">
        <f>AVERAGE(C13:C240)</f>
        <v>99.443722694582149</v>
      </c>
      <c r="D8" s="44">
        <f t="shared" ref="D8:G8" si="0">AVERAGE(D13:D240)</f>
        <v>98.822478837719331</v>
      </c>
      <c r="E8" s="44">
        <f t="shared" si="0"/>
        <v>99.133100766150761</v>
      </c>
      <c r="F8" s="44">
        <f t="shared" si="0"/>
        <v>0.62124385686290629</v>
      </c>
      <c r="G8" s="44">
        <f t="shared" si="0"/>
        <v>3.6941418950652367</v>
      </c>
      <c r="H8" s="57">
        <f>SQRT(SUM(H13:H240)/COUNT(H13:H240))</f>
        <v>4.5520318253288012</v>
      </c>
      <c r="I8" s="60">
        <f>AVERAGE(I13:I240)</f>
        <v>0.96272431073316689</v>
      </c>
      <c r="J8" s="51">
        <f>CORREL(C13:C240,D13:D240)</f>
        <v>0.84379992480886201</v>
      </c>
      <c r="K8" s="52">
        <f>FISHERINV(FISHER(J8)-(1.96*(1/SQRT(COUNT(C13:C1095)-3))))</f>
        <v>0.8017728616057983</v>
      </c>
      <c r="L8" s="52">
        <f>FISHERINV(FISHER(J8)+(1.96*(1/SQRT(COUNT(C13:C1095)-3))))</f>
        <v>0.8775223257166378</v>
      </c>
      <c r="M8" s="53">
        <f>F8+1.96*_xlfn.STDEV.S(F13:F1095)</f>
        <v>9.4791930818007391</v>
      </c>
      <c r="N8" s="53">
        <f>F8-1.96*_xlfn.STDEV.S(F13:F1095)</f>
        <v>-8.2367053680749276</v>
      </c>
    </row>
    <row r="9" spans="2:27" x14ac:dyDescent="0.3">
      <c r="B9" s="26" t="s">
        <v>20</v>
      </c>
      <c r="C9" s="44">
        <f>_xlfn.STDEV.S(C13:C240)</f>
        <v>7.7519237146314435</v>
      </c>
      <c r="D9" s="44">
        <f t="shared" ref="D9:G9" si="1">_xlfn.STDEV.S(D13:D240)</f>
        <v>8.30684206314967</v>
      </c>
      <c r="E9" s="44">
        <f t="shared" si="1"/>
        <v>7.7098518330902284</v>
      </c>
      <c r="F9" s="44">
        <f t="shared" si="1"/>
        <v>4.5193618494580781</v>
      </c>
      <c r="G9" s="44">
        <f t="shared" si="1"/>
        <v>2.6656094531103527</v>
      </c>
      <c r="H9" s="44"/>
      <c r="I9" s="60">
        <f>_xlfn.STDEV.S(I13:I240)</f>
        <v>2.705360135438117E-2</v>
      </c>
      <c r="J9" s="6"/>
      <c r="K9" s="1"/>
      <c r="L9" s="1"/>
      <c r="M9" s="1"/>
      <c r="N9" s="28"/>
    </row>
    <row r="10" spans="2:27" x14ac:dyDescent="0.3">
      <c r="B10" s="27" t="s">
        <v>21</v>
      </c>
      <c r="C10" s="45">
        <f>C9/SQRT(COUNT(C13:C240))</f>
        <v>0.51338368947645974</v>
      </c>
      <c r="D10" s="45">
        <f t="shared" ref="D10:G10" si="2">D9/SQRT(COUNT(D13:D240))</f>
        <v>0.55013405488353417</v>
      </c>
      <c r="E10" s="45">
        <f t="shared" si="2"/>
        <v>0.51059741105526246</v>
      </c>
      <c r="F10" s="45">
        <f t="shared" si="2"/>
        <v>0.29930205014462719</v>
      </c>
      <c r="G10" s="45">
        <f t="shared" si="2"/>
        <v>0.17653429859715589</v>
      </c>
      <c r="H10" s="45"/>
      <c r="I10" s="61">
        <f>I9/SQRT(COUNT(I13:I240))</f>
        <v>1.7916685184508276E-3</v>
      </c>
      <c r="J10" s="6"/>
      <c r="K10" s="1"/>
      <c r="L10" s="1"/>
      <c r="M10" s="1"/>
      <c r="N10" s="7"/>
    </row>
    <row r="11" spans="2:27" x14ac:dyDescent="0.3">
      <c r="B11" s="26" t="s">
        <v>22</v>
      </c>
      <c r="C11" s="44">
        <f>MIN(C13:C240)</f>
        <v>90</v>
      </c>
      <c r="D11" s="44">
        <f t="shared" ref="D11:G11" si="3">MIN(D13:D240)</f>
        <v>82.887010000000004</v>
      </c>
      <c r="E11" s="44">
        <f t="shared" si="3"/>
        <v>87.226838333333305</v>
      </c>
      <c r="F11" s="44">
        <f t="shared" si="3"/>
        <v>-11.761939999999996</v>
      </c>
      <c r="G11" s="44">
        <f t="shared" si="3"/>
        <v>2.9383870967905068E-3</v>
      </c>
      <c r="H11" s="44"/>
      <c r="I11" s="60">
        <f>MIN(I13:I240)</f>
        <v>0.84467928484727473</v>
      </c>
      <c r="J11" s="6"/>
      <c r="K11" s="1"/>
      <c r="L11" s="1"/>
      <c r="M11" s="1"/>
      <c r="N11" s="7"/>
    </row>
    <row r="12" spans="2:27" x14ac:dyDescent="0.3">
      <c r="B12" s="27" t="s">
        <v>23</v>
      </c>
      <c r="C12" s="45">
        <f>MAX(C13:C240)</f>
        <v>125</v>
      </c>
      <c r="D12" s="45">
        <f t="shared" ref="D12:G12" si="4">MAX(D13:D240)</f>
        <v>121.49706</v>
      </c>
      <c r="E12" s="45">
        <f t="shared" si="4"/>
        <v>123.23908</v>
      </c>
      <c r="F12" s="45">
        <f t="shared" si="4"/>
        <v>16.282788300000007</v>
      </c>
      <c r="G12" s="45">
        <f t="shared" si="4"/>
        <v>16.282788300000007</v>
      </c>
      <c r="H12" s="45"/>
      <c r="I12" s="61">
        <f>MAX(I13:I240)</f>
        <v>0.99996900646478382</v>
      </c>
      <c r="J12" s="8"/>
      <c r="K12" s="29"/>
      <c r="L12" s="29"/>
      <c r="M12" s="29"/>
      <c r="N12" s="18"/>
    </row>
    <row r="13" spans="2:27" x14ac:dyDescent="0.3">
      <c r="B13" s="13" t="s">
        <v>1034</v>
      </c>
      <c r="C13" s="46">
        <v>117</v>
      </c>
      <c r="D13" s="46">
        <v>117.06632999999999</v>
      </c>
      <c r="E13" s="46">
        <f t="shared" ref="E13:E60" si="5">IFERROR(AVERAGE(C13,D13),"")</f>
        <v>117.033165</v>
      </c>
      <c r="F13" s="46">
        <f t="shared" ref="F13:F60" si="6">IFERROR((C13-D13),"")</f>
        <v>-6.6329999999993561E-2</v>
      </c>
      <c r="G13" s="46">
        <f t="shared" ref="G13:G60" si="7">ABS(F13)</f>
        <v>6.6329999999993561E-2</v>
      </c>
      <c r="H13" s="57">
        <f>POWER(F13,2)</f>
        <v>4.3996688999991462E-3</v>
      </c>
      <c r="I13" s="67">
        <f t="shared" ref="I13:I60" si="8">IFERROR((1-(ABS(C13-D13)/C13)),"")</f>
        <v>0.99943307692307692</v>
      </c>
      <c r="J13" s="54"/>
      <c r="K13" s="54"/>
    </row>
    <row r="14" spans="2:27" x14ac:dyDescent="0.3">
      <c r="B14" s="13" t="s">
        <v>884</v>
      </c>
      <c r="C14" s="46">
        <v>119</v>
      </c>
      <c r="D14" s="46">
        <v>118.933075</v>
      </c>
      <c r="E14" s="46">
        <f t="shared" si="5"/>
        <v>118.9665375</v>
      </c>
      <c r="F14" s="46">
        <f t="shared" si="6"/>
        <v>6.6924999999997681E-2</v>
      </c>
      <c r="G14" s="46">
        <f t="shared" si="7"/>
        <v>6.6924999999997681E-2</v>
      </c>
      <c r="H14" s="57">
        <f t="shared" ref="H14:H77" si="9">POWER(F14,2)</f>
        <v>4.4789556249996898E-3</v>
      </c>
      <c r="I14" s="67">
        <f t="shared" si="8"/>
        <v>0.99943760504201684</v>
      </c>
      <c r="J14" s="54"/>
      <c r="K14" s="54"/>
    </row>
    <row r="15" spans="2:27" x14ac:dyDescent="0.3">
      <c r="B15" s="13" t="s">
        <v>2</v>
      </c>
      <c r="C15" s="46">
        <v>117</v>
      </c>
      <c r="D15" s="46">
        <v>116.92653</v>
      </c>
      <c r="E15" s="46">
        <f t="shared" si="5"/>
        <v>116.96326500000001</v>
      </c>
      <c r="F15" s="46">
        <f t="shared" si="6"/>
        <v>7.3470000000000368E-2</v>
      </c>
      <c r="G15" s="46">
        <f t="shared" si="7"/>
        <v>7.3470000000000368E-2</v>
      </c>
      <c r="H15" s="57">
        <f t="shared" si="9"/>
        <v>5.3978409000000538E-3</v>
      </c>
      <c r="I15" s="67">
        <f t="shared" si="8"/>
        <v>0.99937205128205131</v>
      </c>
      <c r="J15" s="54"/>
      <c r="K15" s="54"/>
    </row>
    <row r="16" spans="2:27" x14ac:dyDescent="0.3">
      <c r="B16" s="13" t="s">
        <v>3</v>
      </c>
      <c r="C16" s="46">
        <v>117</v>
      </c>
      <c r="D16" s="46">
        <v>117.0812</v>
      </c>
      <c r="E16" s="46">
        <f t="shared" si="5"/>
        <v>117.0406</v>
      </c>
      <c r="F16" s="46">
        <f t="shared" si="6"/>
        <v>-8.1199999999995498E-2</v>
      </c>
      <c r="G16" s="46">
        <f t="shared" si="7"/>
        <v>8.1199999999995498E-2</v>
      </c>
      <c r="H16" s="57">
        <f t="shared" si="9"/>
        <v>6.5934399999992687E-3</v>
      </c>
      <c r="I16" s="67">
        <f t="shared" si="8"/>
        <v>0.99930598290598294</v>
      </c>
      <c r="J16" s="54"/>
      <c r="K16" s="54"/>
    </row>
    <row r="17" spans="2:11" x14ac:dyDescent="0.3">
      <c r="B17" s="13" t="s">
        <v>4</v>
      </c>
      <c r="C17" s="46">
        <v>112</v>
      </c>
      <c r="D17" s="46">
        <v>109.73363500000001</v>
      </c>
      <c r="E17" s="46">
        <f t="shared" si="5"/>
        <v>110.8668175</v>
      </c>
      <c r="F17" s="46">
        <f>IFERROR((C17-D17),"")</f>
        <v>2.2663649999999933</v>
      </c>
      <c r="G17" s="46">
        <f t="shared" si="7"/>
        <v>2.2663649999999933</v>
      </c>
      <c r="H17" s="57">
        <f t="shared" si="9"/>
        <v>5.1364103132249692</v>
      </c>
      <c r="I17" s="67">
        <f t="shared" si="8"/>
        <v>0.97976459821428574</v>
      </c>
      <c r="J17" s="54"/>
      <c r="K17" s="54"/>
    </row>
    <row r="18" spans="2:11" x14ac:dyDescent="0.3">
      <c r="B18" s="13" t="s">
        <v>5</v>
      </c>
      <c r="C18" s="46">
        <v>112</v>
      </c>
      <c r="D18" s="46">
        <v>109.73363500000001</v>
      </c>
      <c r="E18" s="46">
        <f t="shared" si="5"/>
        <v>110.8668175</v>
      </c>
      <c r="F18" s="46">
        <f t="shared" si="6"/>
        <v>2.2663649999999933</v>
      </c>
      <c r="G18" s="46">
        <f t="shared" si="7"/>
        <v>2.2663649999999933</v>
      </c>
      <c r="H18" s="57">
        <f t="shared" si="9"/>
        <v>5.1364103132249692</v>
      </c>
      <c r="I18" s="67">
        <f t="shared" si="8"/>
        <v>0.97976459821428574</v>
      </c>
      <c r="J18" s="54"/>
      <c r="K18" s="54"/>
    </row>
    <row r="19" spans="2:11" x14ac:dyDescent="0.3">
      <c r="B19" s="13" t="s">
        <v>6</v>
      </c>
      <c r="C19" s="46">
        <v>117</v>
      </c>
      <c r="D19" s="46">
        <v>114.73259</v>
      </c>
      <c r="E19" s="46">
        <f t="shared" si="5"/>
        <v>115.86629500000001</v>
      </c>
      <c r="F19" s="46">
        <f t="shared" si="6"/>
        <v>2.2674099999999981</v>
      </c>
      <c r="G19" s="46">
        <f t="shared" si="7"/>
        <v>2.2674099999999981</v>
      </c>
      <c r="H19" s="57">
        <f t="shared" si="9"/>
        <v>5.1411481080999915</v>
      </c>
      <c r="I19" s="67">
        <f t="shared" si="8"/>
        <v>0.98062042735042732</v>
      </c>
      <c r="J19" s="54"/>
      <c r="K19" s="54"/>
    </row>
    <row r="20" spans="2:11" x14ac:dyDescent="0.3">
      <c r="B20" s="13" t="s">
        <v>7</v>
      </c>
      <c r="C20" s="46">
        <v>115</v>
      </c>
      <c r="D20" s="46">
        <v>112.73247499999999</v>
      </c>
      <c r="E20" s="46">
        <f t="shared" si="5"/>
        <v>113.8662375</v>
      </c>
      <c r="F20" s="46">
        <f t="shared" si="6"/>
        <v>2.2675250000000062</v>
      </c>
      <c r="G20" s="46">
        <f t="shared" si="7"/>
        <v>2.2675250000000062</v>
      </c>
      <c r="H20" s="57">
        <f t="shared" si="9"/>
        <v>5.1416696256250285</v>
      </c>
      <c r="I20" s="67">
        <f t="shared" si="8"/>
        <v>0.9802823913043478</v>
      </c>
      <c r="J20" s="54"/>
      <c r="K20" s="54"/>
    </row>
    <row r="21" spans="2:11" x14ac:dyDescent="0.3">
      <c r="B21" s="13" t="s">
        <v>8</v>
      </c>
      <c r="C21" s="46">
        <v>118</v>
      </c>
      <c r="D21" s="46">
        <v>115.72958</v>
      </c>
      <c r="E21" s="46">
        <f t="shared" si="5"/>
        <v>116.86479</v>
      </c>
      <c r="F21" s="46">
        <f t="shared" si="6"/>
        <v>2.2704200000000014</v>
      </c>
      <c r="G21" s="46">
        <f t="shared" si="7"/>
        <v>2.2704200000000014</v>
      </c>
      <c r="H21" s="57">
        <f t="shared" si="9"/>
        <v>5.1548069764000068</v>
      </c>
      <c r="I21" s="67">
        <f t="shared" si="8"/>
        <v>0.98075915254237289</v>
      </c>
      <c r="J21" s="54"/>
      <c r="K21" s="54"/>
    </row>
    <row r="22" spans="2:11" x14ac:dyDescent="0.3">
      <c r="B22" s="13" t="s">
        <v>9</v>
      </c>
      <c r="C22" s="46">
        <v>113</v>
      </c>
      <c r="D22" s="46">
        <v>109.5121</v>
      </c>
      <c r="E22" s="46">
        <f t="shared" si="5"/>
        <v>111.25605</v>
      </c>
      <c r="F22" s="46">
        <f t="shared" si="6"/>
        <v>3.4878999999999962</v>
      </c>
      <c r="G22" s="46">
        <f t="shared" si="7"/>
        <v>3.4878999999999962</v>
      </c>
      <c r="H22" s="57">
        <f t="shared" si="9"/>
        <v>12.165446409999973</v>
      </c>
      <c r="I22" s="67">
        <f t="shared" si="8"/>
        <v>0.96913362831858407</v>
      </c>
      <c r="J22" s="54"/>
      <c r="K22" s="54"/>
    </row>
    <row r="23" spans="2:11" x14ac:dyDescent="0.3">
      <c r="B23" s="13" t="s">
        <v>10</v>
      </c>
      <c r="C23" s="46">
        <v>115</v>
      </c>
      <c r="D23" s="46">
        <v>111.51166000000001</v>
      </c>
      <c r="E23" s="46">
        <f t="shared" si="5"/>
        <v>113.25583</v>
      </c>
      <c r="F23" s="46">
        <f t="shared" si="6"/>
        <v>3.4883399999999938</v>
      </c>
      <c r="G23" s="46">
        <f t="shared" si="7"/>
        <v>3.4883399999999938</v>
      </c>
      <c r="H23" s="57">
        <f t="shared" si="9"/>
        <v>12.168515955599956</v>
      </c>
      <c r="I23" s="67">
        <f t="shared" si="8"/>
        <v>0.96966660869565224</v>
      </c>
      <c r="J23" s="54"/>
      <c r="K23" s="54"/>
    </row>
    <row r="24" spans="2:11" x14ac:dyDescent="0.3">
      <c r="B24" s="13" t="s">
        <v>11</v>
      </c>
      <c r="C24" s="46">
        <v>116</v>
      </c>
      <c r="D24" s="46">
        <v>112.50967</v>
      </c>
      <c r="E24" s="46">
        <f t="shared" si="5"/>
        <v>114.254835</v>
      </c>
      <c r="F24" s="46">
        <f t="shared" si="6"/>
        <v>3.4903300000000002</v>
      </c>
      <c r="G24" s="46">
        <f t="shared" si="7"/>
        <v>3.4903300000000002</v>
      </c>
      <c r="H24" s="57">
        <f t="shared" si="9"/>
        <v>12.1824035089</v>
      </c>
      <c r="I24" s="67">
        <f t="shared" si="8"/>
        <v>0.96991094827586211</v>
      </c>
      <c r="J24" s="54"/>
      <c r="K24" s="54"/>
    </row>
    <row r="25" spans="2:11" x14ac:dyDescent="0.3">
      <c r="B25" s="13" t="s">
        <v>12</v>
      </c>
      <c r="C25" s="46">
        <v>114.6</v>
      </c>
      <c r="D25" s="46">
        <v>111.10676599999999</v>
      </c>
      <c r="E25" s="46">
        <f t="shared" si="5"/>
        <v>112.85338299999999</v>
      </c>
      <c r="F25" s="46">
        <f t="shared" si="6"/>
        <v>3.4932340000000011</v>
      </c>
      <c r="G25" s="46">
        <f t="shared" si="7"/>
        <v>3.4932340000000011</v>
      </c>
      <c r="H25" s="57">
        <f t="shared" si="9"/>
        <v>12.202683778756008</v>
      </c>
      <c r="I25" s="67">
        <f t="shared" si="8"/>
        <v>0.96951802792321118</v>
      </c>
      <c r="J25" s="54"/>
      <c r="K25" s="54"/>
    </row>
    <row r="26" spans="2:11" x14ac:dyDescent="0.3">
      <c r="B26" s="13" t="s">
        <v>13</v>
      </c>
      <c r="C26" s="46">
        <v>118</v>
      </c>
      <c r="D26" s="46">
        <v>121.49706</v>
      </c>
      <c r="E26" s="46">
        <f t="shared" si="5"/>
        <v>119.74853</v>
      </c>
      <c r="F26" s="46">
        <f t="shared" si="6"/>
        <v>-3.4970600000000047</v>
      </c>
      <c r="G26" s="46">
        <f t="shared" si="7"/>
        <v>3.4970600000000047</v>
      </c>
      <c r="H26" s="57">
        <f t="shared" si="9"/>
        <v>12.229428643600032</v>
      </c>
      <c r="I26" s="67">
        <f t="shared" si="8"/>
        <v>0.97036389830508474</v>
      </c>
      <c r="J26" s="54"/>
      <c r="K26" s="54"/>
    </row>
    <row r="27" spans="2:11" x14ac:dyDescent="0.3">
      <c r="B27" s="13" t="s">
        <v>14</v>
      </c>
      <c r="C27" s="46">
        <v>122.4</v>
      </c>
      <c r="D27" s="46">
        <v>118.90225</v>
      </c>
      <c r="E27" s="46">
        <f t="shared" si="5"/>
        <v>120.65112500000001</v>
      </c>
      <c r="F27" s="46">
        <f t="shared" si="6"/>
        <v>3.4977500000000106</v>
      </c>
      <c r="G27" s="46">
        <f t="shared" si="7"/>
        <v>3.4977500000000106</v>
      </c>
      <c r="H27" s="57">
        <f t="shared" si="9"/>
        <v>12.234255062500074</v>
      </c>
      <c r="I27" s="67">
        <f t="shared" si="8"/>
        <v>0.97142361111111097</v>
      </c>
      <c r="J27" s="54"/>
      <c r="K27" s="54"/>
    </row>
    <row r="28" spans="2:11" x14ac:dyDescent="0.3">
      <c r="B28" s="13" t="s">
        <v>15</v>
      </c>
      <c r="C28" s="46">
        <v>115</v>
      </c>
      <c r="D28" s="46">
        <v>118.500496</v>
      </c>
      <c r="E28" s="46">
        <f t="shared" si="5"/>
        <v>116.750248</v>
      </c>
      <c r="F28" s="46">
        <f t="shared" si="6"/>
        <v>-3.5004959999999983</v>
      </c>
      <c r="G28" s="46">
        <f t="shared" si="7"/>
        <v>3.5004959999999983</v>
      </c>
      <c r="H28" s="57">
        <f t="shared" si="9"/>
        <v>12.253472246015988</v>
      </c>
      <c r="I28" s="67">
        <f t="shared" si="8"/>
        <v>0.96956090434782616</v>
      </c>
      <c r="J28" s="54"/>
      <c r="K28" s="54"/>
    </row>
    <row r="29" spans="2:11" x14ac:dyDescent="0.3">
      <c r="B29" s="13" t="s">
        <v>34</v>
      </c>
      <c r="C29" s="46">
        <v>115</v>
      </c>
      <c r="D29" s="46">
        <v>118.500496</v>
      </c>
      <c r="E29" s="46">
        <f t="shared" si="5"/>
        <v>116.750248</v>
      </c>
      <c r="F29" s="46">
        <f t="shared" si="6"/>
        <v>-3.5004959999999983</v>
      </c>
      <c r="G29" s="46">
        <f t="shared" si="7"/>
        <v>3.5004959999999983</v>
      </c>
      <c r="H29" s="57">
        <f t="shared" si="9"/>
        <v>12.253472246015988</v>
      </c>
      <c r="I29" s="67">
        <f t="shared" si="8"/>
        <v>0.96956090434782616</v>
      </c>
      <c r="J29" s="54"/>
      <c r="K29" s="54"/>
    </row>
    <row r="30" spans="2:11" x14ac:dyDescent="0.3">
      <c r="B30" s="13" t="s">
        <v>35</v>
      </c>
      <c r="C30" s="46">
        <v>114</v>
      </c>
      <c r="D30" s="46">
        <v>110.4928</v>
      </c>
      <c r="E30" s="46">
        <f t="shared" si="5"/>
        <v>112.24639999999999</v>
      </c>
      <c r="F30" s="46">
        <f t="shared" si="6"/>
        <v>3.5071999999999974</v>
      </c>
      <c r="G30" s="46">
        <f t="shared" si="7"/>
        <v>3.5071999999999974</v>
      </c>
      <c r="H30" s="57">
        <f t="shared" si="9"/>
        <v>12.300451839999981</v>
      </c>
      <c r="I30" s="67">
        <f t="shared" si="8"/>
        <v>0.96923508771929823</v>
      </c>
      <c r="J30" s="54"/>
      <c r="K30" s="54"/>
    </row>
    <row r="31" spans="2:11" x14ac:dyDescent="0.3">
      <c r="B31" s="13" t="s">
        <v>36</v>
      </c>
      <c r="C31" s="46">
        <v>119</v>
      </c>
      <c r="D31" s="46">
        <v>115.48428</v>
      </c>
      <c r="E31" s="46">
        <f t="shared" si="5"/>
        <v>117.24214000000001</v>
      </c>
      <c r="F31" s="46">
        <f t="shared" si="6"/>
        <v>3.5157200000000017</v>
      </c>
      <c r="G31" s="46">
        <f t="shared" si="7"/>
        <v>3.5157200000000017</v>
      </c>
      <c r="H31" s="57">
        <f t="shared" si="9"/>
        <v>12.360287118400013</v>
      </c>
      <c r="I31" s="67">
        <f t="shared" si="8"/>
        <v>0.97045613445378154</v>
      </c>
      <c r="J31" s="54"/>
      <c r="K31" s="54"/>
    </row>
    <row r="32" spans="2:11" x14ac:dyDescent="0.3">
      <c r="B32" s="13" t="s">
        <v>37</v>
      </c>
      <c r="C32" s="46">
        <v>114</v>
      </c>
      <c r="D32" s="46">
        <v>117.52011</v>
      </c>
      <c r="E32" s="46">
        <f t="shared" si="5"/>
        <v>115.76005499999999</v>
      </c>
      <c r="F32" s="46">
        <f t="shared" si="6"/>
        <v>-3.5201100000000025</v>
      </c>
      <c r="G32" s="46">
        <f t="shared" si="7"/>
        <v>3.5201100000000025</v>
      </c>
      <c r="H32" s="57">
        <f t="shared" si="9"/>
        <v>12.391174412100018</v>
      </c>
      <c r="I32" s="67">
        <f t="shared" si="8"/>
        <v>0.96912184210526309</v>
      </c>
      <c r="J32" s="54"/>
      <c r="K32" s="54"/>
    </row>
    <row r="33" spans="2:11" x14ac:dyDescent="0.3">
      <c r="B33" s="13" t="s">
        <v>38</v>
      </c>
      <c r="C33" s="46">
        <v>125</v>
      </c>
      <c r="D33" s="46">
        <v>121.47816</v>
      </c>
      <c r="E33" s="46">
        <f t="shared" si="5"/>
        <v>123.23908</v>
      </c>
      <c r="F33" s="46">
        <f t="shared" si="6"/>
        <v>3.5218399999999974</v>
      </c>
      <c r="G33" s="46">
        <f t="shared" si="7"/>
        <v>3.5218399999999974</v>
      </c>
      <c r="H33" s="57">
        <f t="shared" si="9"/>
        <v>12.403356985599983</v>
      </c>
      <c r="I33" s="67">
        <f t="shared" si="8"/>
        <v>0.97182528000000001</v>
      </c>
      <c r="J33" s="54"/>
      <c r="K33" s="54"/>
    </row>
    <row r="34" spans="2:11" x14ac:dyDescent="0.3">
      <c r="B34" s="13" t="s">
        <v>39</v>
      </c>
      <c r="C34" s="46">
        <v>117</v>
      </c>
      <c r="D34" s="46">
        <v>112.75329600000001</v>
      </c>
      <c r="E34" s="46">
        <f t="shared" si="5"/>
        <v>114.876648</v>
      </c>
      <c r="F34" s="46">
        <f t="shared" si="6"/>
        <v>4.246703999999994</v>
      </c>
      <c r="G34" s="46">
        <f t="shared" si="7"/>
        <v>4.246703999999994</v>
      </c>
      <c r="H34" s="57">
        <f t="shared" si="9"/>
        <v>18.034494863615951</v>
      </c>
      <c r="I34" s="67">
        <f t="shared" si="8"/>
        <v>0.96370338461538463</v>
      </c>
      <c r="J34" s="54"/>
      <c r="K34" s="54"/>
    </row>
    <row r="35" spans="2:11" x14ac:dyDescent="0.3">
      <c r="B35" s="13" t="s">
        <v>40</v>
      </c>
      <c r="C35" s="46">
        <v>116.4</v>
      </c>
      <c r="D35" s="46">
        <v>112.1447</v>
      </c>
      <c r="E35" s="46">
        <f t="shared" si="5"/>
        <v>114.27235</v>
      </c>
      <c r="F35" s="46">
        <f t="shared" si="6"/>
        <v>4.2553000000000054</v>
      </c>
      <c r="G35" s="46">
        <f t="shared" si="7"/>
        <v>4.2553000000000054</v>
      </c>
      <c r="H35" s="57">
        <f t="shared" si="9"/>
        <v>18.107578090000047</v>
      </c>
      <c r="I35" s="67">
        <f t="shared" si="8"/>
        <v>0.96344243986254297</v>
      </c>
      <c r="J35" s="54"/>
      <c r="K35" s="54"/>
    </row>
    <row r="36" spans="2:11" x14ac:dyDescent="0.3">
      <c r="B36" s="13" t="s">
        <v>41</v>
      </c>
      <c r="C36" s="46">
        <v>115</v>
      </c>
      <c r="D36" s="46">
        <v>119.27242</v>
      </c>
      <c r="E36" s="46">
        <f t="shared" si="5"/>
        <v>117.13621000000001</v>
      </c>
      <c r="F36" s="46">
        <f t="shared" si="6"/>
        <v>-4.2724199999999968</v>
      </c>
      <c r="G36" s="46">
        <f t="shared" si="7"/>
        <v>4.2724199999999968</v>
      </c>
      <c r="H36" s="57">
        <f t="shared" si="9"/>
        <v>18.253572656399971</v>
      </c>
      <c r="I36" s="67">
        <f t="shared" si="8"/>
        <v>0.96284852173913049</v>
      </c>
      <c r="J36" s="54"/>
      <c r="K36" s="54"/>
    </row>
    <row r="37" spans="2:11" x14ac:dyDescent="0.3">
      <c r="B37" s="13" t="s">
        <v>42</v>
      </c>
      <c r="C37" s="46">
        <v>116</v>
      </c>
      <c r="D37" s="46">
        <v>120.276985</v>
      </c>
      <c r="E37" s="46">
        <f t="shared" si="5"/>
        <v>118.1384925</v>
      </c>
      <c r="F37" s="46">
        <f t="shared" si="6"/>
        <v>-4.2769849999999963</v>
      </c>
      <c r="G37" s="46">
        <f t="shared" si="7"/>
        <v>4.2769849999999963</v>
      </c>
      <c r="H37" s="57">
        <f t="shared" si="9"/>
        <v>18.292600690224969</v>
      </c>
      <c r="I37" s="67">
        <f t="shared" si="8"/>
        <v>0.96312943965517239</v>
      </c>
      <c r="J37" s="54"/>
      <c r="K37" s="54"/>
    </row>
    <row r="38" spans="2:11" x14ac:dyDescent="0.3">
      <c r="B38" s="13" t="s">
        <v>43</v>
      </c>
      <c r="C38" s="46">
        <v>117.4</v>
      </c>
      <c r="D38" s="46">
        <v>113.122246</v>
      </c>
      <c r="E38" s="46">
        <f t="shared" si="5"/>
        <v>115.261123</v>
      </c>
      <c r="F38" s="46">
        <f t="shared" si="6"/>
        <v>4.2777540000000016</v>
      </c>
      <c r="G38" s="46">
        <f t="shared" si="7"/>
        <v>4.2777540000000016</v>
      </c>
      <c r="H38" s="57">
        <f t="shared" si="9"/>
        <v>18.299179284516015</v>
      </c>
      <c r="I38" s="67">
        <f t="shared" si="8"/>
        <v>0.96356257240204424</v>
      </c>
      <c r="J38" s="54"/>
      <c r="K38" s="54"/>
    </row>
    <row r="39" spans="2:11" x14ac:dyDescent="0.3">
      <c r="B39" s="13" t="s">
        <v>44</v>
      </c>
      <c r="C39" s="46">
        <v>113</v>
      </c>
      <c r="D39" s="46">
        <v>108.7052</v>
      </c>
      <c r="E39" s="46">
        <f t="shared" si="5"/>
        <v>110.8526</v>
      </c>
      <c r="F39" s="46">
        <f t="shared" si="6"/>
        <v>4.2947999999999951</v>
      </c>
      <c r="G39" s="46">
        <f t="shared" si="7"/>
        <v>4.2947999999999951</v>
      </c>
      <c r="H39" s="57">
        <f t="shared" si="9"/>
        <v>18.445307039999957</v>
      </c>
      <c r="I39" s="67">
        <f t="shared" si="8"/>
        <v>0.96199292035398232</v>
      </c>
      <c r="J39" s="54"/>
      <c r="K39" s="54"/>
    </row>
    <row r="40" spans="2:11" x14ac:dyDescent="0.3">
      <c r="B40" s="13" t="s">
        <v>45</v>
      </c>
      <c r="C40" s="46">
        <v>116</v>
      </c>
      <c r="D40" s="46">
        <v>120.30585499999999</v>
      </c>
      <c r="E40" s="46">
        <f t="shared" si="5"/>
        <v>118.1529275</v>
      </c>
      <c r="F40" s="46">
        <f t="shared" si="6"/>
        <v>-4.305854999999994</v>
      </c>
      <c r="G40" s="46">
        <f t="shared" si="7"/>
        <v>4.305854999999994</v>
      </c>
      <c r="H40" s="57">
        <f t="shared" si="9"/>
        <v>18.540387281024948</v>
      </c>
      <c r="I40" s="67">
        <f t="shared" si="8"/>
        <v>0.96288056034482761</v>
      </c>
      <c r="J40" s="54"/>
      <c r="K40" s="54"/>
    </row>
    <row r="41" spans="2:11" x14ac:dyDescent="0.3">
      <c r="B41" s="13" t="s">
        <v>46</v>
      </c>
      <c r="C41" s="46">
        <v>115</v>
      </c>
      <c r="D41" s="46">
        <v>110.67511</v>
      </c>
      <c r="E41" s="46">
        <f t="shared" si="5"/>
        <v>112.83755500000001</v>
      </c>
      <c r="F41" s="46">
        <f t="shared" si="6"/>
        <v>4.3248899999999963</v>
      </c>
      <c r="G41" s="46">
        <f t="shared" si="7"/>
        <v>4.3248899999999963</v>
      </c>
      <c r="H41" s="57">
        <f t="shared" si="9"/>
        <v>18.704673512099969</v>
      </c>
      <c r="I41" s="67">
        <f t="shared" si="8"/>
        <v>0.9623922608695652</v>
      </c>
      <c r="J41" s="54"/>
      <c r="K41" s="54"/>
    </row>
    <row r="42" spans="2:11" x14ac:dyDescent="0.3">
      <c r="B42" s="13" t="s">
        <v>47</v>
      </c>
      <c r="C42" s="46">
        <v>112</v>
      </c>
      <c r="D42" s="46">
        <v>116.328064</v>
      </c>
      <c r="E42" s="46">
        <f t="shared" si="5"/>
        <v>114.16403199999999</v>
      </c>
      <c r="F42" s="46">
        <f t="shared" si="6"/>
        <v>-4.3280639999999977</v>
      </c>
      <c r="G42" s="46">
        <f t="shared" si="7"/>
        <v>4.3280639999999977</v>
      </c>
      <c r="H42" s="57">
        <f t="shared" si="9"/>
        <v>18.732137988095982</v>
      </c>
      <c r="I42" s="67">
        <f t="shared" si="8"/>
        <v>0.96135657142857145</v>
      </c>
      <c r="J42" s="54"/>
      <c r="K42" s="54"/>
    </row>
    <row r="43" spans="2:11" x14ac:dyDescent="0.3">
      <c r="B43" s="13" t="s">
        <v>48</v>
      </c>
      <c r="C43" s="46">
        <v>103.83333330000001</v>
      </c>
      <c r="D43" s="46">
        <v>96.087379999999996</v>
      </c>
      <c r="E43" s="46">
        <f t="shared" si="5"/>
        <v>99.960356649999994</v>
      </c>
      <c r="F43" s="46">
        <f t="shared" si="6"/>
        <v>7.7459533000000107</v>
      </c>
      <c r="G43" s="46">
        <f t="shared" si="7"/>
        <v>7.7459533000000107</v>
      </c>
      <c r="H43" s="57">
        <f t="shared" si="9"/>
        <v>59.999792525781054</v>
      </c>
      <c r="I43" s="67">
        <f t="shared" si="8"/>
        <v>0.92540012870799349</v>
      </c>
      <c r="J43" s="54"/>
      <c r="K43" s="54"/>
    </row>
    <row r="44" spans="2:11" x14ac:dyDescent="0.3">
      <c r="B44" s="13" t="s">
        <v>49</v>
      </c>
      <c r="C44" s="46">
        <v>104.83333330000001</v>
      </c>
      <c r="D44" s="46">
        <v>88.550545</v>
      </c>
      <c r="E44" s="46">
        <f t="shared" si="5"/>
        <v>96.691939149999996</v>
      </c>
      <c r="F44" s="46">
        <f t="shared" si="6"/>
        <v>16.282788300000007</v>
      </c>
      <c r="G44" s="46">
        <f t="shared" si="7"/>
        <v>16.282788300000007</v>
      </c>
      <c r="H44" s="57">
        <f t="shared" si="9"/>
        <v>265.12919482261714</v>
      </c>
      <c r="I44" s="67">
        <f t="shared" si="8"/>
        <v>0.84467928484727473</v>
      </c>
      <c r="J44" s="54"/>
      <c r="K44" s="54"/>
    </row>
    <row r="45" spans="2:11" x14ac:dyDescent="0.3">
      <c r="B45" s="13" t="s">
        <v>50</v>
      </c>
      <c r="C45" s="46">
        <v>103.8666667</v>
      </c>
      <c r="D45" s="46">
        <v>95.40455</v>
      </c>
      <c r="E45" s="46">
        <f t="shared" si="5"/>
        <v>99.635608349999998</v>
      </c>
      <c r="F45" s="46">
        <f t="shared" si="6"/>
        <v>8.4621166999999957</v>
      </c>
      <c r="G45" s="46">
        <f t="shared" si="7"/>
        <v>8.4621166999999957</v>
      </c>
      <c r="H45" s="57">
        <f t="shared" si="9"/>
        <v>71.607419044418819</v>
      </c>
      <c r="I45" s="67">
        <f t="shared" si="8"/>
        <v>0.91852904335092145</v>
      </c>
      <c r="J45" s="54"/>
      <c r="K45" s="54"/>
    </row>
    <row r="46" spans="2:11" x14ac:dyDescent="0.3">
      <c r="B46" s="13" t="s">
        <v>51</v>
      </c>
      <c r="C46" s="46">
        <v>106.3030303</v>
      </c>
      <c r="D46" s="46">
        <v>98.033379999999994</v>
      </c>
      <c r="E46" s="46">
        <f t="shared" si="5"/>
        <v>102.16820515000001</v>
      </c>
      <c r="F46" s="46">
        <f t="shared" si="6"/>
        <v>8.2696503000000092</v>
      </c>
      <c r="G46" s="46">
        <f t="shared" si="7"/>
        <v>8.2696503000000092</v>
      </c>
      <c r="H46" s="57">
        <f t="shared" si="9"/>
        <v>68.387116084290241</v>
      </c>
      <c r="I46" s="67">
        <f t="shared" si="8"/>
        <v>0.92220682442765689</v>
      </c>
      <c r="J46" s="54"/>
      <c r="K46" s="54"/>
    </row>
    <row r="47" spans="2:11" x14ac:dyDescent="0.3">
      <c r="B47" s="13" t="s">
        <v>52</v>
      </c>
      <c r="C47" s="46">
        <v>104.9393939</v>
      </c>
      <c r="D47" s="46">
        <v>98.737470000000002</v>
      </c>
      <c r="E47" s="46">
        <f t="shared" si="5"/>
        <v>101.83843195</v>
      </c>
      <c r="F47" s="46">
        <f t="shared" si="6"/>
        <v>6.201923899999997</v>
      </c>
      <c r="G47" s="46">
        <f t="shared" si="7"/>
        <v>6.201923899999997</v>
      </c>
      <c r="H47" s="57">
        <f t="shared" si="9"/>
        <v>38.463860061391173</v>
      </c>
      <c r="I47" s="67">
        <f t="shared" si="8"/>
        <v>0.94089994548748779</v>
      </c>
      <c r="J47" s="54"/>
      <c r="K47" s="54"/>
    </row>
    <row r="48" spans="2:11" x14ac:dyDescent="0.3">
      <c r="B48" s="13" t="s">
        <v>53</v>
      </c>
      <c r="C48" s="46">
        <v>103.6969697</v>
      </c>
      <c r="D48" s="46">
        <v>103.63029</v>
      </c>
      <c r="E48" s="46">
        <f t="shared" si="5"/>
        <v>103.66362985000001</v>
      </c>
      <c r="F48" s="46">
        <f t="shared" si="6"/>
        <v>6.6679699999994568E-2</v>
      </c>
      <c r="G48" s="46">
        <f t="shared" si="7"/>
        <v>6.6679699999994568E-2</v>
      </c>
      <c r="H48" s="57">
        <f t="shared" si="9"/>
        <v>4.4461823920892759E-3</v>
      </c>
      <c r="I48" s="67">
        <f t="shared" si="8"/>
        <v>0.99935697542374768</v>
      </c>
      <c r="J48" s="54"/>
      <c r="K48" s="54"/>
    </row>
    <row r="49" spans="2:11" x14ac:dyDescent="0.3">
      <c r="B49" s="13" t="s">
        <v>54</v>
      </c>
      <c r="C49" s="46">
        <v>103.7</v>
      </c>
      <c r="D49" s="46">
        <v>105.61297</v>
      </c>
      <c r="E49" s="46">
        <f t="shared" si="5"/>
        <v>104.656485</v>
      </c>
      <c r="F49" s="46">
        <f t="shared" si="6"/>
        <v>-1.9129700000000014</v>
      </c>
      <c r="G49" s="46">
        <f t="shared" si="7"/>
        <v>1.9129700000000014</v>
      </c>
      <c r="H49" s="57">
        <f t="shared" si="9"/>
        <v>3.6594542209000052</v>
      </c>
      <c r="I49" s="67">
        <f t="shared" si="8"/>
        <v>0.98155284474445514</v>
      </c>
      <c r="J49" s="54"/>
      <c r="K49" s="54"/>
    </row>
    <row r="50" spans="2:11" x14ac:dyDescent="0.3">
      <c r="B50" s="13" t="s">
        <v>55</v>
      </c>
      <c r="C50" s="46">
        <v>103.3666667</v>
      </c>
      <c r="D50" s="46">
        <v>99.065764999999999</v>
      </c>
      <c r="E50" s="46">
        <f t="shared" si="5"/>
        <v>101.21621585</v>
      </c>
      <c r="F50" s="46">
        <f t="shared" si="6"/>
        <v>4.3009016999999972</v>
      </c>
      <c r="G50" s="46">
        <f t="shared" si="7"/>
        <v>4.3009016999999972</v>
      </c>
      <c r="H50" s="57">
        <f t="shared" si="9"/>
        <v>18.497755433062867</v>
      </c>
      <c r="I50" s="67">
        <f t="shared" si="8"/>
        <v>0.95839179266095076</v>
      </c>
      <c r="J50" s="54"/>
      <c r="K50" s="54"/>
    </row>
    <row r="51" spans="2:11" x14ac:dyDescent="0.3">
      <c r="B51" s="13" t="s">
        <v>56</v>
      </c>
      <c r="C51" s="46">
        <v>103.1935484</v>
      </c>
      <c r="D51" s="46">
        <v>101.80959</v>
      </c>
      <c r="E51" s="46">
        <f t="shared" si="5"/>
        <v>102.50156920000001</v>
      </c>
      <c r="F51" s="46">
        <f t="shared" si="6"/>
        <v>1.3839583999999974</v>
      </c>
      <c r="G51" s="46">
        <f t="shared" si="7"/>
        <v>1.3839583999999974</v>
      </c>
      <c r="H51" s="57">
        <f t="shared" si="9"/>
        <v>1.9153408529305527</v>
      </c>
      <c r="I51" s="67">
        <f t="shared" si="8"/>
        <v>0.98658871197416831</v>
      </c>
      <c r="J51" s="54"/>
      <c r="K51" s="54"/>
    </row>
    <row r="52" spans="2:11" x14ac:dyDescent="0.3">
      <c r="B52" s="13" t="s">
        <v>57</v>
      </c>
      <c r="C52" s="46">
        <v>104.7096774</v>
      </c>
      <c r="D52" s="46">
        <v>95.679755999999998</v>
      </c>
      <c r="E52" s="46">
        <f t="shared" si="5"/>
        <v>100.1947167</v>
      </c>
      <c r="F52" s="46">
        <f t="shared" si="6"/>
        <v>9.0299214000000063</v>
      </c>
      <c r="G52" s="46">
        <f t="shared" si="7"/>
        <v>9.0299214000000063</v>
      </c>
      <c r="H52" s="57">
        <f t="shared" si="9"/>
        <v>81.539480490178079</v>
      </c>
      <c r="I52" s="67">
        <f t="shared" si="8"/>
        <v>0.91376230331123143</v>
      </c>
      <c r="J52" s="54"/>
      <c r="K52" s="54"/>
    </row>
    <row r="53" spans="2:11" x14ac:dyDescent="0.3">
      <c r="B53" s="13" t="s">
        <v>58</v>
      </c>
      <c r="C53" s="46">
        <v>105.8064516</v>
      </c>
      <c r="D53" s="46">
        <v>106.6005</v>
      </c>
      <c r="E53" s="46">
        <f t="shared" si="5"/>
        <v>106.20347580000001</v>
      </c>
      <c r="F53" s="46">
        <f t="shared" si="6"/>
        <v>-0.7940483999999941</v>
      </c>
      <c r="G53" s="46">
        <f t="shared" si="7"/>
        <v>0.7940483999999941</v>
      </c>
      <c r="H53" s="57">
        <f t="shared" si="9"/>
        <v>0.6305128615425506</v>
      </c>
      <c r="I53" s="67">
        <f t="shared" si="8"/>
        <v>0.99249527426737749</v>
      </c>
      <c r="J53" s="54"/>
      <c r="K53" s="54"/>
    </row>
    <row r="54" spans="2:11" x14ac:dyDescent="0.3">
      <c r="B54" s="13" t="s">
        <v>59</v>
      </c>
      <c r="C54" s="46">
        <v>104.5666667</v>
      </c>
      <c r="D54" s="46">
        <v>107.59876</v>
      </c>
      <c r="E54" s="46">
        <f t="shared" si="5"/>
        <v>106.08271335000001</v>
      </c>
      <c r="F54" s="46">
        <f t="shared" si="6"/>
        <v>-3.0320932999999997</v>
      </c>
      <c r="G54" s="46">
        <f t="shared" si="7"/>
        <v>3.0320932999999997</v>
      </c>
      <c r="H54" s="57">
        <f t="shared" si="9"/>
        <v>9.1935897799048885</v>
      </c>
      <c r="I54" s="67">
        <f t="shared" si="8"/>
        <v>0.97100325184220493</v>
      </c>
      <c r="J54" s="54"/>
      <c r="K54" s="54"/>
    </row>
    <row r="55" spans="2:11" x14ac:dyDescent="0.3">
      <c r="B55" s="13" t="s">
        <v>60</v>
      </c>
      <c r="C55" s="46">
        <v>104.09375</v>
      </c>
      <c r="D55" s="46">
        <v>104.866714</v>
      </c>
      <c r="E55" s="46">
        <f t="shared" si="5"/>
        <v>104.480232</v>
      </c>
      <c r="F55" s="46">
        <f t="shared" si="6"/>
        <v>-0.77296400000000176</v>
      </c>
      <c r="G55" s="46">
        <f t="shared" si="7"/>
        <v>0.77296400000000176</v>
      </c>
      <c r="H55" s="57">
        <f t="shared" si="9"/>
        <v>0.59747334529600271</v>
      </c>
      <c r="I55" s="67">
        <f t="shared" si="8"/>
        <v>0.99257434764335029</v>
      </c>
      <c r="J55" s="54"/>
      <c r="K55" s="54"/>
    </row>
    <row r="56" spans="2:11" x14ac:dyDescent="0.3">
      <c r="B56" s="13" t="s">
        <v>61</v>
      </c>
      <c r="C56" s="46">
        <v>103.8666667</v>
      </c>
      <c r="D56" s="46">
        <v>106.04669</v>
      </c>
      <c r="E56" s="46">
        <f t="shared" si="5"/>
        <v>104.95667835</v>
      </c>
      <c r="F56" s="46">
        <f t="shared" si="6"/>
        <v>-2.180023300000002</v>
      </c>
      <c r="G56" s="46">
        <f t="shared" si="7"/>
        <v>2.180023300000002</v>
      </c>
      <c r="H56" s="57">
        <f t="shared" si="9"/>
        <v>4.7525015885428985</v>
      </c>
      <c r="I56" s="67">
        <f t="shared" si="8"/>
        <v>0.97901132895410414</v>
      </c>
      <c r="J56" s="54"/>
      <c r="K56" s="54"/>
    </row>
    <row r="57" spans="2:11" x14ac:dyDescent="0.3">
      <c r="B57" s="13" t="s">
        <v>62</v>
      </c>
      <c r="C57" s="46">
        <v>103.6451613</v>
      </c>
      <c r="D57" s="46">
        <v>110.4914</v>
      </c>
      <c r="E57" s="46">
        <f t="shared" si="5"/>
        <v>107.06828064999999</v>
      </c>
      <c r="F57" s="46">
        <f t="shared" si="6"/>
        <v>-6.8462387000000007</v>
      </c>
      <c r="G57" s="46">
        <f t="shared" si="7"/>
        <v>6.8462387000000007</v>
      </c>
      <c r="H57" s="57">
        <f t="shared" si="9"/>
        <v>46.870984337377699</v>
      </c>
      <c r="I57" s="67">
        <f t="shared" si="8"/>
        <v>0.93394540937435933</v>
      </c>
      <c r="J57" s="54"/>
      <c r="K57" s="54"/>
    </row>
    <row r="58" spans="2:11" x14ac:dyDescent="0.3">
      <c r="B58" s="13" t="s">
        <v>63</v>
      </c>
      <c r="C58" s="46">
        <v>104.5483871</v>
      </c>
      <c r="D58" s="46">
        <v>108.91869</v>
      </c>
      <c r="E58" s="46">
        <f t="shared" si="5"/>
        <v>106.73353854999999</v>
      </c>
      <c r="F58" s="46">
        <f t="shared" si="6"/>
        <v>-4.3703028999999987</v>
      </c>
      <c r="G58" s="46">
        <f t="shared" si="7"/>
        <v>4.3703028999999987</v>
      </c>
      <c r="H58" s="57">
        <f t="shared" si="9"/>
        <v>19.099547437748399</v>
      </c>
      <c r="I58" s="67">
        <f t="shared" si="8"/>
        <v>0.95819827525584089</v>
      </c>
      <c r="J58" s="54"/>
      <c r="K58" s="54"/>
    </row>
    <row r="59" spans="2:11" x14ac:dyDescent="0.3">
      <c r="B59" s="13" t="s">
        <v>64</v>
      </c>
      <c r="C59" s="46">
        <v>103.7096774</v>
      </c>
      <c r="D59" s="46">
        <v>106.4032</v>
      </c>
      <c r="E59" s="46">
        <f t="shared" si="5"/>
        <v>105.0564387</v>
      </c>
      <c r="F59" s="46">
        <f t="shared" si="6"/>
        <v>-2.6935225999999943</v>
      </c>
      <c r="G59" s="46">
        <f t="shared" si="7"/>
        <v>2.6935225999999943</v>
      </c>
      <c r="H59" s="57">
        <f t="shared" si="9"/>
        <v>7.2550639967107298</v>
      </c>
      <c r="I59" s="67">
        <f t="shared" si="8"/>
        <v>0.97402824242128061</v>
      </c>
      <c r="J59" s="54"/>
      <c r="K59" s="54"/>
    </row>
    <row r="60" spans="2:11" x14ac:dyDescent="0.3">
      <c r="B60" s="13" t="s">
        <v>65</v>
      </c>
      <c r="C60" s="46">
        <v>103.1428571</v>
      </c>
      <c r="D60" s="46">
        <v>98.226326</v>
      </c>
      <c r="E60" s="46">
        <f t="shared" si="5"/>
        <v>100.68459154999999</v>
      </c>
      <c r="F60" s="46">
        <f t="shared" si="6"/>
        <v>4.9165311000000003</v>
      </c>
      <c r="G60" s="46">
        <f t="shared" si="7"/>
        <v>4.9165311000000003</v>
      </c>
      <c r="H60" s="57">
        <f t="shared" si="9"/>
        <v>24.172278057267214</v>
      </c>
      <c r="I60" s="67">
        <f t="shared" si="8"/>
        <v>0.95233280094972272</v>
      </c>
      <c r="J60" s="54"/>
      <c r="K60" s="54"/>
    </row>
    <row r="61" spans="2:11" x14ac:dyDescent="0.3">
      <c r="B61" s="13" t="s">
        <v>66</v>
      </c>
      <c r="C61" s="46">
        <v>104.65625</v>
      </c>
      <c r="D61" s="46">
        <v>106.74636</v>
      </c>
      <c r="E61" s="46">
        <f t="shared" ref="E61:E124" si="10">IFERROR(AVERAGE(C61,D61),"")</f>
        <v>105.70130499999999</v>
      </c>
      <c r="F61" s="46">
        <f t="shared" ref="F61:F124" si="11">IFERROR((C61-D61),"")</f>
        <v>-2.0901099999999957</v>
      </c>
      <c r="G61" s="46">
        <f t="shared" ref="G61:G124" si="12">ABS(F61)</f>
        <v>2.0901099999999957</v>
      </c>
      <c r="H61" s="57">
        <f t="shared" si="9"/>
        <v>4.3685598120999822</v>
      </c>
      <c r="I61" s="67">
        <f t="shared" ref="I61:I124" si="13">IFERROR((1-(ABS(C61-D61)/C61)),"")</f>
        <v>0.98002880859958197</v>
      </c>
      <c r="J61" s="54"/>
      <c r="K61" s="54"/>
    </row>
    <row r="62" spans="2:11" x14ac:dyDescent="0.3">
      <c r="B62" s="13" t="s">
        <v>67</v>
      </c>
      <c r="C62" s="46">
        <v>105.2258065</v>
      </c>
      <c r="D62" s="46">
        <v>105.66450500000001</v>
      </c>
      <c r="E62" s="46">
        <f t="shared" si="10"/>
        <v>105.44515575</v>
      </c>
      <c r="F62" s="46">
        <f t="shared" si="11"/>
        <v>-0.43869850000000099</v>
      </c>
      <c r="G62" s="46">
        <f t="shared" si="12"/>
        <v>0.43869850000000099</v>
      </c>
      <c r="H62" s="57">
        <f t="shared" si="9"/>
        <v>0.19245637390225087</v>
      </c>
      <c r="I62" s="67">
        <f t="shared" si="13"/>
        <v>0.99583088488848981</v>
      </c>
      <c r="J62" s="54"/>
      <c r="K62" s="54"/>
    </row>
    <row r="63" spans="2:11" x14ac:dyDescent="0.3">
      <c r="B63" s="13" t="s">
        <v>68</v>
      </c>
      <c r="C63" s="46">
        <v>105.59459459999999</v>
      </c>
      <c r="D63" s="46">
        <v>101.07467</v>
      </c>
      <c r="E63" s="46">
        <f t="shared" si="10"/>
        <v>103.3346323</v>
      </c>
      <c r="F63" s="46">
        <f t="shared" si="11"/>
        <v>4.519924599999996</v>
      </c>
      <c r="G63" s="46">
        <f t="shared" si="12"/>
        <v>4.519924599999996</v>
      </c>
      <c r="H63" s="57">
        <f t="shared" si="9"/>
        <v>20.429718389685124</v>
      </c>
      <c r="I63" s="67">
        <f t="shared" si="13"/>
        <v>0.95719549265640158</v>
      </c>
      <c r="J63" s="54"/>
      <c r="K63" s="54"/>
    </row>
    <row r="64" spans="2:11" x14ac:dyDescent="0.3">
      <c r="B64" s="13" t="s">
        <v>69</v>
      </c>
      <c r="C64" s="46">
        <v>100.1</v>
      </c>
      <c r="D64" s="46">
        <v>103.85284</v>
      </c>
      <c r="E64" s="46">
        <f t="shared" si="10"/>
        <v>101.97641999999999</v>
      </c>
      <c r="F64" s="46">
        <f t="shared" si="11"/>
        <v>-3.7528400000000062</v>
      </c>
      <c r="G64" s="46">
        <f t="shared" si="12"/>
        <v>3.7528400000000062</v>
      </c>
      <c r="H64" s="57">
        <f t="shared" si="9"/>
        <v>14.083808065600046</v>
      </c>
      <c r="I64" s="67">
        <f t="shared" si="13"/>
        <v>0.96250909090909087</v>
      </c>
      <c r="J64" s="54"/>
      <c r="K64" s="54"/>
    </row>
    <row r="65" spans="2:11" x14ac:dyDescent="0.3">
      <c r="B65" s="13" t="s">
        <v>70</v>
      </c>
      <c r="C65" s="46">
        <v>98</v>
      </c>
      <c r="D65" s="46">
        <v>101.69467</v>
      </c>
      <c r="E65" s="46">
        <f t="shared" si="10"/>
        <v>99.847335000000001</v>
      </c>
      <c r="F65" s="46">
        <f t="shared" si="11"/>
        <v>-3.6946700000000021</v>
      </c>
      <c r="G65" s="46">
        <f t="shared" si="12"/>
        <v>3.6946700000000021</v>
      </c>
      <c r="H65" s="57">
        <f t="shared" si="9"/>
        <v>13.650586408900015</v>
      </c>
      <c r="I65" s="67">
        <f t="shared" si="13"/>
        <v>0.96229928571428569</v>
      </c>
      <c r="J65" s="54"/>
      <c r="K65" s="54"/>
    </row>
    <row r="66" spans="2:11" x14ac:dyDescent="0.3">
      <c r="B66" s="13" t="s">
        <v>71</v>
      </c>
      <c r="C66" s="46">
        <v>98.166666669999998</v>
      </c>
      <c r="D66" s="46">
        <v>102.82886000000001</v>
      </c>
      <c r="E66" s="46">
        <f t="shared" si="10"/>
        <v>100.497763335</v>
      </c>
      <c r="F66" s="46">
        <f t="shared" si="11"/>
        <v>-4.662193330000008</v>
      </c>
      <c r="G66" s="46">
        <f t="shared" si="12"/>
        <v>4.662193330000008</v>
      </c>
      <c r="H66" s="57">
        <f t="shared" si="9"/>
        <v>21.736046646296565</v>
      </c>
      <c r="I66" s="67">
        <f t="shared" si="13"/>
        <v>0.9525073684566211</v>
      </c>
      <c r="J66" s="54"/>
      <c r="K66" s="54"/>
    </row>
    <row r="67" spans="2:11" x14ac:dyDescent="0.3">
      <c r="B67" s="13" t="s">
        <v>72</v>
      </c>
      <c r="C67" s="46">
        <v>98.833333330000002</v>
      </c>
      <c r="D67" s="46">
        <v>106.05262999999999</v>
      </c>
      <c r="E67" s="46">
        <f t="shared" si="10"/>
        <v>102.44298166499999</v>
      </c>
      <c r="F67" s="46">
        <f t="shared" si="11"/>
        <v>-7.2192966699999914</v>
      </c>
      <c r="G67" s="46">
        <f t="shared" si="12"/>
        <v>7.2192966699999914</v>
      </c>
      <c r="H67" s="57">
        <f t="shared" si="9"/>
        <v>52.118244409472965</v>
      </c>
      <c r="I67" s="67">
        <f t="shared" si="13"/>
        <v>0.92695483976144888</v>
      </c>
      <c r="J67" s="54"/>
      <c r="K67" s="54"/>
    </row>
    <row r="68" spans="2:11" x14ac:dyDescent="0.3">
      <c r="B68" s="13" t="s">
        <v>73</v>
      </c>
      <c r="C68" s="46">
        <v>98.333333330000002</v>
      </c>
      <c r="D68" s="46">
        <v>104.159935</v>
      </c>
      <c r="E68" s="46">
        <f t="shared" si="10"/>
        <v>101.246634165</v>
      </c>
      <c r="F68" s="46">
        <f t="shared" si="11"/>
        <v>-5.8266016700000023</v>
      </c>
      <c r="G68" s="46">
        <f t="shared" si="12"/>
        <v>5.8266016700000023</v>
      </c>
      <c r="H68" s="57">
        <f t="shared" si="9"/>
        <v>33.949287020846818</v>
      </c>
      <c r="I68" s="67">
        <f t="shared" si="13"/>
        <v>0.94074642369290662</v>
      </c>
      <c r="J68" s="54"/>
      <c r="K68" s="54"/>
    </row>
    <row r="69" spans="2:11" x14ac:dyDescent="0.3">
      <c r="B69" s="13" t="s">
        <v>74</v>
      </c>
      <c r="C69" s="46">
        <v>98.6</v>
      </c>
      <c r="D69" s="46">
        <v>105.50312</v>
      </c>
      <c r="E69" s="46">
        <f t="shared" si="10"/>
        <v>102.05155999999999</v>
      </c>
      <c r="F69" s="46">
        <f t="shared" si="11"/>
        <v>-6.9031200000000013</v>
      </c>
      <c r="G69" s="46">
        <f t="shared" si="12"/>
        <v>6.9031200000000013</v>
      </c>
      <c r="H69" s="57">
        <f t="shared" si="9"/>
        <v>47.653065734400016</v>
      </c>
      <c r="I69" s="67">
        <f t="shared" si="13"/>
        <v>0.92998864097363088</v>
      </c>
      <c r="J69" s="54"/>
      <c r="K69" s="54"/>
    </row>
    <row r="70" spans="2:11" x14ac:dyDescent="0.3">
      <c r="B70" s="13" t="s">
        <v>75</v>
      </c>
      <c r="C70" s="46">
        <v>99.066666670000004</v>
      </c>
      <c r="D70" s="46">
        <v>98.791824000000005</v>
      </c>
      <c r="E70" s="46">
        <f t="shared" si="10"/>
        <v>98.929245335000005</v>
      </c>
      <c r="F70" s="46">
        <f t="shared" si="11"/>
        <v>0.27484266999999818</v>
      </c>
      <c r="G70" s="46">
        <f t="shared" si="12"/>
        <v>0.27484266999999818</v>
      </c>
      <c r="H70" s="57">
        <f t="shared" si="9"/>
        <v>7.5538493252727892E-2</v>
      </c>
      <c r="I70" s="67">
        <f t="shared" si="13"/>
        <v>0.99722567964343123</v>
      </c>
      <c r="J70" s="54"/>
      <c r="K70" s="54"/>
    </row>
    <row r="71" spans="2:11" x14ac:dyDescent="0.3">
      <c r="B71" s="13" t="s">
        <v>76</v>
      </c>
      <c r="C71" s="46">
        <v>99.833333330000002</v>
      </c>
      <c r="D71" s="46">
        <v>98.126564000000002</v>
      </c>
      <c r="E71" s="46">
        <f t="shared" si="10"/>
        <v>98.979948664999995</v>
      </c>
      <c r="F71" s="46">
        <f t="shared" si="11"/>
        <v>1.7067693300000002</v>
      </c>
      <c r="G71" s="46">
        <f t="shared" si="12"/>
        <v>1.7067693300000002</v>
      </c>
      <c r="H71" s="57">
        <f t="shared" si="9"/>
        <v>2.9130615458286497</v>
      </c>
      <c r="I71" s="67">
        <f t="shared" si="13"/>
        <v>0.98290381305452101</v>
      </c>
      <c r="J71" s="54"/>
      <c r="K71" s="54"/>
    </row>
    <row r="72" spans="2:11" x14ac:dyDescent="0.3">
      <c r="B72" s="13" t="s">
        <v>77</v>
      </c>
      <c r="C72" s="46">
        <v>99.4</v>
      </c>
      <c r="D72" s="46">
        <v>95.556259999999995</v>
      </c>
      <c r="E72" s="46">
        <f t="shared" si="10"/>
        <v>97.478129999999993</v>
      </c>
      <c r="F72" s="46">
        <f t="shared" si="11"/>
        <v>3.843740000000011</v>
      </c>
      <c r="G72" s="46">
        <f t="shared" si="12"/>
        <v>3.843740000000011</v>
      </c>
      <c r="H72" s="57">
        <f t="shared" si="9"/>
        <v>14.774337187600084</v>
      </c>
      <c r="I72" s="67">
        <f t="shared" si="13"/>
        <v>0.96133058350100598</v>
      </c>
      <c r="J72" s="54"/>
      <c r="K72" s="54"/>
    </row>
    <row r="73" spans="2:11" x14ac:dyDescent="0.3">
      <c r="B73" s="13" t="s">
        <v>78</v>
      </c>
      <c r="C73" s="46">
        <v>99.466666669999995</v>
      </c>
      <c r="D73" s="46">
        <v>95.654430000000005</v>
      </c>
      <c r="E73" s="46">
        <f t="shared" si="10"/>
        <v>97.560548334999993</v>
      </c>
      <c r="F73" s="46">
        <f t="shared" si="11"/>
        <v>3.8122366699999901</v>
      </c>
      <c r="G73" s="46">
        <f t="shared" si="12"/>
        <v>3.8122366699999901</v>
      </c>
      <c r="H73" s="57">
        <f t="shared" si="9"/>
        <v>14.533148428092613</v>
      </c>
      <c r="I73" s="67">
        <f t="shared" si="13"/>
        <v>0.96167322382836229</v>
      </c>
      <c r="J73" s="54"/>
      <c r="K73" s="54"/>
    </row>
    <row r="74" spans="2:11" x14ac:dyDescent="0.3">
      <c r="B74" s="13" t="s">
        <v>79</v>
      </c>
      <c r="C74" s="46">
        <v>99.6</v>
      </c>
      <c r="D74" s="46">
        <v>95.210359999999994</v>
      </c>
      <c r="E74" s="46">
        <f t="shared" si="10"/>
        <v>97.405180000000001</v>
      </c>
      <c r="F74" s="46">
        <f t="shared" si="11"/>
        <v>4.38964</v>
      </c>
      <c r="G74" s="46">
        <f t="shared" si="12"/>
        <v>4.38964</v>
      </c>
      <c r="H74" s="57">
        <f t="shared" si="9"/>
        <v>19.268939329599998</v>
      </c>
      <c r="I74" s="67">
        <f t="shared" si="13"/>
        <v>0.9559273092369478</v>
      </c>
      <c r="J74" s="54"/>
      <c r="K74" s="54"/>
    </row>
    <row r="75" spans="2:11" x14ac:dyDescent="0.3">
      <c r="B75" s="13" t="s">
        <v>80</v>
      </c>
      <c r="C75" s="46">
        <v>101.0333333</v>
      </c>
      <c r="D75" s="46">
        <v>93.823650000000001</v>
      </c>
      <c r="E75" s="46">
        <f t="shared" si="10"/>
        <v>97.428491649999998</v>
      </c>
      <c r="F75" s="46">
        <f t="shared" si="11"/>
        <v>7.2096832999999947</v>
      </c>
      <c r="G75" s="46">
        <f t="shared" si="12"/>
        <v>7.2096832999999947</v>
      </c>
      <c r="H75" s="57">
        <f t="shared" si="9"/>
        <v>51.97953328629881</v>
      </c>
      <c r="I75" s="67">
        <f t="shared" si="13"/>
        <v>0.92864054798041595</v>
      </c>
      <c r="J75" s="54"/>
      <c r="K75" s="54"/>
    </row>
    <row r="76" spans="2:11" x14ac:dyDescent="0.3">
      <c r="B76" s="13" t="s">
        <v>81</v>
      </c>
      <c r="C76" s="46">
        <v>101.2666667</v>
      </c>
      <c r="D76" s="46">
        <v>96.450649999999996</v>
      </c>
      <c r="E76" s="46">
        <f t="shared" si="10"/>
        <v>98.858658349999999</v>
      </c>
      <c r="F76" s="46">
        <f t="shared" si="11"/>
        <v>4.8160167000000058</v>
      </c>
      <c r="G76" s="46">
        <f t="shared" si="12"/>
        <v>4.8160167000000058</v>
      </c>
      <c r="H76" s="57">
        <f t="shared" si="9"/>
        <v>23.194016854678946</v>
      </c>
      <c r="I76" s="67">
        <f t="shared" si="13"/>
        <v>0.95244223141789253</v>
      </c>
      <c r="J76" s="54"/>
      <c r="K76" s="54"/>
    </row>
    <row r="77" spans="2:11" x14ac:dyDescent="0.3">
      <c r="B77" s="13" t="s">
        <v>82</v>
      </c>
      <c r="C77" s="46">
        <v>101.9333333</v>
      </c>
      <c r="D77" s="46">
        <v>98.262969999999996</v>
      </c>
      <c r="E77" s="46">
        <f t="shared" si="10"/>
        <v>100.09815165000001</v>
      </c>
      <c r="F77" s="46">
        <f t="shared" si="11"/>
        <v>3.6703633000000053</v>
      </c>
      <c r="G77" s="46">
        <f t="shared" si="12"/>
        <v>3.6703633000000053</v>
      </c>
      <c r="H77" s="57">
        <f t="shared" si="9"/>
        <v>13.471566753986929</v>
      </c>
      <c r="I77" s="67">
        <f t="shared" si="13"/>
        <v>0.96399251176062539</v>
      </c>
      <c r="J77" s="54"/>
      <c r="K77" s="54"/>
    </row>
    <row r="78" spans="2:11" x14ac:dyDescent="0.3">
      <c r="B78" s="13" t="s">
        <v>83</v>
      </c>
      <c r="C78" s="46">
        <v>101.03225810000001</v>
      </c>
      <c r="D78" s="46">
        <v>99.224365000000006</v>
      </c>
      <c r="E78" s="46">
        <f t="shared" si="10"/>
        <v>100.12831155000001</v>
      </c>
      <c r="F78" s="46">
        <f t="shared" si="11"/>
        <v>1.8078931000000011</v>
      </c>
      <c r="G78" s="46">
        <f t="shared" si="12"/>
        <v>1.8078931000000011</v>
      </c>
      <c r="H78" s="57">
        <f t="shared" ref="H78:H141" si="14">POWER(F78,2)</f>
        <v>3.2684774610276142</v>
      </c>
      <c r="I78" s="67">
        <f t="shared" si="13"/>
        <v>0.98210578349926037</v>
      </c>
      <c r="J78" s="54"/>
      <c r="K78" s="54"/>
    </row>
    <row r="79" spans="2:11" x14ac:dyDescent="0.3">
      <c r="B79" s="13" t="s">
        <v>84</v>
      </c>
      <c r="C79" s="46">
        <v>101.0967742</v>
      </c>
      <c r="D79" s="46">
        <v>106.64766</v>
      </c>
      <c r="E79" s="46">
        <f t="shared" si="10"/>
        <v>103.8722171</v>
      </c>
      <c r="F79" s="46">
        <f t="shared" si="11"/>
        <v>-5.5508858000000032</v>
      </c>
      <c r="G79" s="46">
        <f t="shared" si="12"/>
        <v>5.5508858000000032</v>
      </c>
      <c r="H79" s="57">
        <f t="shared" si="14"/>
        <v>30.812333164641675</v>
      </c>
      <c r="I79" s="67">
        <f t="shared" si="13"/>
        <v>0.94509334403668832</v>
      </c>
      <c r="J79" s="54"/>
      <c r="K79" s="54"/>
    </row>
    <row r="80" spans="2:11" x14ac:dyDescent="0.3">
      <c r="B80" s="13" t="s">
        <v>85</v>
      </c>
      <c r="C80" s="46">
        <v>101.2580645</v>
      </c>
      <c r="D80" s="46">
        <v>98.678154000000006</v>
      </c>
      <c r="E80" s="46">
        <f t="shared" si="10"/>
        <v>99.968109249999998</v>
      </c>
      <c r="F80" s="46">
        <f t="shared" si="11"/>
        <v>2.5799104999999969</v>
      </c>
      <c r="G80" s="46">
        <f t="shared" si="12"/>
        <v>2.5799104999999969</v>
      </c>
      <c r="H80" s="57">
        <f t="shared" si="14"/>
        <v>6.655938188010234</v>
      </c>
      <c r="I80" s="67">
        <f t="shared" si="13"/>
        <v>0.97452143182136375</v>
      </c>
      <c r="J80" s="54"/>
      <c r="K80" s="54"/>
    </row>
    <row r="81" spans="2:11" x14ac:dyDescent="0.3">
      <c r="B81" s="13" t="s">
        <v>86</v>
      </c>
      <c r="C81" s="46">
        <v>102.4</v>
      </c>
      <c r="D81" s="46">
        <v>91.596339999999998</v>
      </c>
      <c r="E81" s="46">
        <f t="shared" si="10"/>
        <v>96.998170000000002</v>
      </c>
      <c r="F81" s="46">
        <f t="shared" si="11"/>
        <v>10.803660000000008</v>
      </c>
      <c r="G81" s="46">
        <f t="shared" si="12"/>
        <v>10.803660000000008</v>
      </c>
      <c r="H81" s="57">
        <f t="shared" si="14"/>
        <v>116.71906939560017</v>
      </c>
      <c r="I81" s="67">
        <f t="shared" si="13"/>
        <v>0.89449550781249987</v>
      </c>
      <c r="J81" s="54"/>
      <c r="K81" s="54"/>
    </row>
    <row r="82" spans="2:11" x14ac:dyDescent="0.3">
      <c r="B82" s="13" t="s">
        <v>87</v>
      </c>
      <c r="C82" s="46">
        <v>102.9333333</v>
      </c>
      <c r="D82" s="46">
        <v>99.193290000000005</v>
      </c>
      <c r="E82" s="46">
        <f t="shared" si="10"/>
        <v>101.06331165</v>
      </c>
      <c r="F82" s="46">
        <f t="shared" si="11"/>
        <v>3.7400432999999964</v>
      </c>
      <c r="G82" s="46">
        <f t="shared" si="12"/>
        <v>3.7400432999999964</v>
      </c>
      <c r="H82" s="57">
        <f t="shared" si="14"/>
        <v>13.987923885874864</v>
      </c>
      <c r="I82" s="67">
        <f t="shared" si="13"/>
        <v>0.96366538243642019</v>
      </c>
      <c r="J82" s="54"/>
      <c r="K82" s="54"/>
    </row>
    <row r="83" spans="2:11" x14ac:dyDescent="0.3">
      <c r="B83" s="13" t="s">
        <v>88</v>
      </c>
      <c r="C83" s="46">
        <v>102.33333330000001</v>
      </c>
      <c r="D83" s="46">
        <v>102.777565</v>
      </c>
      <c r="E83" s="46">
        <f t="shared" si="10"/>
        <v>102.55544915</v>
      </c>
      <c r="F83" s="46">
        <f t="shared" si="11"/>
        <v>-0.4442316999999889</v>
      </c>
      <c r="G83" s="46">
        <f t="shared" si="12"/>
        <v>0.4442316999999889</v>
      </c>
      <c r="H83" s="57">
        <f t="shared" si="14"/>
        <v>0.19734180328488013</v>
      </c>
      <c r="I83" s="67">
        <f t="shared" si="13"/>
        <v>0.99565897361422129</v>
      </c>
      <c r="J83" s="54"/>
      <c r="K83" s="54"/>
    </row>
    <row r="84" spans="2:11" x14ac:dyDescent="0.3">
      <c r="B84" s="13" t="s">
        <v>89</v>
      </c>
      <c r="C84" s="46">
        <v>95.6</v>
      </c>
      <c r="D84" s="46">
        <v>99.490880000000004</v>
      </c>
      <c r="E84" s="46">
        <f t="shared" si="10"/>
        <v>97.545439999999999</v>
      </c>
      <c r="F84" s="46">
        <f t="shared" si="11"/>
        <v>-3.8908800000000099</v>
      </c>
      <c r="G84" s="46">
        <f t="shared" si="12"/>
        <v>3.8908800000000099</v>
      </c>
      <c r="H84" s="57">
        <f t="shared" si="14"/>
        <v>15.138947174400077</v>
      </c>
      <c r="I84" s="67">
        <f t="shared" si="13"/>
        <v>0.95930041841004177</v>
      </c>
      <c r="J84" s="54"/>
      <c r="K84" s="54"/>
    </row>
    <row r="85" spans="2:11" x14ac:dyDescent="0.3">
      <c r="B85" s="13" t="s">
        <v>90</v>
      </c>
      <c r="C85" s="46">
        <v>95.633333329999999</v>
      </c>
      <c r="D85" s="46">
        <v>97.908646000000005</v>
      </c>
      <c r="E85" s="46">
        <f t="shared" si="10"/>
        <v>96.770989665000002</v>
      </c>
      <c r="F85" s="46">
        <f t="shared" si="11"/>
        <v>-2.2753126700000053</v>
      </c>
      <c r="G85" s="46">
        <f t="shared" si="12"/>
        <v>2.2753126700000053</v>
      </c>
      <c r="H85" s="57">
        <f t="shared" si="14"/>
        <v>5.177047746262553</v>
      </c>
      <c r="I85" s="67">
        <f t="shared" si="13"/>
        <v>0.97620795395525295</v>
      </c>
      <c r="J85" s="54"/>
      <c r="K85" s="54"/>
    </row>
    <row r="86" spans="2:11" x14ac:dyDescent="0.3">
      <c r="B86" s="13" t="s">
        <v>91</v>
      </c>
      <c r="C86" s="46">
        <v>96.4</v>
      </c>
      <c r="D86" s="46">
        <v>102.78654</v>
      </c>
      <c r="E86" s="46">
        <f t="shared" si="10"/>
        <v>99.593270000000004</v>
      </c>
      <c r="F86" s="46">
        <f t="shared" si="11"/>
        <v>-6.3865399999999966</v>
      </c>
      <c r="G86" s="46">
        <f t="shared" si="12"/>
        <v>6.3865399999999966</v>
      </c>
      <c r="H86" s="57">
        <f t="shared" si="14"/>
        <v>40.787893171599954</v>
      </c>
      <c r="I86" s="67">
        <f t="shared" si="13"/>
        <v>0.93374958506224071</v>
      </c>
      <c r="J86" s="54"/>
      <c r="K86" s="54"/>
    </row>
    <row r="87" spans="2:11" x14ac:dyDescent="0.3">
      <c r="B87" s="13" t="s">
        <v>92</v>
      </c>
      <c r="C87" s="46">
        <v>97</v>
      </c>
      <c r="D87" s="46">
        <v>103.039345</v>
      </c>
      <c r="E87" s="46">
        <f t="shared" si="10"/>
        <v>100.0196725</v>
      </c>
      <c r="F87" s="46">
        <f t="shared" si="11"/>
        <v>-6.0393449999999973</v>
      </c>
      <c r="G87" s="46">
        <f t="shared" si="12"/>
        <v>6.0393449999999973</v>
      </c>
      <c r="H87" s="57">
        <f t="shared" si="14"/>
        <v>36.47368802902497</v>
      </c>
      <c r="I87" s="67">
        <f t="shared" si="13"/>
        <v>0.93773871134020625</v>
      </c>
      <c r="J87" s="54"/>
      <c r="K87" s="54"/>
    </row>
    <row r="88" spans="2:11" x14ac:dyDescent="0.3">
      <c r="B88" s="13" t="s">
        <v>93</v>
      </c>
      <c r="C88" s="46">
        <v>97.333333330000002</v>
      </c>
      <c r="D88" s="46">
        <v>102.38655</v>
      </c>
      <c r="E88" s="46">
        <f t="shared" si="10"/>
        <v>99.859941665000008</v>
      </c>
      <c r="F88" s="46">
        <f t="shared" si="11"/>
        <v>-5.0532166699999976</v>
      </c>
      <c r="G88" s="46">
        <f t="shared" si="12"/>
        <v>5.0532166699999976</v>
      </c>
      <c r="H88" s="57">
        <f t="shared" si="14"/>
        <v>25.534998713965866</v>
      </c>
      <c r="I88" s="67">
        <f t="shared" si="13"/>
        <v>0.94808339037493439</v>
      </c>
      <c r="J88" s="54"/>
      <c r="K88" s="54"/>
    </row>
    <row r="89" spans="2:11" x14ac:dyDescent="0.3">
      <c r="B89" s="13" t="s">
        <v>94</v>
      </c>
      <c r="C89" s="46">
        <v>97.8</v>
      </c>
      <c r="D89" s="46">
        <v>102.14438</v>
      </c>
      <c r="E89" s="46">
        <f t="shared" si="10"/>
        <v>99.972189999999998</v>
      </c>
      <c r="F89" s="46">
        <f t="shared" si="11"/>
        <v>-4.344380000000001</v>
      </c>
      <c r="G89" s="46">
        <f t="shared" si="12"/>
        <v>4.344380000000001</v>
      </c>
      <c r="H89" s="57">
        <f t="shared" si="14"/>
        <v>18.873637584400008</v>
      </c>
      <c r="I89" s="67">
        <f t="shared" si="13"/>
        <v>0.95557893660531701</v>
      </c>
      <c r="J89" s="54"/>
      <c r="K89" s="54"/>
    </row>
    <row r="90" spans="2:11" x14ac:dyDescent="0.3">
      <c r="B90" s="13" t="s">
        <v>95</v>
      </c>
      <c r="C90" s="46">
        <v>96.033333330000005</v>
      </c>
      <c r="D90" s="46">
        <v>101.363045</v>
      </c>
      <c r="E90" s="46">
        <f t="shared" si="10"/>
        <v>98.698189165000002</v>
      </c>
      <c r="F90" s="46">
        <f t="shared" si="11"/>
        <v>-5.3297116699999947</v>
      </c>
      <c r="G90" s="46">
        <f t="shared" si="12"/>
        <v>5.3297116699999947</v>
      </c>
      <c r="H90" s="57">
        <f t="shared" si="14"/>
        <v>28.405826485334131</v>
      </c>
      <c r="I90" s="67">
        <f t="shared" si="13"/>
        <v>0.94450144043542184</v>
      </c>
      <c r="J90" s="54"/>
      <c r="K90" s="54"/>
    </row>
    <row r="91" spans="2:11" x14ac:dyDescent="0.3">
      <c r="B91" s="13" t="s">
        <v>96</v>
      </c>
      <c r="C91" s="46">
        <v>96.9</v>
      </c>
      <c r="D91" s="46">
        <v>108.66194</v>
      </c>
      <c r="E91" s="46">
        <f t="shared" si="10"/>
        <v>102.78097</v>
      </c>
      <c r="F91" s="46">
        <f t="shared" si="11"/>
        <v>-11.761939999999996</v>
      </c>
      <c r="G91" s="46">
        <f t="shared" si="12"/>
        <v>11.761939999999996</v>
      </c>
      <c r="H91" s="57">
        <f t="shared" si="14"/>
        <v>138.34323256359988</v>
      </c>
      <c r="I91" s="67">
        <f t="shared" si="13"/>
        <v>0.87861775025799793</v>
      </c>
      <c r="J91" s="54"/>
      <c r="K91" s="54"/>
    </row>
    <row r="92" spans="2:11" x14ac:dyDescent="0.3">
      <c r="B92" s="13" t="s">
        <v>97</v>
      </c>
      <c r="C92" s="46">
        <v>96.466666669999995</v>
      </c>
      <c r="D92" s="46">
        <v>104.7923</v>
      </c>
      <c r="E92" s="46">
        <f t="shared" si="10"/>
        <v>100.629483335</v>
      </c>
      <c r="F92" s="46">
        <f t="shared" si="11"/>
        <v>-8.3256333300000023</v>
      </c>
      <c r="G92" s="46">
        <f t="shared" si="12"/>
        <v>8.3256333300000023</v>
      </c>
      <c r="H92" s="57">
        <f t="shared" si="14"/>
        <v>69.31617034560692</v>
      </c>
      <c r="I92" s="67">
        <f t="shared" si="13"/>
        <v>0.91369419492350745</v>
      </c>
      <c r="J92" s="54"/>
      <c r="K92" s="54"/>
    </row>
    <row r="93" spans="2:11" x14ac:dyDescent="0.3">
      <c r="B93" s="13" t="s">
        <v>98</v>
      </c>
      <c r="C93" s="46">
        <v>95.4</v>
      </c>
      <c r="D93" s="46">
        <v>96.696920000000006</v>
      </c>
      <c r="E93" s="46">
        <f t="shared" si="10"/>
        <v>96.048460000000006</v>
      </c>
      <c r="F93" s="46">
        <f t="shared" si="11"/>
        <v>-1.2969200000000001</v>
      </c>
      <c r="G93" s="46">
        <f t="shared" si="12"/>
        <v>1.2969200000000001</v>
      </c>
      <c r="H93" s="57">
        <f t="shared" si="14"/>
        <v>1.6820014864000001</v>
      </c>
      <c r="I93" s="67">
        <f t="shared" si="13"/>
        <v>0.98640545073375263</v>
      </c>
      <c r="J93" s="54"/>
      <c r="K93" s="54"/>
    </row>
    <row r="94" spans="2:11" x14ac:dyDescent="0.3">
      <c r="B94" s="13" t="s">
        <v>99</v>
      </c>
      <c r="C94" s="46">
        <v>96.4</v>
      </c>
      <c r="D94" s="46">
        <v>95.513350000000003</v>
      </c>
      <c r="E94" s="46">
        <f t="shared" si="10"/>
        <v>95.956675000000004</v>
      </c>
      <c r="F94" s="46">
        <f t="shared" si="11"/>
        <v>0.88665000000000305</v>
      </c>
      <c r="G94" s="46">
        <f t="shared" si="12"/>
        <v>0.88665000000000305</v>
      </c>
      <c r="H94" s="57">
        <f t="shared" si="14"/>
        <v>0.78614822250000538</v>
      </c>
      <c r="I94" s="67">
        <f t="shared" si="13"/>
        <v>0.99080238589211611</v>
      </c>
      <c r="J94" s="54"/>
      <c r="K94" s="54"/>
    </row>
    <row r="95" spans="2:11" x14ac:dyDescent="0.3">
      <c r="B95" s="13" t="s">
        <v>100</v>
      </c>
      <c r="C95" s="46">
        <v>97.1</v>
      </c>
      <c r="D95" s="46">
        <v>101.94665000000001</v>
      </c>
      <c r="E95" s="46">
        <f t="shared" si="10"/>
        <v>99.523325</v>
      </c>
      <c r="F95" s="46">
        <f t="shared" si="11"/>
        <v>-4.846650000000011</v>
      </c>
      <c r="G95" s="46">
        <f t="shared" si="12"/>
        <v>4.846650000000011</v>
      </c>
      <c r="H95" s="57">
        <f t="shared" si="14"/>
        <v>23.490016222500106</v>
      </c>
      <c r="I95" s="67">
        <f t="shared" si="13"/>
        <v>0.95008599382080317</v>
      </c>
      <c r="J95" s="54"/>
      <c r="K95" s="54"/>
    </row>
    <row r="96" spans="2:11" x14ac:dyDescent="0.3">
      <c r="B96" s="13" t="s">
        <v>101</v>
      </c>
      <c r="C96" s="46">
        <v>95.133333329999999</v>
      </c>
      <c r="D96" s="46">
        <v>99.9054</v>
      </c>
      <c r="E96" s="46">
        <f t="shared" si="10"/>
        <v>97.519366665000007</v>
      </c>
      <c r="F96" s="46">
        <f t="shared" si="11"/>
        <v>-4.772066670000001</v>
      </c>
      <c r="G96" s="46">
        <f t="shared" si="12"/>
        <v>4.772066670000001</v>
      </c>
      <c r="H96" s="57">
        <f t="shared" si="14"/>
        <v>22.772620302924899</v>
      </c>
      <c r="I96" s="67">
        <f t="shared" si="13"/>
        <v>0.94983812189733141</v>
      </c>
      <c r="J96" s="54"/>
      <c r="K96" s="54"/>
    </row>
    <row r="97" spans="2:11" x14ac:dyDescent="0.3">
      <c r="B97" s="13" t="s">
        <v>102</v>
      </c>
      <c r="C97" s="46">
        <v>96.2</v>
      </c>
      <c r="D97" s="46">
        <v>98.390600000000006</v>
      </c>
      <c r="E97" s="46">
        <f t="shared" si="10"/>
        <v>97.295299999999997</v>
      </c>
      <c r="F97" s="46">
        <f t="shared" si="11"/>
        <v>-2.1906000000000034</v>
      </c>
      <c r="G97" s="46">
        <f t="shared" si="12"/>
        <v>2.1906000000000034</v>
      </c>
      <c r="H97" s="57">
        <f t="shared" si="14"/>
        <v>4.7987283600000152</v>
      </c>
      <c r="I97" s="67">
        <f t="shared" si="13"/>
        <v>0.97722869022869019</v>
      </c>
      <c r="J97" s="54"/>
      <c r="K97" s="54"/>
    </row>
    <row r="98" spans="2:11" x14ac:dyDescent="0.3">
      <c r="B98" s="13" t="s">
        <v>103</v>
      </c>
      <c r="C98" s="46">
        <v>96.133333329999999</v>
      </c>
      <c r="D98" s="46">
        <v>100.437096</v>
      </c>
      <c r="E98" s="46">
        <f t="shared" si="10"/>
        <v>98.285214664999998</v>
      </c>
      <c r="F98" s="46">
        <f t="shared" si="11"/>
        <v>-4.3037626699999976</v>
      </c>
      <c r="G98" s="46">
        <f t="shared" si="12"/>
        <v>4.3037626699999976</v>
      </c>
      <c r="H98" s="57">
        <f t="shared" si="14"/>
        <v>18.522373119685508</v>
      </c>
      <c r="I98" s="67">
        <f t="shared" si="13"/>
        <v>0.95523131757819801</v>
      </c>
      <c r="J98" s="54"/>
      <c r="K98" s="54"/>
    </row>
    <row r="99" spans="2:11" x14ac:dyDescent="0.3">
      <c r="B99" s="13" t="s">
        <v>104</v>
      </c>
      <c r="C99" s="46">
        <v>99.433333329999996</v>
      </c>
      <c r="D99" s="46">
        <v>102.60057</v>
      </c>
      <c r="E99" s="46">
        <f t="shared" si="10"/>
        <v>101.01695166499999</v>
      </c>
      <c r="F99" s="46">
        <f t="shared" si="11"/>
        <v>-3.1672366700000083</v>
      </c>
      <c r="G99" s="46">
        <f t="shared" si="12"/>
        <v>3.1672366700000083</v>
      </c>
      <c r="H99" s="57">
        <f t="shared" si="14"/>
        <v>10.031388123792741</v>
      </c>
      <c r="I99" s="67">
        <f t="shared" si="13"/>
        <v>0.96814713372337058</v>
      </c>
      <c r="J99" s="54"/>
      <c r="K99" s="54"/>
    </row>
    <row r="100" spans="2:11" x14ac:dyDescent="0.3">
      <c r="B100" s="13" t="s">
        <v>105</v>
      </c>
      <c r="C100" s="46">
        <v>98.766666670000006</v>
      </c>
      <c r="D100" s="46">
        <v>96.207629999999995</v>
      </c>
      <c r="E100" s="46">
        <f t="shared" si="10"/>
        <v>97.487148335000001</v>
      </c>
      <c r="F100" s="46">
        <f t="shared" si="11"/>
        <v>2.5590366700000118</v>
      </c>
      <c r="G100" s="46">
        <f t="shared" si="12"/>
        <v>2.5590366700000118</v>
      </c>
      <c r="H100" s="57">
        <f t="shared" si="14"/>
        <v>6.5486686784047494</v>
      </c>
      <c r="I100" s="67">
        <f t="shared" si="13"/>
        <v>0.9740900775911544</v>
      </c>
      <c r="J100" s="54"/>
      <c r="K100" s="54"/>
    </row>
    <row r="101" spans="2:11" x14ac:dyDescent="0.3">
      <c r="B101" s="13" t="s">
        <v>106</v>
      </c>
      <c r="C101" s="46">
        <v>98.933333329999996</v>
      </c>
      <c r="D101" s="46">
        <v>94.141350000000003</v>
      </c>
      <c r="E101" s="46">
        <f t="shared" si="10"/>
        <v>96.537341665</v>
      </c>
      <c r="F101" s="46">
        <f t="shared" si="11"/>
        <v>4.7919833299999937</v>
      </c>
      <c r="G101" s="46">
        <f t="shared" si="12"/>
        <v>4.7919833299999937</v>
      </c>
      <c r="H101" s="57">
        <f t="shared" si="14"/>
        <v>22.963104234997829</v>
      </c>
      <c r="I101" s="67">
        <f t="shared" si="13"/>
        <v>0.95156351081373203</v>
      </c>
      <c r="J101" s="54"/>
      <c r="K101" s="54"/>
    </row>
    <row r="102" spans="2:11" x14ac:dyDescent="0.3">
      <c r="B102" s="13" t="s">
        <v>107</v>
      </c>
      <c r="C102" s="46">
        <v>99.166666669999998</v>
      </c>
      <c r="D102" s="46">
        <v>94.645790000000005</v>
      </c>
      <c r="E102" s="46">
        <f t="shared" si="10"/>
        <v>96.906228335000009</v>
      </c>
      <c r="F102" s="46">
        <f t="shared" si="11"/>
        <v>4.5208766699999927</v>
      </c>
      <c r="G102" s="46">
        <f t="shared" si="12"/>
        <v>4.5208766699999927</v>
      </c>
      <c r="H102" s="57">
        <f t="shared" si="14"/>
        <v>20.438325865350222</v>
      </c>
      <c r="I102" s="67">
        <f t="shared" si="13"/>
        <v>0.95441132769901149</v>
      </c>
      <c r="J102" s="54"/>
      <c r="K102" s="54"/>
    </row>
    <row r="103" spans="2:11" x14ac:dyDescent="0.3">
      <c r="B103" s="13" t="s">
        <v>108</v>
      </c>
      <c r="C103" s="46">
        <v>99.633333329999999</v>
      </c>
      <c r="D103" s="46">
        <v>90.720460000000003</v>
      </c>
      <c r="E103" s="46">
        <f t="shared" si="10"/>
        <v>95.176896665000001</v>
      </c>
      <c r="F103" s="46">
        <f t="shared" si="11"/>
        <v>8.9128733299999965</v>
      </c>
      <c r="G103" s="46">
        <f t="shared" si="12"/>
        <v>8.9128733299999965</v>
      </c>
      <c r="H103" s="57">
        <f t="shared" si="14"/>
        <v>79.439310996625224</v>
      </c>
      <c r="I103" s="67">
        <f t="shared" si="13"/>
        <v>0.91054325864538455</v>
      </c>
      <c r="J103" s="54"/>
      <c r="K103" s="54"/>
    </row>
    <row r="104" spans="2:11" x14ac:dyDescent="0.3">
      <c r="B104" s="13" t="s">
        <v>109</v>
      </c>
      <c r="C104" s="46">
        <v>99.433333329999996</v>
      </c>
      <c r="D104" s="46">
        <v>93.341605999999999</v>
      </c>
      <c r="E104" s="46">
        <f t="shared" si="10"/>
        <v>96.387469664999998</v>
      </c>
      <c r="F104" s="46">
        <f t="shared" si="11"/>
        <v>6.0917273299999977</v>
      </c>
      <c r="G104" s="46">
        <f t="shared" si="12"/>
        <v>6.0917273299999977</v>
      </c>
      <c r="H104" s="57">
        <f t="shared" si="14"/>
        <v>37.109141863068899</v>
      </c>
      <c r="I104" s="67">
        <f t="shared" si="13"/>
        <v>0.93873556154672266</v>
      </c>
      <c r="J104" s="54"/>
      <c r="K104" s="54"/>
    </row>
    <row r="105" spans="2:11" x14ac:dyDescent="0.3">
      <c r="B105" s="13" t="s">
        <v>110</v>
      </c>
      <c r="C105" s="46">
        <v>99.2</v>
      </c>
      <c r="D105" s="46">
        <v>93.115030000000004</v>
      </c>
      <c r="E105" s="46">
        <f t="shared" si="10"/>
        <v>96.157515000000004</v>
      </c>
      <c r="F105" s="46">
        <f t="shared" si="11"/>
        <v>6.0849699999999984</v>
      </c>
      <c r="G105" s="46">
        <f t="shared" si="12"/>
        <v>6.0849699999999984</v>
      </c>
      <c r="H105" s="57">
        <f t="shared" si="14"/>
        <v>37.026859900899979</v>
      </c>
      <c r="I105" s="67">
        <f t="shared" si="13"/>
        <v>0.93865957661290322</v>
      </c>
      <c r="J105" s="54"/>
      <c r="K105" s="54"/>
    </row>
    <row r="106" spans="2:11" x14ac:dyDescent="0.3">
      <c r="B106" s="13" t="s">
        <v>111</v>
      </c>
      <c r="C106" s="46">
        <v>99.433333329999996</v>
      </c>
      <c r="D106" s="46">
        <v>97.195044999999993</v>
      </c>
      <c r="E106" s="46">
        <f t="shared" si="10"/>
        <v>98.314189164999988</v>
      </c>
      <c r="F106" s="46">
        <f t="shared" si="11"/>
        <v>2.2382883300000032</v>
      </c>
      <c r="G106" s="46">
        <f t="shared" si="12"/>
        <v>2.2382883300000032</v>
      </c>
      <c r="H106" s="57">
        <f t="shared" si="14"/>
        <v>5.0099346482142026</v>
      </c>
      <c r="I106" s="67">
        <f t="shared" si="13"/>
        <v>0.97748955752522593</v>
      </c>
      <c r="J106" s="54"/>
      <c r="K106" s="54"/>
    </row>
    <row r="107" spans="2:11" x14ac:dyDescent="0.3">
      <c r="B107" s="13" t="s">
        <v>112</v>
      </c>
      <c r="C107" s="46">
        <v>98.766666670000006</v>
      </c>
      <c r="D107" s="46">
        <v>95.619370000000004</v>
      </c>
      <c r="E107" s="46">
        <f t="shared" si="10"/>
        <v>97.193018335000005</v>
      </c>
      <c r="F107" s="46">
        <f t="shared" si="11"/>
        <v>3.1472966700000029</v>
      </c>
      <c r="G107" s="46">
        <f t="shared" si="12"/>
        <v>3.1472966700000029</v>
      </c>
      <c r="H107" s="57">
        <f t="shared" si="14"/>
        <v>9.9054763289931067</v>
      </c>
      <c r="I107" s="67">
        <f t="shared" si="13"/>
        <v>0.96813401954208111</v>
      </c>
      <c r="J107" s="54"/>
      <c r="K107" s="54"/>
    </row>
    <row r="108" spans="2:11" x14ac:dyDescent="0.3">
      <c r="B108" s="13" t="s">
        <v>113</v>
      </c>
      <c r="C108" s="46">
        <v>98.5</v>
      </c>
      <c r="D108" s="46">
        <v>97.297905</v>
      </c>
      <c r="E108" s="46">
        <f t="shared" si="10"/>
        <v>97.898952500000007</v>
      </c>
      <c r="F108" s="46">
        <f t="shared" si="11"/>
        <v>1.2020949999999999</v>
      </c>
      <c r="G108" s="46">
        <f t="shared" si="12"/>
        <v>1.2020949999999999</v>
      </c>
      <c r="H108" s="57">
        <f t="shared" si="14"/>
        <v>1.4450323890249999</v>
      </c>
      <c r="I108" s="67">
        <f t="shared" si="13"/>
        <v>0.98779598984771577</v>
      </c>
      <c r="J108" s="54"/>
      <c r="K108" s="54"/>
    </row>
    <row r="109" spans="2:11" x14ac:dyDescent="0.3">
      <c r="B109" s="13" t="s">
        <v>114</v>
      </c>
      <c r="C109" s="46">
        <v>97.566666670000004</v>
      </c>
      <c r="D109" s="46">
        <v>99.093029999999999</v>
      </c>
      <c r="E109" s="46">
        <f t="shared" si="10"/>
        <v>98.329848335000008</v>
      </c>
      <c r="F109" s="46">
        <f t="shared" si="11"/>
        <v>-1.5263633299999952</v>
      </c>
      <c r="G109" s="46">
        <f t="shared" si="12"/>
        <v>1.5263633299999952</v>
      </c>
      <c r="H109" s="57">
        <f t="shared" si="14"/>
        <v>2.3297850151686745</v>
      </c>
      <c r="I109" s="67">
        <f t="shared" si="13"/>
        <v>0.9843556884528748</v>
      </c>
      <c r="J109" s="54"/>
      <c r="K109" s="54"/>
    </row>
    <row r="110" spans="2:11" x14ac:dyDescent="0.3">
      <c r="B110" s="13" t="s">
        <v>115</v>
      </c>
      <c r="C110" s="46">
        <v>99.066666670000004</v>
      </c>
      <c r="D110" s="46">
        <v>101.72977400000001</v>
      </c>
      <c r="E110" s="46">
        <f t="shared" si="10"/>
        <v>100.398220335</v>
      </c>
      <c r="F110" s="46">
        <f t="shared" si="11"/>
        <v>-2.6631073300000025</v>
      </c>
      <c r="G110" s="46">
        <f t="shared" si="12"/>
        <v>2.6631073300000025</v>
      </c>
      <c r="H110" s="57">
        <f t="shared" si="14"/>
        <v>7.0921406510997427</v>
      </c>
      <c r="I110" s="67">
        <f t="shared" si="13"/>
        <v>0.97311802829834726</v>
      </c>
      <c r="J110" s="54"/>
      <c r="K110" s="54"/>
    </row>
    <row r="111" spans="2:11" x14ac:dyDescent="0.3">
      <c r="B111" s="13" t="s">
        <v>116</v>
      </c>
      <c r="C111" s="46">
        <v>99.408163270000003</v>
      </c>
      <c r="D111" s="46">
        <v>98.719530000000006</v>
      </c>
      <c r="E111" s="46">
        <f t="shared" si="10"/>
        <v>99.063846635000004</v>
      </c>
      <c r="F111" s="46">
        <f t="shared" si="11"/>
        <v>0.68863326999999686</v>
      </c>
      <c r="G111" s="46">
        <f t="shared" si="12"/>
        <v>0.68863326999999686</v>
      </c>
      <c r="H111" s="57">
        <f t="shared" si="14"/>
        <v>0.47421578055088859</v>
      </c>
      <c r="I111" s="67">
        <f t="shared" si="13"/>
        <v>0.99307266880960654</v>
      </c>
      <c r="J111" s="54"/>
      <c r="K111" s="54"/>
    </row>
    <row r="112" spans="2:11" x14ac:dyDescent="0.3">
      <c r="B112" s="13" t="s">
        <v>117</v>
      </c>
      <c r="C112" s="46">
        <v>99.833333330000002</v>
      </c>
      <c r="D112" s="46">
        <v>101.42511</v>
      </c>
      <c r="E112" s="46">
        <f t="shared" si="10"/>
        <v>100.629221665</v>
      </c>
      <c r="F112" s="46">
        <f t="shared" si="11"/>
        <v>-1.5917766700000016</v>
      </c>
      <c r="G112" s="46">
        <f t="shared" si="12"/>
        <v>1.5917766700000016</v>
      </c>
      <c r="H112" s="57">
        <f t="shared" si="14"/>
        <v>2.5337529671562939</v>
      </c>
      <c r="I112" s="67">
        <f t="shared" si="13"/>
        <v>0.98405565939846595</v>
      </c>
      <c r="J112" s="54"/>
      <c r="K112" s="54"/>
    </row>
    <row r="113" spans="2:11" x14ac:dyDescent="0.3">
      <c r="B113" s="13" t="s">
        <v>120</v>
      </c>
      <c r="C113" s="46">
        <v>98.902439020000003</v>
      </c>
      <c r="D113" s="46">
        <v>99.59872</v>
      </c>
      <c r="E113" s="46">
        <f t="shared" si="10"/>
        <v>99.250579509999994</v>
      </c>
      <c r="F113" s="46">
        <f t="shared" si="11"/>
        <v>-0.69628097999999738</v>
      </c>
      <c r="G113" s="46">
        <f t="shared" si="12"/>
        <v>0.69628097999999738</v>
      </c>
      <c r="H113" s="57">
        <f t="shared" si="14"/>
        <v>0.48480720310975678</v>
      </c>
      <c r="I113" s="67">
        <f t="shared" si="13"/>
        <v>0.992959921040378</v>
      </c>
      <c r="J113" s="54"/>
      <c r="K113" s="54"/>
    </row>
    <row r="114" spans="2:11" x14ac:dyDescent="0.3">
      <c r="B114" s="13" t="s">
        <v>121</v>
      </c>
      <c r="C114" s="46">
        <v>100.3513514</v>
      </c>
      <c r="D114" s="46">
        <v>100.08172999999999</v>
      </c>
      <c r="E114" s="46">
        <f t="shared" si="10"/>
        <v>100.2165407</v>
      </c>
      <c r="F114" s="46">
        <f t="shared" si="11"/>
        <v>0.26962140000000545</v>
      </c>
      <c r="G114" s="46">
        <f t="shared" si="12"/>
        <v>0.26962140000000545</v>
      </c>
      <c r="H114" s="57">
        <f t="shared" si="14"/>
        <v>7.2695699337962938E-2</v>
      </c>
      <c r="I114" s="67">
        <f t="shared" si="13"/>
        <v>0.99731322601800054</v>
      </c>
      <c r="J114" s="54"/>
      <c r="K114" s="54"/>
    </row>
    <row r="115" spans="2:11" x14ac:dyDescent="0.3">
      <c r="B115" s="13" t="s">
        <v>122</v>
      </c>
      <c r="C115" s="46">
        <v>100.2258065</v>
      </c>
      <c r="D115" s="46">
        <v>99.406580000000005</v>
      </c>
      <c r="E115" s="46">
        <f t="shared" si="10"/>
        <v>99.816193249999998</v>
      </c>
      <c r="F115" s="46">
        <f t="shared" si="11"/>
        <v>0.81922649999999919</v>
      </c>
      <c r="G115" s="46">
        <f t="shared" si="12"/>
        <v>0.81922649999999919</v>
      </c>
      <c r="H115" s="57">
        <f t="shared" si="14"/>
        <v>0.67113205830224865</v>
      </c>
      <c r="I115" s="67">
        <f t="shared" si="13"/>
        <v>0.99182619198978461</v>
      </c>
      <c r="J115" s="54"/>
      <c r="K115" s="54"/>
    </row>
    <row r="116" spans="2:11" x14ac:dyDescent="0.3">
      <c r="B116" s="13" t="s">
        <v>123</v>
      </c>
      <c r="C116" s="46">
        <v>101.2424242</v>
      </c>
      <c r="D116" s="46">
        <v>96.334816000000004</v>
      </c>
      <c r="E116" s="46">
        <f t="shared" si="10"/>
        <v>98.788620100000003</v>
      </c>
      <c r="F116" s="46">
        <f t="shared" si="11"/>
        <v>4.9076081999999985</v>
      </c>
      <c r="G116" s="46">
        <f t="shared" si="12"/>
        <v>4.9076081999999985</v>
      </c>
      <c r="H116" s="57">
        <f t="shared" si="14"/>
        <v>24.084618244707226</v>
      </c>
      <c r="I116" s="67">
        <f t="shared" si="13"/>
        <v>0.95152616861183381</v>
      </c>
      <c r="J116" s="54"/>
      <c r="K116" s="54"/>
    </row>
    <row r="117" spans="2:11" x14ac:dyDescent="0.3">
      <c r="B117" s="13" t="s">
        <v>124</v>
      </c>
      <c r="C117" s="46">
        <v>101.804878</v>
      </c>
      <c r="D117" s="46">
        <v>97.095470000000006</v>
      </c>
      <c r="E117" s="46">
        <f t="shared" si="10"/>
        <v>99.450174000000004</v>
      </c>
      <c r="F117" s="46">
        <f t="shared" si="11"/>
        <v>4.7094079999999963</v>
      </c>
      <c r="G117" s="46">
        <f t="shared" si="12"/>
        <v>4.7094079999999963</v>
      </c>
      <c r="H117" s="57">
        <f t="shared" si="14"/>
        <v>22.178523710463963</v>
      </c>
      <c r="I117" s="67">
        <f t="shared" si="13"/>
        <v>0.95374084137697213</v>
      </c>
      <c r="J117" s="54"/>
      <c r="K117" s="54"/>
    </row>
    <row r="118" spans="2:11" x14ac:dyDescent="0.3">
      <c r="B118" s="13" t="s">
        <v>125</v>
      </c>
      <c r="C118" s="46">
        <v>101.35</v>
      </c>
      <c r="D118" s="46">
        <v>102.37730999999999</v>
      </c>
      <c r="E118" s="46">
        <f t="shared" si="10"/>
        <v>101.86365499999999</v>
      </c>
      <c r="F118" s="46">
        <f t="shared" si="11"/>
        <v>-1.0273099999999999</v>
      </c>
      <c r="G118" s="46">
        <f t="shared" si="12"/>
        <v>1.0273099999999999</v>
      </c>
      <c r="H118" s="57">
        <f t="shared" si="14"/>
        <v>1.0553658360999998</v>
      </c>
      <c r="I118" s="67">
        <f t="shared" si="13"/>
        <v>0.98986373951652684</v>
      </c>
      <c r="J118" s="54"/>
      <c r="K118" s="54"/>
    </row>
    <row r="119" spans="2:11" x14ac:dyDescent="0.3">
      <c r="B119" s="13" t="s">
        <v>126</v>
      </c>
      <c r="C119" s="46">
        <v>100.35897439999999</v>
      </c>
      <c r="D119" s="46">
        <v>102.67671</v>
      </c>
      <c r="E119" s="46">
        <f t="shared" si="10"/>
        <v>101.51784219999999</v>
      </c>
      <c r="F119" s="46">
        <f t="shared" si="11"/>
        <v>-2.317735600000006</v>
      </c>
      <c r="G119" s="46">
        <f t="shared" si="12"/>
        <v>2.317735600000006</v>
      </c>
      <c r="H119" s="57">
        <f t="shared" si="14"/>
        <v>5.3718983115073877</v>
      </c>
      <c r="I119" s="67">
        <f t="shared" si="13"/>
        <v>0.97690554717346723</v>
      </c>
      <c r="J119" s="54"/>
      <c r="K119" s="54"/>
    </row>
    <row r="120" spans="2:11" x14ac:dyDescent="0.3">
      <c r="B120" s="13" t="s">
        <v>127</v>
      </c>
      <c r="C120" s="46">
        <v>99.766666670000006</v>
      </c>
      <c r="D120" s="46">
        <v>95.659649999999999</v>
      </c>
      <c r="E120" s="46">
        <f t="shared" si="10"/>
        <v>97.713158335000003</v>
      </c>
      <c r="F120" s="46">
        <f t="shared" si="11"/>
        <v>4.1070166700000073</v>
      </c>
      <c r="G120" s="46">
        <f t="shared" si="12"/>
        <v>4.1070166700000073</v>
      </c>
      <c r="H120" s="57">
        <f t="shared" si="14"/>
        <v>16.867585927657949</v>
      </c>
      <c r="I120" s="67">
        <f t="shared" si="13"/>
        <v>0.95883377878520426</v>
      </c>
      <c r="J120" s="54"/>
      <c r="K120" s="54"/>
    </row>
    <row r="121" spans="2:11" x14ac:dyDescent="0.3">
      <c r="B121" s="13" t="s">
        <v>128</v>
      </c>
      <c r="C121" s="46">
        <v>99.935483869999999</v>
      </c>
      <c r="D121" s="46">
        <v>97.512950000000004</v>
      </c>
      <c r="E121" s="46">
        <f t="shared" si="10"/>
        <v>98.724216935000001</v>
      </c>
      <c r="F121" s="46">
        <f t="shared" si="11"/>
        <v>2.4225338699999952</v>
      </c>
      <c r="G121" s="46">
        <f t="shared" si="12"/>
        <v>2.4225338699999952</v>
      </c>
      <c r="H121" s="57">
        <f t="shared" si="14"/>
        <v>5.8686703512971539</v>
      </c>
      <c r="I121" s="67">
        <f t="shared" si="13"/>
        <v>0.97575902195909392</v>
      </c>
      <c r="J121" s="54"/>
      <c r="K121" s="54"/>
    </row>
    <row r="122" spans="2:11" x14ac:dyDescent="0.3">
      <c r="B122" s="13" t="s">
        <v>129</v>
      </c>
      <c r="C122" s="46">
        <v>101.625</v>
      </c>
      <c r="D122" s="46">
        <v>94.006614999999996</v>
      </c>
      <c r="E122" s="46">
        <f t="shared" si="10"/>
        <v>97.815807500000005</v>
      </c>
      <c r="F122" s="46">
        <f t="shared" si="11"/>
        <v>7.6183850000000035</v>
      </c>
      <c r="G122" s="46">
        <f t="shared" si="12"/>
        <v>7.6183850000000035</v>
      </c>
      <c r="H122" s="57">
        <f t="shared" si="14"/>
        <v>58.039790008225054</v>
      </c>
      <c r="I122" s="67">
        <f t="shared" si="13"/>
        <v>0.92503434194341938</v>
      </c>
      <c r="J122" s="54"/>
      <c r="K122" s="54"/>
    </row>
    <row r="123" spans="2:11" x14ac:dyDescent="0.3">
      <c r="B123" s="13" t="s">
        <v>130</v>
      </c>
      <c r="C123" s="46">
        <v>102.125</v>
      </c>
      <c r="D123" s="46">
        <v>95.881699999999995</v>
      </c>
      <c r="E123" s="46">
        <f t="shared" si="10"/>
        <v>99.003349999999998</v>
      </c>
      <c r="F123" s="46">
        <f t="shared" si="11"/>
        <v>6.243300000000005</v>
      </c>
      <c r="G123" s="46">
        <f t="shared" si="12"/>
        <v>6.243300000000005</v>
      </c>
      <c r="H123" s="57">
        <f t="shared" si="14"/>
        <v>38.97879489000006</v>
      </c>
      <c r="I123" s="67">
        <f t="shared" si="13"/>
        <v>0.93886609547123623</v>
      </c>
      <c r="J123" s="54"/>
      <c r="K123" s="54"/>
    </row>
    <row r="124" spans="2:11" x14ac:dyDescent="0.3">
      <c r="B124" s="13" t="s">
        <v>131</v>
      </c>
      <c r="C124" s="46">
        <v>102.90625</v>
      </c>
      <c r="D124" s="46">
        <v>100.10448</v>
      </c>
      <c r="E124" s="46">
        <f t="shared" si="10"/>
        <v>101.505365</v>
      </c>
      <c r="F124" s="46">
        <f t="shared" si="11"/>
        <v>2.8017700000000048</v>
      </c>
      <c r="G124" s="46">
        <f t="shared" si="12"/>
        <v>2.8017700000000048</v>
      </c>
      <c r="H124" s="57">
        <f t="shared" si="14"/>
        <v>7.8499151329000263</v>
      </c>
      <c r="I124" s="67">
        <f t="shared" si="13"/>
        <v>0.97277356817491645</v>
      </c>
      <c r="J124" s="54"/>
      <c r="K124" s="54"/>
    </row>
    <row r="125" spans="2:11" x14ac:dyDescent="0.3">
      <c r="B125" s="13" t="s">
        <v>132</v>
      </c>
      <c r="C125" s="46">
        <v>101.40625</v>
      </c>
      <c r="D125" s="46">
        <v>98.932304000000002</v>
      </c>
      <c r="E125" s="46">
        <f t="shared" ref="E125:E177" si="15">IFERROR(AVERAGE(C125,D125),"")</f>
        <v>100.16927699999999</v>
      </c>
      <c r="F125" s="46">
        <f t="shared" ref="F125:F177" si="16">IFERROR((C125-D125),"")</f>
        <v>2.473945999999998</v>
      </c>
      <c r="G125" s="46">
        <f t="shared" ref="G125:G177" si="17">ABS(F125)</f>
        <v>2.473945999999998</v>
      </c>
      <c r="H125" s="57">
        <f t="shared" si="14"/>
        <v>6.1204088109159898</v>
      </c>
      <c r="I125" s="67">
        <f t="shared" ref="I125:I177" si="18">IFERROR((1-(ABS(C125-D125)/C125)),"")</f>
        <v>0.97560361417565489</v>
      </c>
      <c r="J125" s="54"/>
      <c r="K125" s="54"/>
    </row>
    <row r="126" spans="2:11" x14ac:dyDescent="0.3">
      <c r="B126" s="13" t="s">
        <v>133</v>
      </c>
      <c r="C126" s="46">
        <v>101.6222222</v>
      </c>
      <c r="D126" s="46">
        <v>99.469899999999996</v>
      </c>
      <c r="E126" s="46">
        <f t="shared" si="15"/>
        <v>100.5460611</v>
      </c>
      <c r="F126" s="46">
        <f t="shared" si="16"/>
        <v>2.1523222000000004</v>
      </c>
      <c r="G126" s="46">
        <f t="shared" si="17"/>
        <v>2.1523222000000004</v>
      </c>
      <c r="H126" s="57">
        <f t="shared" si="14"/>
        <v>4.6324908526128414</v>
      </c>
      <c r="I126" s="67">
        <f t="shared" si="18"/>
        <v>0.97882035884076546</v>
      </c>
      <c r="J126" s="54"/>
      <c r="K126" s="54"/>
    </row>
    <row r="127" spans="2:11" x14ac:dyDescent="0.3">
      <c r="B127" s="13" t="s">
        <v>134</v>
      </c>
      <c r="C127" s="46">
        <v>101.5333333</v>
      </c>
      <c r="D127" s="46">
        <v>98.677310000000006</v>
      </c>
      <c r="E127" s="46">
        <f t="shared" si="15"/>
        <v>100.10532165000001</v>
      </c>
      <c r="F127" s="46">
        <f t="shared" si="16"/>
        <v>2.8560232999999897</v>
      </c>
      <c r="G127" s="46">
        <f t="shared" si="17"/>
        <v>2.8560232999999897</v>
      </c>
      <c r="H127" s="57">
        <f t="shared" si="14"/>
        <v>8.1568690901428305</v>
      </c>
      <c r="I127" s="67">
        <f t="shared" si="18"/>
        <v>0.97187107714112653</v>
      </c>
      <c r="J127" s="54"/>
      <c r="K127" s="54"/>
    </row>
    <row r="128" spans="2:11" x14ac:dyDescent="0.3">
      <c r="B128" s="13" t="s">
        <v>135</v>
      </c>
      <c r="C128" s="46">
        <v>101.6</v>
      </c>
      <c r="D128" s="46">
        <v>98.169259999999994</v>
      </c>
      <c r="E128" s="46">
        <f t="shared" si="15"/>
        <v>99.884629999999987</v>
      </c>
      <c r="F128" s="46">
        <f t="shared" si="16"/>
        <v>3.4307400000000001</v>
      </c>
      <c r="G128" s="46">
        <f t="shared" si="17"/>
        <v>3.4307400000000001</v>
      </c>
      <c r="H128" s="57">
        <f t="shared" si="14"/>
        <v>11.7699769476</v>
      </c>
      <c r="I128" s="67">
        <f t="shared" si="18"/>
        <v>0.96623287401574798</v>
      </c>
      <c r="J128" s="54"/>
      <c r="K128" s="54"/>
    </row>
    <row r="129" spans="2:11" x14ac:dyDescent="0.3">
      <c r="B129" s="13" t="s">
        <v>136</v>
      </c>
      <c r="C129" s="46">
        <v>102.2</v>
      </c>
      <c r="D129" s="46">
        <v>98.565253999999996</v>
      </c>
      <c r="E129" s="46">
        <f t="shared" si="15"/>
        <v>100.382627</v>
      </c>
      <c r="F129" s="46">
        <f t="shared" si="16"/>
        <v>3.6347460000000069</v>
      </c>
      <c r="G129" s="46">
        <f t="shared" si="17"/>
        <v>3.6347460000000069</v>
      </c>
      <c r="H129" s="57">
        <f t="shared" si="14"/>
        <v>13.21137848451605</v>
      </c>
      <c r="I129" s="67">
        <f t="shared" si="18"/>
        <v>0.96443497064579253</v>
      </c>
      <c r="J129" s="54"/>
      <c r="K129" s="54"/>
    </row>
    <row r="130" spans="2:11" x14ac:dyDescent="0.3">
      <c r="B130" s="13" t="s">
        <v>137</v>
      </c>
      <c r="C130" s="46">
        <v>100.0625</v>
      </c>
      <c r="D130" s="46">
        <v>98.510506000000007</v>
      </c>
      <c r="E130" s="46">
        <f t="shared" si="15"/>
        <v>99.28650300000001</v>
      </c>
      <c r="F130" s="46">
        <f t="shared" si="16"/>
        <v>1.5519939999999934</v>
      </c>
      <c r="G130" s="46">
        <f t="shared" si="17"/>
        <v>1.5519939999999934</v>
      </c>
      <c r="H130" s="57">
        <f t="shared" si="14"/>
        <v>2.4086853760359794</v>
      </c>
      <c r="I130" s="67">
        <f t="shared" si="18"/>
        <v>0.98448975390381022</v>
      </c>
      <c r="J130" s="54"/>
      <c r="K130" s="54"/>
    </row>
    <row r="131" spans="2:11" x14ac:dyDescent="0.3">
      <c r="B131" s="13" t="s">
        <v>138</v>
      </c>
      <c r="C131" s="46">
        <v>99.787878789999994</v>
      </c>
      <c r="D131" s="46">
        <v>101.28684</v>
      </c>
      <c r="E131" s="46">
        <f t="shared" si="15"/>
        <v>100.537359395</v>
      </c>
      <c r="F131" s="46">
        <f t="shared" si="16"/>
        <v>-1.4989612100000045</v>
      </c>
      <c r="G131" s="46">
        <f t="shared" si="17"/>
        <v>1.4989612100000045</v>
      </c>
      <c r="H131" s="57">
        <f t="shared" si="14"/>
        <v>2.2468847090846777</v>
      </c>
      <c r="I131" s="67">
        <f t="shared" si="18"/>
        <v>0.98497852416369613</v>
      </c>
      <c r="J131" s="54"/>
      <c r="K131" s="54"/>
    </row>
    <row r="132" spans="2:11" x14ac:dyDescent="0.3">
      <c r="B132" s="13" t="s">
        <v>139</v>
      </c>
      <c r="C132" s="46">
        <v>99.333333330000002</v>
      </c>
      <c r="D132" s="46">
        <v>110.36579</v>
      </c>
      <c r="E132" s="46">
        <f t="shared" si="15"/>
        <v>104.84956166500001</v>
      </c>
      <c r="F132" s="46">
        <f t="shared" si="16"/>
        <v>-11.032456670000002</v>
      </c>
      <c r="G132" s="46">
        <f t="shared" si="17"/>
        <v>11.032456670000002</v>
      </c>
      <c r="H132" s="57">
        <f t="shared" si="14"/>
        <v>121.71510017542754</v>
      </c>
      <c r="I132" s="67">
        <f t="shared" si="18"/>
        <v>0.88893499996271597</v>
      </c>
      <c r="J132" s="54"/>
      <c r="K132" s="54"/>
    </row>
    <row r="133" spans="2:11" x14ac:dyDescent="0.3">
      <c r="B133" s="13" t="s">
        <v>140</v>
      </c>
      <c r="C133" s="46">
        <v>99.838709679999994</v>
      </c>
      <c r="D133" s="46">
        <v>110.22553000000001</v>
      </c>
      <c r="E133" s="46">
        <f t="shared" si="15"/>
        <v>105.03211984000001</v>
      </c>
      <c r="F133" s="46">
        <f t="shared" si="16"/>
        <v>-10.386820320000012</v>
      </c>
      <c r="G133" s="46">
        <f t="shared" si="17"/>
        <v>10.386820320000012</v>
      </c>
      <c r="H133" s="57">
        <f t="shared" si="14"/>
        <v>107.88603635996516</v>
      </c>
      <c r="I133" s="67">
        <f t="shared" si="18"/>
        <v>0.89596399679751937</v>
      </c>
      <c r="J133" s="54"/>
      <c r="K133" s="54"/>
    </row>
    <row r="134" spans="2:11" x14ac:dyDescent="0.3">
      <c r="B134" s="13" t="s">
        <v>141</v>
      </c>
      <c r="C134" s="46">
        <v>97.933333329999996</v>
      </c>
      <c r="D134" s="46">
        <v>103.92404000000001</v>
      </c>
      <c r="E134" s="46">
        <f t="shared" si="15"/>
        <v>100.928686665</v>
      </c>
      <c r="F134" s="46">
        <f t="shared" si="16"/>
        <v>-5.9907066700000087</v>
      </c>
      <c r="G134" s="46">
        <f t="shared" si="17"/>
        <v>5.9907066700000087</v>
      </c>
      <c r="H134" s="57">
        <f t="shared" si="14"/>
        <v>35.888566405982594</v>
      </c>
      <c r="I134" s="67">
        <f t="shared" si="18"/>
        <v>0.93882872698906827</v>
      </c>
      <c r="J134" s="54"/>
      <c r="K134" s="54"/>
    </row>
    <row r="135" spans="2:11" x14ac:dyDescent="0.3">
      <c r="B135" s="13" t="s">
        <v>142</v>
      </c>
      <c r="C135" s="46">
        <v>99.161290320000006</v>
      </c>
      <c r="D135" s="46">
        <v>98.816720000000004</v>
      </c>
      <c r="E135" s="46">
        <f t="shared" si="15"/>
        <v>98.989005160000005</v>
      </c>
      <c r="F135" s="46">
        <f t="shared" si="16"/>
        <v>0.34457032000000254</v>
      </c>
      <c r="G135" s="46">
        <f t="shared" si="17"/>
        <v>0.34457032000000254</v>
      </c>
      <c r="H135" s="57">
        <f t="shared" si="14"/>
        <v>0.11872870542490414</v>
      </c>
      <c r="I135" s="67">
        <f t="shared" si="18"/>
        <v>0.99652515292118471</v>
      </c>
      <c r="J135" s="54"/>
      <c r="K135" s="54"/>
    </row>
    <row r="136" spans="2:11" x14ac:dyDescent="0.3">
      <c r="B136" s="13" t="s">
        <v>143</v>
      </c>
      <c r="C136" s="46">
        <v>99.9375</v>
      </c>
      <c r="D136" s="46">
        <v>97.57123</v>
      </c>
      <c r="E136" s="46">
        <f t="shared" si="15"/>
        <v>98.754365000000007</v>
      </c>
      <c r="F136" s="46">
        <f t="shared" si="16"/>
        <v>2.3662700000000001</v>
      </c>
      <c r="G136" s="46">
        <f t="shared" si="17"/>
        <v>2.3662700000000001</v>
      </c>
      <c r="H136" s="57">
        <f t="shared" si="14"/>
        <v>5.5992337129000003</v>
      </c>
      <c r="I136" s="67">
        <f t="shared" si="18"/>
        <v>0.97632250156347722</v>
      </c>
      <c r="J136" s="54"/>
      <c r="K136" s="54"/>
    </row>
    <row r="137" spans="2:11" x14ac:dyDescent="0.3">
      <c r="B137" s="13" t="s">
        <v>144</v>
      </c>
      <c r="C137" s="46">
        <v>100.5</v>
      </c>
      <c r="D137" s="46">
        <v>97.231440000000006</v>
      </c>
      <c r="E137" s="46">
        <f t="shared" si="15"/>
        <v>98.86572000000001</v>
      </c>
      <c r="F137" s="46">
        <f t="shared" si="16"/>
        <v>3.2685599999999937</v>
      </c>
      <c r="G137" s="46">
        <f t="shared" si="17"/>
        <v>3.2685599999999937</v>
      </c>
      <c r="H137" s="57">
        <f t="shared" si="14"/>
        <v>10.683484473599959</v>
      </c>
      <c r="I137" s="67">
        <f t="shared" si="18"/>
        <v>0.96747701492537319</v>
      </c>
      <c r="J137" s="54"/>
      <c r="K137" s="54"/>
    </row>
    <row r="138" spans="2:11" x14ac:dyDescent="0.3">
      <c r="B138" s="13" t="s">
        <v>145</v>
      </c>
      <c r="C138" s="46">
        <v>101.87878790000001</v>
      </c>
      <c r="D138" s="46">
        <v>91.937740000000005</v>
      </c>
      <c r="E138" s="46">
        <f t="shared" si="15"/>
        <v>96.908263950000006</v>
      </c>
      <c r="F138" s="46">
        <f t="shared" si="16"/>
        <v>9.9410479000000009</v>
      </c>
      <c r="G138" s="46">
        <f t="shared" si="17"/>
        <v>9.9410479000000009</v>
      </c>
      <c r="H138" s="57">
        <f t="shared" si="14"/>
        <v>98.824433350094424</v>
      </c>
      <c r="I138" s="67">
        <f t="shared" si="18"/>
        <v>0.9024227898180559</v>
      </c>
      <c r="J138" s="54"/>
      <c r="K138" s="54"/>
    </row>
    <row r="139" spans="2:11" x14ac:dyDescent="0.3">
      <c r="B139" s="13" t="s">
        <v>146</v>
      </c>
      <c r="C139" s="46">
        <v>100.8181818</v>
      </c>
      <c r="D139" s="46">
        <v>92.458269999999999</v>
      </c>
      <c r="E139" s="46">
        <f t="shared" si="15"/>
        <v>96.638225900000009</v>
      </c>
      <c r="F139" s="46">
        <f t="shared" si="16"/>
        <v>8.3599118000000061</v>
      </c>
      <c r="G139" s="46">
        <f t="shared" si="17"/>
        <v>8.3599118000000061</v>
      </c>
      <c r="H139" s="57">
        <f t="shared" si="14"/>
        <v>69.888125303779347</v>
      </c>
      <c r="I139" s="67">
        <f t="shared" si="18"/>
        <v>0.91707932388044711</v>
      </c>
      <c r="J139" s="54"/>
      <c r="K139" s="54"/>
    </row>
    <row r="140" spans="2:11" x14ac:dyDescent="0.3">
      <c r="B140" s="13" t="s">
        <v>147</v>
      </c>
      <c r="C140" s="46">
        <v>98.7</v>
      </c>
      <c r="D140" s="46">
        <v>90.800979999999996</v>
      </c>
      <c r="E140" s="46">
        <f t="shared" si="15"/>
        <v>94.750489999999999</v>
      </c>
      <c r="F140" s="46">
        <f t="shared" si="16"/>
        <v>7.8990200000000073</v>
      </c>
      <c r="G140" s="46">
        <f t="shared" si="17"/>
        <v>7.8990200000000073</v>
      </c>
      <c r="H140" s="57">
        <f t="shared" si="14"/>
        <v>62.394516960400118</v>
      </c>
      <c r="I140" s="67">
        <f t="shared" si="18"/>
        <v>0.91996940222897661</v>
      </c>
      <c r="J140" s="54"/>
      <c r="K140" s="54"/>
    </row>
    <row r="141" spans="2:11" x14ac:dyDescent="0.3">
      <c r="B141" s="13" t="s">
        <v>148</v>
      </c>
      <c r="C141" s="46">
        <v>98.866666670000001</v>
      </c>
      <c r="D141" s="46">
        <v>91.691460000000006</v>
      </c>
      <c r="E141" s="46">
        <f t="shared" si="15"/>
        <v>95.279063335000004</v>
      </c>
      <c r="F141" s="46">
        <f t="shared" si="16"/>
        <v>7.1752066699999943</v>
      </c>
      <c r="G141" s="46">
        <f t="shared" si="17"/>
        <v>7.1752066699999943</v>
      </c>
      <c r="H141" s="57">
        <f t="shared" si="14"/>
        <v>51.483590757212404</v>
      </c>
      <c r="I141" s="67">
        <f t="shared" si="18"/>
        <v>0.92742542141175244</v>
      </c>
      <c r="J141" s="54"/>
      <c r="K141" s="54"/>
    </row>
    <row r="142" spans="2:11" x14ac:dyDescent="0.3">
      <c r="B142" s="13" t="s">
        <v>149</v>
      </c>
      <c r="C142" s="46">
        <v>99.3</v>
      </c>
      <c r="D142" s="46">
        <v>93.594589999999997</v>
      </c>
      <c r="E142" s="46">
        <f t="shared" si="15"/>
        <v>96.447294999999997</v>
      </c>
      <c r="F142" s="46">
        <f t="shared" si="16"/>
        <v>5.7054100000000005</v>
      </c>
      <c r="G142" s="46">
        <f t="shared" si="17"/>
        <v>5.7054100000000005</v>
      </c>
      <c r="H142" s="57">
        <f t="shared" ref="H142:H205" si="19">POWER(F142,2)</f>
        <v>32.551703268100006</v>
      </c>
      <c r="I142" s="67">
        <f t="shared" si="18"/>
        <v>0.94254370594159109</v>
      </c>
      <c r="J142" s="54"/>
      <c r="K142" s="54"/>
    </row>
    <row r="143" spans="2:11" x14ac:dyDescent="0.3">
      <c r="B143" s="13" t="s">
        <v>150</v>
      </c>
      <c r="C143" s="46">
        <v>99.5</v>
      </c>
      <c r="D143" s="46">
        <v>98.486239999999995</v>
      </c>
      <c r="E143" s="46">
        <f t="shared" si="15"/>
        <v>98.993120000000005</v>
      </c>
      <c r="F143" s="46">
        <f t="shared" si="16"/>
        <v>1.0137600000000049</v>
      </c>
      <c r="G143" s="46">
        <f t="shared" si="17"/>
        <v>1.0137600000000049</v>
      </c>
      <c r="H143" s="57">
        <f t="shared" si="19"/>
        <v>1.0277093376000099</v>
      </c>
      <c r="I143" s="67">
        <f t="shared" si="18"/>
        <v>0.98981145728643216</v>
      </c>
      <c r="J143" s="54"/>
      <c r="K143" s="54"/>
    </row>
    <row r="144" spans="2:11" x14ac:dyDescent="0.3">
      <c r="B144" s="13" t="s">
        <v>151</v>
      </c>
      <c r="C144" s="46">
        <v>100.33333330000001</v>
      </c>
      <c r="D144" s="46">
        <v>94.061909999999997</v>
      </c>
      <c r="E144" s="46">
        <f t="shared" si="15"/>
        <v>97.197621650000002</v>
      </c>
      <c r="F144" s="46">
        <f t="shared" si="16"/>
        <v>6.2714233000000092</v>
      </c>
      <c r="G144" s="46">
        <f t="shared" si="17"/>
        <v>6.2714233000000092</v>
      </c>
      <c r="H144" s="57">
        <f t="shared" si="19"/>
        <v>39.330750207783005</v>
      </c>
      <c r="I144" s="67">
        <f t="shared" si="18"/>
        <v>0.93749411991278864</v>
      </c>
      <c r="J144" s="54"/>
      <c r="K144" s="54"/>
    </row>
    <row r="145" spans="2:11" x14ac:dyDescent="0.3">
      <c r="B145" s="13" t="s">
        <v>152</v>
      </c>
      <c r="C145" s="46">
        <v>98.216216220000007</v>
      </c>
      <c r="D145" s="46">
        <v>91.508930000000007</v>
      </c>
      <c r="E145" s="46">
        <f t="shared" si="15"/>
        <v>94.86257311</v>
      </c>
      <c r="F145" s="46">
        <f t="shared" si="16"/>
        <v>6.7072862200000003</v>
      </c>
      <c r="G145" s="46">
        <f t="shared" si="17"/>
        <v>6.7072862200000003</v>
      </c>
      <c r="H145" s="57">
        <f t="shared" si="19"/>
        <v>44.987688437001893</v>
      </c>
      <c r="I145" s="67">
        <f t="shared" si="18"/>
        <v>0.93170897354693472</v>
      </c>
      <c r="J145" s="54"/>
      <c r="K145" s="54"/>
    </row>
    <row r="146" spans="2:11" x14ac:dyDescent="0.3">
      <c r="B146" s="13" t="s">
        <v>153</v>
      </c>
      <c r="C146" s="46">
        <v>95.3</v>
      </c>
      <c r="D146" s="46">
        <v>98.303635</v>
      </c>
      <c r="E146" s="46">
        <f t="shared" si="15"/>
        <v>96.801817499999999</v>
      </c>
      <c r="F146" s="46">
        <f t="shared" si="16"/>
        <v>-3.0036350000000027</v>
      </c>
      <c r="G146" s="46">
        <f t="shared" si="17"/>
        <v>3.0036350000000027</v>
      </c>
      <c r="H146" s="57">
        <f t="shared" si="19"/>
        <v>9.0218232132250158</v>
      </c>
      <c r="I146" s="67">
        <f t="shared" si="18"/>
        <v>0.9684823189926548</v>
      </c>
      <c r="J146" s="54"/>
      <c r="K146" s="54"/>
    </row>
    <row r="147" spans="2:11" x14ac:dyDescent="0.3">
      <c r="B147" s="13" t="s">
        <v>154</v>
      </c>
      <c r="C147" s="46">
        <v>100.7419355</v>
      </c>
      <c r="D147" s="46">
        <v>97.984070000000003</v>
      </c>
      <c r="E147" s="46">
        <f t="shared" si="15"/>
        <v>99.363002749999993</v>
      </c>
      <c r="F147" s="46">
        <f t="shared" si="16"/>
        <v>2.7578654999999941</v>
      </c>
      <c r="G147" s="46">
        <f t="shared" si="17"/>
        <v>2.7578654999999941</v>
      </c>
      <c r="H147" s="57">
        <f t="shared" si="19"/>
        <v>7.6058221160902173</v>
      </c>
      <c r="I147" s="67">
        <f t="shared" si="18"/>
        <v>0.97262445389487284</v>
      </c>
      <c r="J147" s="54"/>
      <c r="K147" s="54"/>
    </row>
    <row r="148" spans="2:11" x14ac:dyDescent="0.3">
      <c r="B148" s="13" t="s">
        <v>155</v>
      </c>
      <c r="C148" s="46">
        <v>95.3</v>
      </c>
      <c r="D148" s="46">
        <v>99.605286000000007</v>
      </c>
      <c r="E148" s="46">
        <f t="shared" si="15"/>
        <v>97.452642999999995</v>
      </c>
      <c r="F148" s="46">
        <f t="shared" si="16"/>
        <v>-4.3052860000000095</v>
      </c>
      <c r="G148" s="46">
        <f t="shared" si="17"/>
        <v>4.3052860000000095</v>
      </c>
      <c r="H148" s="57">
        <f t="shared" si="19"/>
        <v>18.535487541796083</v>
      </c>
      <c r="I148" s="67">
        <f t="shared" si="18"/>
        <v>0.9548238614900314</v>
      </c>
      <c r="J148" s="54"/>
      <c r="K148" s="54"/>
    </row>
    <row r="149" spans="2:11" x14ac:dyDescent="0.3">
      <c r="B149" s="13" t="s">
        <v>156</v>
      </c>
      <c r="C149" s="46">
        <v>99.806451609999996</v>
      </c>
      <c r="D149" s="46">
        <v>105.94375599999999</v>
      </c>
      <c r="E149" s="46">
        <f t="shared" si="15"/>
        <v>102.87510380499999</v>
      </c>
      <c r="F149" s="46">
        <f t="shared" si="16"/>
        <v>-6.1373043899999971</v>
      </c>
      <c r="G149" s="46">
        <f t="shared" si="17"/>
        <v>6.1373043899999971</v>
      </c>
      <c r="H149" s="57">
        <f t="shared" si="19"/>
        <v>37.666505175513237</v>
      </c>
      <c r="I149" s="67">
        <f t="shared" si="18"/>
        <v>0.93850793920635611</v>
      </c>
      <c r="J149" s="54"/>
      <c r="K149" s="54"/>
    </row>
    <row r="150" spans="2:11" x14ac:dyDescent="0.3">
      <c r="B150" s="13" t="s">
        <v>157</v>
      </c>
      <c r="C150" s="46">
        <v>100.75</v>
      </c>
      <c r="D150" s="46">
        <v>92.397450000000006</v>
      </c>
      <c r="E150" s="46">
        <f t="shared" si="15"/>
        <v>96.573724999999996</v>
      </c>
      <c r="F150" s="46">
        <f t="shared" si="16"/>
        <v>8.3525499999999937</v>
      </c>
      <c r="G150" s="46">
        <f t="shared" si="17"/>
        <v>8.3525499999999937</v>
      </c>
      <c r="H150" s="57">
        <f t="shared" si="19"/>
        <v>69.765091502499899</v>
      </c>
      <c r="I150" s="67">
        <f t="shared" si="18"/>
        <v>0.91709627791563286</v>
      </c>
      <c r="J150" s="54"/>
      <c r="K150" s="54"/>
    </row>
    <row r="151" spans="2:11" x14ac:dyDescent="0.3">
      <c r="B151" s="13" t="s">
        <v>158</v>
      </c>
      <c r="C151" s="46">
        <v>97.189189189999993</v>
      </c>
      <c r="D151" s="46">
        <v>93.036995000000005</v>
      </c>
      <c r="E151" s="46">
        <f t="shared" si="15"/>
        <v>95.113092094999999</v>
      </c>
      <c r="F151" s="46">
        <f t="shared" si="16"/>
        <v>4.1521941899999888</v>
      </c>
      <c r="G151" s="46">
        <f t="shared" si="17"/>
        <v>4.1521941899999888</v>
      </c>
      <c r="H151" s="57">
        <f t="shared" si="19"/>
        <v>17.240716591469663</v>
      </c>
      <c r="I151" s="67">
        <f t="shared" si="18"/>
        <v>0.95727720104874359</v>
      </c>
      <c r="J151" s="54"/>
      <c r="K151" s="54"/>
    </row>
    <row r="152" spans="2:11" x14ac:dyDescent="0.3">
      <c r="B152" s="13" t="s">
        <v>159</v>
      </c>
      <c r="C152" s="46">
        <v>95.515151520000003</v>
      </c>
      <c r="D152" s="46">
        <v>99.651566000000003</v>
      </c>
      <c r="E152" s="46">
        <f t="shared" si="15"/>
        <v>97.58335876000001</v>
      </c>
      <c r="F152" s="46">
        <f t="shared" si="16"/>
        <v>-4.1364144799999991</v>
      </c>
      <c r="G152" s="46">
        <f t="shared" si="17"/>
        <v>4.1364144799999991</v>
      </c>
      <c r="H152" s="57">
        <f t="shared" si="19"/>
        <v>17.109924750353663</v>
      </c>
      <c r="I152" s="67">
        <f t="shared" si="18"/>
        <v>0.9566936301291018</v>
      </c>
      <c r="J152" s="54"/>
      <c r="K152" s="54"/>
    </row>
    <row r="153" spans="2:11" x14ac:dyDescent="0.3">
      <c r="B153" s="13" t="s">
        <v>160</v>
      </c>
      <c r="C153" s="46">
        <v>95.575000000000003</v>
      </c>
      <c r="D153" s="46">
        <v>95.180710000000005</v>
      </c>
      <c r="E153" s="46">
        <f t="shared" si="15"/>
        <v>95.377855000000011</v>
      </c>
      <c r="F153" s="46">
        <f t="shared" si="16"/>
        <v>0.39428999999999803</v>
      </c>
      <c r="G153" s="46">
        <f t="shared" si="17"/>
        <v>0.39428999999999803</v>
      </c>
      <c r="H153" s="57">
        <f t="shared" si="19"/>
        <v>0.15546460409999846</v>
      </c>
      <c r="I153" s="67">
        <f t="shared" si="18"/>
        <v>0.99587454878367776</v>
      </c>
      <c r="J153" s="54"/>
      <c r="K153" s="54"/>
    </row>
    <row r="154" spans="2:11" x14ac:dyDescent="0.3">
      <c r="B154" s="13" t="s">
        <v>161</v>
      </c>
      <c r="C154" s="46">
        <v>97.45</v>
      </c>
      <c r="D154" s="46">
        <v>95.732740000000007</v>
      </c>
      <c r="E154" s="46">
        <f t="shared" si="15"/>
        <v>96.591370000000012</v>
      </c>
      <c r="F154" s="46">
        <f t="shared" si="16"/>
        <v>1.717259999999996</v>
      </c>
      <c r="G154" s="46">
        <f t="shared" si="17"/>
        <v>1.717259999999996</v>
      </c>
      <c r="H154" s="57">
        <f t="shared" si="19"/>
        <v>2.9489819075999861</v>
      </c>
      <c r="I154" s="67">
        <f t="shared" si="18"/>
        <v>0.98237804002052342</v>
      </c>
      <c r="J154" s="54"/>
      <c r="K154" s="54"/>
    </row>
    <row r="155" spans="2:11" x14ac:dyDescent="0.3">
      <c r="B155" s="13" t="s">
        <v>162</v>
      </c>
      <c r="C155" s="46">
        <v>97.378378380000001</v>
      </c>
      <c r="D155" s="46">
        <v>97.327399999999997</v>
      </c>
      <c r="E155" s="46">
        <f t="shared" si="15"/>
        <v>97.352889189999999</v>
      </c>
      <c r="F155" s="46">
        <f t="shared" si="16"/>
        <v>5.0978380000003654E-2</v>
      </c>
      <c r="G155" s="46">
        <f t="shared" si="17"/>
        <v>5.0978380000003654E-2</v>
      </c>
      <c r="H155" s="57">
        <f t="shared" si="19"/>
        <v>2.5987952274247727E-3</v>
      </c>
      <c r="I155" s="67">
        <f t="shared" si="18"/>
        <v>0.9994764917957345</v>
      </c>
      <c r="J155" s="54"/>
      <c r="K155" s="54"/>
    </row>
    <row r="156" spans="2:11" x14ac:dyDescent="0.3">
      <c r="B156" s="13" t="s">
        <v>163</v>
      </c>
      <c r="C156" s="46">
        <v>95.162162159999994</v>
      </c>
      <c r="D156" s="46">
        <v>104.608604</v>
      </c>
      <c r="E156" s="46">
        <f t="shared" si="15"/>
        <v>99.885383079999997</v>
      </c>
      <c r="F156" s="46">
        <f t="shared" si="16"/>
        <v>-9.4464418400000056</v>
      </c>
      <c r="G156" s="46">
        <f t="shared" si="17"/>
        <v>9.4464418400000056</v>
      </c>
      <c r="H156" s="57">
        <f t="shared" si="19"/>
        <v>89.235263436502692</v>
      </c>
      <c r="I156" s="67">
        <f t="shared" si="18"/>
        <v>0.90073321553878394</v>
      </c>
      <c r="J156" s="54"/>
      <c r="K156" s="54"/>
    </row>
    <row r="157" spans="2:11" x14ac:dyDescent="0.3">
      <c r="B157" s="13" t="s">
        <v>164</v>
      </c>
      <c r="C157" s="46">
        <v>95.510638299999997</v>
      </c>
      <c r="D157" s="46">
        <v>103.79912</v>
      </c>
      <c r="E157" s="46">
        <f t="shared" si="15"/>
        <v>99.654879149999999</v>
      </c>
      <c r="F157" s="46">
        <f t="shared" si="16"/>
        <v>-8.2884817000000055</v>
      </c>
      <c r="G157" s="46">
        <f t="shared" si="17"/>
        <v>8.2884817000000055</v>
      </c>
      <c r="H157" s="57">
        <f t="shared" si="19"/>
        <v>68.698928891234985</v>
      </c>
      <c r="I157" s="67">
        <f t="shared" si="18"/>
        <v>0.91321928271523234</v>
      </c>
      <c r="J157" s="54"/>
      <c r="K157" s="54"/>
    </row>
    <row r="158" spans="2:11" x14ac:dyDescent="0.3">
      <c r="B158" s="13" t="s">
        <v>165</v>
      </c>
      <c r="C158" s="46">
        <v>97.860465120000001</v>
      </c>
      <c r="D158" s="46">
        <v>97.088660000000004</v>
      </c>
      <c r="E158" s="46">
        <f t="shared" si="15"/>
        <v>97.47456256000001</v>
      </c>
      <c r="F158" s="46">
        <f t="shared" si="16"/>
        <v>0.77180511999999624</v>
      </c>
      <c r="G158" s="46">
        <f t="shared" si="17"/>
        <v>0.77180511999999624</v>
      </c>
      <c r="H158" s="57">
        <f t="shared" si="19"/>
        <v>0.59568314325820859</v>
      </c>
      <c r="I158" s="67">
        <f t="shared" si="18"/>
        <v>0.99211320813718207</v>
      </c>
      <c r="J158" s="54"/>
      <c r="K158" s="54"/>
    </row>
    <row r="159" spans="2:11" x14ac:dyDescent="0.3">
      <c r="B159" s="13" t="s">
        <v>166</v>
      </c>
      <c r="C159" s="46">
        <v>95.939393940000002</v>
      </c>
      <c r="D159" s="46">
        <v>99.178340000000006</v>
      </c>
      <c r="E159" s="46">
        <f t="shared" si="15"/>
        <v>97.558866969999997</v>
      </c>
      <c r="F159" s="46">
        <f t="shared" si="16"/>
        <v>-3.2389460600000035</v>
      </c>
      <c r="G159" s="46">
        <f t="shared" si="17"/>
        <v>3.2389460600000035</v>
      </c>
      <c r="H159" s="57">
        <f t="shared" si="19"/>
        <v>10.490771579589547</v>
      </c>
      <c r="I159" s="67">
        <f t="shared" si="18"/>
        <v>0.96623966519920246</v>
      </c>
      <c r="J159" s="54"/>
      <c r="K159" s="54"/>
    </row>
    <row r="160" spans="2:11" x14ac:dyDescent="0.3">
      <c r="B160" s="13" t="s">
        <v>167</v>
      </c>
      <c r="C160" s="46">
        <v>94.233333333333306</v>
      </c>
      <c r="D160" s="46">
        <v>90.642139999999998</v>
      </c>
      <c r="E160" s="46">
        <f t="shared" si="15"/>
        <v>92.437736666666652</v>
      </c>
      <c r="F160" s="46">
        <f t="shared" si="16"/>
        <v>3.5911933333333081</v>
      </c>
      <c r="G160" s="46">
        <f t="shared" si="17"/>
        <v>3.5911933333333081</v>
      </c>
      <c r="H160" s="57">
        <f t="shared" si="19"/>
        <v>12.896669557377598</v>
      </c>
      <c r="I160" s="67">
        <f t="shared" si="18"/>
        <v>0.9618904138662896</v>
      </c>
      <c r="J160" s="54"/>
      <c r="K160" s="54"/>
    </row>
    <row r="161" spans="2:11" x14ac:dyDescent="0.3">
      <c r="B161" s="13" t="s">
        <v>168</v>
      </c>
      <c r="C161" s="46">
        <v>93.3333333333333</v>
      </c>
      <c r="D161" s="46">
        <v>93.180629999999994</v>
      </c>
      <c r="E161" s="46">
        <f t="shared" si="15"/>
        <v>93.256981666666647</v>
      </c>
      <c r="F161" s="46">
        <f t="shared" si="16"/>
        <v>0.15270333333330655</v>
      </c>
      <c r="G161" s="46">
        <f t="shared" si="17"/>
        <v>0.15270333333330655</v>
      </c>
      <c r="H161" s="57">
        <f t="shared" si="19"/>
        <v>2.331830801110293E-2</v>
      </c>
      <c r="I161" s="67">
        <f t="shared" si="18"/>
        <v>0.99836389285714311</v>
      </c>
      <c r="J161" s="54"/>
      <c r="K161" s="54"/>
    </row>
    <row r="162" spans="2:11" x14ac:dyDescent="0.3">
      <c r="B162" s="13" t="s">
        <v>169</v>
      </c>
      <c r="C162" s="46">
        <v>94.1666666666666</v>
      </c>
      <c r="D162" s="46">
        <v>90.622444000000002</v>
      </c>
      <c r="E162" s="46">
        <f t="shared" si="15"/>
        <v>92.394555333333301</v>
      </c>
      <c r="F162" s="46">
        <f t="shared" si="16"/>
        <v>3.5442226666665988</v>
      </c>
      <c r="G162" s="46">
        <f t="shared" si="17"/>
        <v>3.5442226666665988</v>
      </c>
      <c r="H162" s="57">
        <f t="shared" si="19"/>
        <v>12.561514310913296</v>
      </c>
      <c r="I162" s="67">
        <f t="shared" si="18"/>
        <v>0.96236223716814229</v>
      </c>
      <c r="J162" s="54"/>
      <c r="K162" s="54"/>
    </row>
    <row r="163" spans="2:11" x14ac:dyDescent="0.3">
      <c r="B163" s="13" t="s">
        <v>170</v>
      </c>
      <c r="C163" s="46">
        <v>92.1</v>
      </c>
      <c r="D163" s="46">
        <v>93.252250000000004</v>
      </c>
      <c r="E163" s="46">
        <f t="shared" si="15"/>
        <v>92.676124999999999</v>
      </c>
      <c r="F163" s="46">
        <f t="shared" si="16"/>
        <v>-1.1522500000000093</v>
      </c>
      <c r="G163" s="46">
        <f t="shared" si="17"/>
        <v>1.1522500000000093</v>
      </c>
      <c r="H163" s="57">
        <f t="shared" si="19"/>
        <v>1.3276800625000216</v>
      </c>
      <c r="I163" s="67">
        <f t="shared" si="18"/>
        <v>0.98748914223669915</v>
      </c>
      <c r="J163" s="54"/>
      <c r="K163" s="54"/>
    </row>
    <row r="164" spans="2:11" x14ac:dyDescent="0.3">
      <c r="B164" s="13" t="s">
        <v>171</v>
      </c>
      <c r="C164" s="46">
        <v>92.1666666666666</v>
      </c>
      <c r="D164" s="46">
        <v>91.592100000000002</v>
      </c>
      <c r="E164" s="46">
        <f t="shared" si="15"/>
        <v>91.879383333333294</v>
      </c>
      <c r="F164" s="46">
        <f t="shared" si="16"/>
        <v>0.57456666666659828</v>
      </c>
      <c r="G164" s="46">
        <f t="shared" si="17"/>
        <v>0.57456666666659828</v>
      </c>
      <c r="H164" s="57">
        <f t="shared" si="19"/>
        <v>0.33012685444436585</v>
      </c>
      <c r="I164" s="67">
        <f t="shared" si="18"/>
        <v>0.99376600361663725</v>
      </c>
      <c r="J164" s="54"/>
      <c r="K164" s="54"/>
    </row>
    <row r="165" spans="2:11" x14ac:dyDescent="0.3">
      <c r="B165" s="13" t="s">
        <v>172</v>
      </c>
      <c r="C165" s="46">
        <v>90.3</v>
      </c>
      <c r="D165" s="46">
        <v>89.827820000000003</v>
      </c>
      <c r="E165" s="46">
        <f t="shared" si="15"/>
        <v>90.063909999999993</v>
      </c>
      <c r="F165" s="46">
        <f t="shared" si="16"/>
        <v>0.47217999999999449</v>
      </c>
      <c r="G165" s="46">
        <f t="shared" si="17"/>
        <v>0.47217999999999449</v>
      </c>
      <c r="H165" s="57">
        <f t="shared" si="19"/>
        <v>0.2229539523999948</v>
      </c>
      <c r="I165" s="67">
        <f t="shared" si="18"/>
        <v>0.99477098560354382</v>
      </c>
      <c r="J165" s="54"/>
      <c r="K165" s="54"/>
    </row>
    <row r="166" spans="2:11" x14ac:dyDescent="0.3">
      <c r="B166" s="13" t="s">
        <v>173</v>
      </c>
      <c r="C166" s="46">
        <v>91.566666666666606</v>
      </c>
      <c r="D166" s="46">
        <v>82.887010000000004</v>
      </c>
      <c r="E166" s="46">
        <f t="shared" si="15"/>
        <v>87.226838333333305</v>
      </c>
      <c r="F166" s="46">
        <f t="shared" si="16"/>
        <v>8.6796566666666024</v>
      </c>
      <c r="G166" s="46">
        <f t="shared" si="17"/>
        <v>8.6796566666666024</v>
      </c>
      <c r="H166" s="57">
        <f t="shared" si="19"/>
        <v>75.336439851210002</v>
      </c>
      <c r="I166" s="67">
        <f t="shared" si="18"/>
        <v>0.9052094284674197</v>
      </c>
      <c r="J166" s="54"/>
      <c r="K166" s="54"/>
    </row>
    <row r="167" spans="2:11" x14ac:dyDescent="0.3">
      <c r="B167" s="13" t="s">
        <v>174</v>
      </c>
      <c r="C167" s="46">
        <v>90.133333333333297</v>
      </c>
      <c r="D167" s="46">
        <v>91.431854000000001</v>
      </c>
      <c r="E167" s="46">
        <f t="shared" si="15"/>
        <v>90.782593666666656</v>
      </c>
      <c r="F167" s="46">
        <f t="shared" si="16"/>
        <v>-1.298520666666704</v>
      </c>
      <c r="G167" s="46">
        <f t="shared" si="17"/>
        <v>1.298520666666704</v>
      </c>
      <c r="H167" s="57">
        <f t="shared" si="19"/>
        <v>1.6861559217605413</v>
      </c>
      <c r="I167" s="67">
        <f t="shared" si="18"/>
        <v>0.98559333579881614</v>
      </c>
      <c r="J167" s="54"/>
      <c r="K167" s="54"/>
    </row>
    <row r="168" spans="2:11" x14ac:dyDescent="0.3">
      <c r="B168" s="13" t="s">
        <v>175</v>
      </c>
      <c r="C168" s="46">
        <v>90.133333333333297</v>
      </c>
      <c r="D168" s="46">
        <v>92.389989999999997</v>
      </c>
      <c r="E168" s="46">
        <f t="shared" si="15"/>
        <v>91.26166166666664</v>
      </c>
      <c r="F168" s="46">
        <f t="shared" si="16"/>
        <v>-2.2566566666667001</v>
      </c>
      <c r="G168" s="46">
        <f t="shared" si="17"/>
        <v>2.2566566666667001</v>
      </c>
      <c r="H168" s="57">
        <f t="shared" si="19"/>
        <v>5.0924993112112622</v>
      </c>
      <c r="I168" s="67">
        <f t="shared" si="18"/>
        <v>0.97496312869822443</v>
      </c>
      <c r="J168" s="54"/>
      <c r="K168" s="54"/>
    </row>
    <row r="169" spans="2:11" x14ac:dyDescent="0.3">
      <c r="B169" s="13" t="s">
        <v>176</v>
      </c>
      <c r="C169" s="46">
        <v>90</v>
      </c>
      <c r="D169" s="46">
        <v>93.406620000000004</v>
      </c>
      <c r="E169" s="46">
        <f t="shared" si="15"/>
        <v>91.703310000000002</v>
      </c>
      <c r="F169" s="46">
        <f t="shared" si="16"/>
        <v>-3.4066200000000038</v>
      </c>
      <c r="G169" s="46">
        <f t="shared" si="17"/>
        <v>3.4066200000000038</v>
      </c>
      <c r="H169" s="57">
        <f t="shared" si="19"/>
        <v>11.605059824400026</v>
      </c>
      <c r="I169" s="67">
        <f t="shared" si="18"/>
        <v>0.96214866666666665</v>
      </c>
      <c r="J169" s="54"/>
      <c r="K169" s="54"/>
    </row>
    <row r="170" spans="2:11" x14ac:dyDescent="0.3">
      <c r="B170" s="13" t="s">
        <v>177</v>
      </c>
      <c r="C170" s="46">
        <v>91.1666666666666</v>
      </c>
      <c r="D170" s="46">
        <v>94.761420000000001</v>
      </c>
      <c r="E170" s="46">
        <f t="shared" si="15"/>
        <v>92.964043333333308</v>
      </c>
      <c r="F170" s="46">
        <f t="shared" si="16"/>
        <v>-3.5947533333334007</v>
      </c>
      <c r="G170" s="46">
        <f t="shared" si="17"/>
        <v>3.5947533333334007</v>
      </c>
      <c r="H170" s="57">
        <f t="shared" si="19"/>
        <v>12.922251527511596</v>
      </c>
      <c r="I170" s="67">
        <f t="shared" si="18"/>
        <v>0.96056943327239408</v>
      </c>
      <c r="J170" s="54"/>
      <c r="K170" s="54"/>
    </row>
    <row r="171" spans="2:11" x14ac:dyDescent="0.3">
      <c r="B171" s="13" t="s">
        <v>178</v>
      </c>
      <c r="C171" s="46">
        <v>91.1666666666666</v>
      </c>
      <c r="D171" s="46">
        <v>91.956559999999996</v>
      </c>
      <c r="E171" s="46">
        <f t="shared" si="15"/>
        <v>91.561613333333298</v>
      </c>
      <c r="F171" s="46">
        <f t="shared" si="16"/>
        <v>-0.78989333333339573</v>
      </c>
      <c r="G171" s="46">
        <f t="shared" si="17"/>
        <v>0.78989333333339573</v>
      </c>
      <c r="H171" s="57">
        <f t="shared" si="19"/>
        <v>0.62393147804454296</v>
      </c>
      <c r="I171" s="67">
        <f t="shared" si="18"/>
        <v>0.99133572212065746</v>
      </c>
      <c r="J171" s="54"/>
      <c r="K171" s="54"/>
    </row>
    <row r="172" spans="2:11" x14ac:dyDescent="0.3">
      <c r="B172" s="13" t="s">
        <v>179</v>
      </c>
      <c r="C172" s="46">
        <v>91.633333333333297</v>
      </c>
      <c r="D172" s="46">
        <v>93.00121</v>
      </c>
      <c r="E172" s="46">
        <f t="shared" si="15"/>
        <v>92.317271666666642</v>
      </c>
      <c r="F172" s="46">
        <f t="shared" si="16"/>
        <v>-1.367876666666703</v>
      </c>
      <c r="G172" s="46">
        <f t="shared" si="17"/>
        <v>1.367876666666703</v>
      </c>
      <c r="H172" s="57">
        <f t="shared" si="19"/>
        <v>1.8710865752112107</v>
      </c>
      <c r="I172" s="67">
        <f t="shared" si="18"/>
        <v>0.98507228082939213</v>
      </c>
      <c r="J172" s="54"/>
      <c r="K172" s="54"/>
    </row>
    <row r="173" spans="2:11" x14ac:dyDescent="0.3">
      <c r="B173" s="13" t="s">
        <v>180</v>
      </c>
      <c r="C173" s="46">
        <v>90.3333333333333</v>
      </c>
      <c r="D173" s="46">
        <v>95.924400000000006</v>
      </c>
      <c r="E173" s="46">
        <f t="shared" si="15"/>
        <v>93.128866666666653</v>
      </c>
      <c r="F173" s="46">
        <f t="shared" si="16"/>
        <v>-5.5910666666667055</v>
      </c>
      <c r="G173" s="46">
        <f t="shared" si="17"/>
        <v>5.5910666666667055</v>
      </c>
      <c r="H173" s="57">
        <f t="shared" si="19"/>
        <v>31.260026471111544</v>
      </c>
      <c r="I173" s="67">
        <f t="shared" si="18"/>
        <v>0.9381062730627302</v>
      </c>
      <c r="J173" s="54"/>
      <c r="K173" s="54"/>
    </row>
    <row r="174" spans="2:11" x14ac:dyDescent="0.3">
      <c r="B174" s="13" t="s">
        <v>181</v>
      </c>
      <c r="C174" s="46">
        <v>90.266666666666595</v>
      </c>
      <c r="D174" s="46">
        <v>99.961590000000001</v>
      </c>
      <c r="E174" s="46">
        <f t="shared" si="15"/>
        <v>95.114128333333298</v>
      </c>
      <c r="F174" s="46">
        <f t="shared" si="16"/>
        <v>-9.6949233333334064</v>
      </c>
      <c r="G174" s="46">
        <f t="shared" si="17"/>
        <v>9.6949233333334064</v>
      </c>
      <c r="H174" s="57">
        <f t="shared" si="19"/>
        <v>93.991538439212533</v>
      </c>
      <c r="I174" s="67">
        <f t="shared" si="18"/>
        <v>0.89259686115214087</v>
      </c>
      <c r="J174" s="54"/>
      <c r="K174" s="54"/>
    </row>
    <row r="175" spans="2:11" x14ac:dyDescent="0.3">
      <c r="B175" s="13" t="s">
        <v>182</v>
      </c>
      <c r="C175" s="46">
        <v>92.774193548387004</v>
      </c>
      <c r="D175" s="46">
        <v>91.842780000000005</v>
      </c>
      <c r="E175" s="46">
        <f t="shared" si="15"/>
        <v>92.308486774193511</v>
      </c>
      <c r="F175" s="46">
        <f t="shared" si="16"/>
        <v>0.93141354838699897</v>
      </c>
      <c r="G175" s="46">
        <f t="shared" si="17"/>
        <v>0.93141354838699897</v>
      </c>
      <c r="H175" s="57">
        <f t="shared" si="19"/>
        <v>0.86753119811886048</v>
      </c>
      <c r="I175" s="67">
        <f t="shared" si="18"/>
        <v>0.98996042420027919</v>
      </c>
      <c r="J175" s="54"/>
      <c r="K175" s="54"/>
    </row>
    <row r="176" spans="2:11" x14ac:dyDescent="0.3">
      <c r="B176" s="13" t="s">
        <v>183</v>
      </c>
      <c r="C176" s="46">
        <v>92.0322580645161</v>
      </c>
      <c r="D176" s="46">
        <v>95.19068</v>
      </c>
      <c r="E176" s="46">
        <f t="shared" si="15"/>
        <v>93.611469032258043</v>
      </c>
      <c r="F176" s="46">
        <f t="shared" si="16"/>
        <v>-3.1584219354839007</v>
      </c>
      <c r="G176" s="46">
        <f t="shared" si="17"/>
        <v>3.1584219354839007</v>
      </c>
      <c r="H176" s="57">
        <f t="shared" si="19"/>
        <v>9.97562912254587</v>
      </c>
      <c r="I176" s="67">
        <f t="shared" si="18"/>
        <v>0.96568135997195903</v>
      </c>
      <c r="J176" s="54"/>
      <c r="K176" s="54"/>
    </row>
    <row r="177" spans="2:11" x14ac:dyDescent="0.3">
      <c r="B177" s="13" t="s">
        <v>184</v>
      </c>
      <c r="C177" s="46">
        <v>90.566666666666606</v>
      </c>
      <c r="D177" s="46">
        <v>90.288709999999995</v>
      </c>
      <c r="E177" s="46">
        <f t="shared" si="15"/>
        <v>90.427688333333293</v>
      </c>
      <c r="F177" s="46">
        <f t="shared" si="16"/>
        <v>0.27795666666661134</v>
      </c>
      <c r="G177" s="46">
        <f t="shared" si="17"/>
        <v>0.27795666666661134</v>
      </c>
      <c r="H177" s="57">
        <f t="shared" si="19"/>
        <v>7.7259908544413683E-2</v>
      </c>
      <c r="I177" s="67">
        <f t="shared" si="18"/>
        <v>0.99693091645196974</v>
      </c>
      <c r="J177" s="54"/>
      <c r="K177" s="54"/>
    </row>
    <row r="178" spans="2:11" x14ac:dyDescent="0.3">
      <c r="B178" s="13" t="s">
        <v>185</v>
      </c>
      <c r="C178" s="46">
        <v>93.1</v>
      </c>
      <c r="D178" s="46">
        <v>86.309529999999995</v>
      </c>
      <c r="E178" s="46">
        <f t="shared" ref="E178:E238" si="20">IFERROR(AVERAGE(C178,D178),"")</f>
        <v>89.704764999999995</v>
      </c>
      <c r="F178" s="46">
        <f t="shared" ref="F178:F238" si="21">IFERROR((C178-D178),"")</f>
        <v>6.7904699999999991</v>
      </c>
      <c r="G178" s="46">
        <f t="shared" ref="G178:G238" si="22">ABS(F178)</f>
        <v>6.7904699999999991</v>
      </c>
      <c r="H178" s="57">
        <f t="shared" si="19"/>
        <v>46.110482820899989</v>
      </c>
      <c r="I178" s="67">
        <f t="shared" ref="I178:I238" si="23">IFERROR((1-(ABS(C178-D178)/C178)),"")</f>
        <v>0.92706262083780877</v>
      </c>
      <c r="J178" s="54"/>
      <c r="K178" s="54"/>
    </row>
    <row r="179" spans="2:11" x14ac:dyDescent="0.3">
      <c r="B179" s="13" t="s">
        <v>186</v>
      </c>
      <c r="C179" s="46">
        <v>90.1</v>
      </c>
      <c r="D179" s="46">
        <v>89.210599999999999</v>
      </c>
      <c r="E179" s="46">
        <f t="shared" si="20"/>
        <v>89.655299999999997</v>
      </c>
      <c r="F179" s="46">
        <f t="shared" si="21"/>
        <v>0.88939999999999486</v>
      </c>
      <c r="G179" s="46">
        <f t="shared" si="22"/>
        <v>0.88939999999999486</v>
      </c>
      <c r="H179" s="57">
        <f t="shared" si="19"/>
        <v>0.79103235999999089</v>
      </c>
      <c r="I179" s="67">
        <f t="shared" si="23"/>
        <v>0.99012874583795785</v>
      </c>
      <c r="J179" s="54"/>
      <c r="K179" s="54"/>
    </row>
    <row r="180" spans="2:11" x14ac:dyDescent="0.3">
      <c r="B180" s="13" t="s">
        <v>187</v>
      </c>
      <c r="C180" s="46">
        <v>91.266666666666595</v>
      </c>
      <c r="D180" s="46">
        <v>99.453019999999995</v>
      </c>
      <c r="E180" s="46">
        <f t="shared" si="20"/>
        <v>95.359843333333288</v>
      </c>
      <c r="F180" s="46">
        <f t="shared" si="21"/>
        <v>-8.1863533333334004</v>
      </c>
      <c r="G180" s="46">
        <f t="shared" si="22"/>
        <v>8.1863533333334004</v>
      </c>
      <c r="H180" s="57">
        <f t="shared" si="19"/>
        <v>67.01638089817888</v>
      </c>
      <c r="I180" s="67">
        <f t="shared" si="23"/>
        <v>0.91030292184075889</v>
      </c>
      <c r="J180" s="54"/>
      <c r="K180" s="54"/>
    </row>
    <row r="181" spans="2:11" x14ac:dyDescent="0.3">
      <c r="B181" s="13" t="s">
        <v>188</v>
      </c>
      <c r="C181" s="46">
        <v>92.266666666666595</v>
      </c>
      <c r="D181" s="46">
        <v>91.16619</v>
      </c>
      <c r="E181" s="46">
        <f t="shared" si="20"/>
        <v>91.716428333333297</v>
      </c>
      <c r="F181" s="46">
        <f t="shared" si="21"/>
        <v>1.1004766666665944</v>
      </c>
      <c r="G181" s="46">
        <f t="shared" si="22"/>
        <v>1.1004766666665944</v>
      </c>
      <c r="H181" s="57">
        <f t="shared" si="19"/>
        <v>1.2110488938776187</v>
      </c>
      <c r="I181" s="67">
        <f t="shared" si="23"/>
        <v>0.98807286849711062</v>
      </c>
      <c r="J181" s="54"/>
      <c r="K181" s="54"/>
    </row>
    <row r="182" spans="2:11" x14ac:dyDescent="0.3">
      <c r="B182" s="13" t="s">
        <v>189</v>
      </c>
      <c r="C182" s="46">
        <v>90.966666666666598</v>
      </c>
      <c r="D182" s="46">
        <v>88.795670000000001</v>
      </c>
      <c r="E182" s="46">
        <f t="shared" si="20"/>
        <v>89.881168333333306</v>
      </c>
      <c r="F182" s="46">
        <f t="shared" si="21"/>
        <v>2.1709966666665963</v>
      </c>
      <c r="G182" s="46">
        <f t="shared" si="22"/>
        <v>2.1709966666665963</v>
      </c>
      <c r="H182" s="57">
        <f t="shared" si="19"/>
        <v>4.713226526677472</v>
      </c>
      <c r="I182" s="67">
        <f t="shared" si="23"/>
        <v>0.97613415170392159</v>
      </c>
      <c r="J182" s="54"/>
      <c r="K182" s="54"/>
    </row>
    <row r="183" spans="2:11" x14ac:dyDescent="0.3">
      <c r="B183" s="13" t="s">
        <v>190</v>
      </c>
      <c r="C183" s="46">
        <v>90.233333333333306</v>
      </c>
      <c r="D183" s="46">
        <v>86.814459999999997</v>
      </c>
      <c r="E183" s="46">
        <f t="shared" si="20"/>
        <v>88.523896666666644</v>
      </c>
      <c r="F183" s="46">
        <f t="shared" si="21"/>
        <v>3.418873333333309</v>
      </c>
      <c r="G183" s="46">
        <f t="shared" si="22"/>
        <v>3.418873333333309</v>
      </c>
      <c r="H183" s="57">
        <f t="shared" si="19"/>
        <v>11.688694869377612</v>
      </c>
      <c r="I183" s="67">
        <f t="shared" si="23"/>
        <v>0.96211074990764711</v>
      </c>
      <c r="J183" s="54"/>
      <c r="K183" s="54"/>
    </row>
    <row r="184" spans="2:11" x14ac:dyDescent="0.3">
      <c r="B184" s="13" t="s">
        <v>191</v>
      </c>
      <c r="C184" s="46">
        <v>90.066666666666606</v>
      </c>
      <c r="D184" s="46">
        <v>97.072819999999993</v>
      </c>
      <c r="E184" s="46">
        <f t="shared" si="20"/>
        <v>93.569743333333292</v>
      </c>
      <c r="F184" s="46">
        <f t="shared" si="21"/>
        <v>-7.006153333333387</v>
      </c>
      <c r="G184" s="46">
        <f t="shared" si="22"/>
        <v>7.006153333333387</v>
      </c>
      <c r="H184" s="57">
        <f t="shared" si="19"/>
        <v>49.086184530178528</v>
      </c>
      <c r="I184" s="67">
        <f t="shared" si="23"/>
        <v>0.9222114729829749</v>
      </c>
      <c r="J184" s="54"/>
      <c r="K184" s="54"/>
    </row>
    <row r="185" spans="2:11" x14ac:dyDescent="0.3">
      <c r="B185" s="13" t="s">
        <v>192</v>
      </c>
      <c r="C185" s="46">
        <v>91.633333333333297</v>
      </c>
      <c r="D185" s="46">
        <v>93.711240000000004</v>
      </c>
      <c r="E185" s="46">
        <f t="shared" si="20"/>
        <v>92.67228666666665</v>
      </c>
      <c r="F185" s="46">
        <f t="shared" si="21"/>
        <v>-2.0779066666667063</v>
      </c>
      <c r="G185" s="46">
        <f t="shared" si="22"/>
        <v>2.0779066666667063</v>
      </c>
      <c r="H185" s="57">
        <f t="shared" si="19"/>
        <v>4.3176961153779425</v>
      </c>
      <c r="I185" s="67">
        <f t="shared" si="23"/>
        <v>0.9773236813386682</v>
      </c>
      <c r="J185" s="54"/>
      <c r="K185" s="54"/>
    </row>
    <row r="186" spans="2:11" x14ac:dyDescent="0.3">
      <c r="B186" s="13" t="s">
        <v>193</v>
      </c>
      <c r="C186" s="46">
        <v>90.633333333333297</v>
      </c>
      <c r="D186" s="46">
        <v>88.195859999999996</v>
      </c>
      <c r="E186" s="46">
        <f t="shared" si="20"/>
        <v>89.414596666666654</v>
      </c>
      <c r="F186" s="46">
        <f t="shared" si="21"/>
        <v>2.4374733333333012</v>
      </c>
      <c r="G186" s="46">
        <f t="shared" si="22"/>
        <v>2.4374733333333012</v>
      </c>
      <c r="H186" s="57">
        <f t="shared" si="19"/>
        <v>5.9412762507109544</v>
      </c>
      <c r="I186" s="67">
        <f t="shared" si="23"/>
        <v>0.97310621552041221</v>
      </c>
      <c r="J186" s="54"/>
      <c r="K186" s="54"/>
    </row>
    <row r="187" spans="2:11" x14ac:dyDescent="0.3">
      <c r="B187" s="13" t="s">
        <v>194</v>
      </c>
      <c r="C187" s="46">
        <v>92.066666666666606</v>
      </c>
      <c r="D187" s="46">
        <v>96.024445</v>
      </c>
      <c r="E187" s="46">
        <f t="shared" si="20"/>
        <v>94.04555583333331</v>
      </c>
      <c r="F187" s="46">
        <f t="shared" si="21"/>
        <v>-3.957778333333394</v>
      </c>
      <c r="G187" s="46">
        <f t="shared" si="22"/>
        <v>3.957778333333394</v>
      </c>
      <c r="H187" s="57">
        <f t="shared" si="19"/>
        <v>15.664009335803257</v>
      </c>
      <c r="I187" s="67">
        <f t="shared" si="23"/>
        <v>0.95701182114409777</v>
      </c>
      <c r="J187" s="54"/>
      <c r="K187" s="54"/>
    </row>
    <row r="188" spans="2:11" x14ac:dyDescent="0.3">
      <c r="B188" s="13" t="s">
        <v>195</v>
      </c>
      <c r="C188" s="46">
        <v>91.633333333333297</v>
      </c>
      <c r="D188" s="46">
        <v>96.707949999999997</v>
      </c>
      <c r="E188" s="46">
        <f t="shared" si="20"/>
        <v>94.170641666666654</v>
      </c>
      <c r="F188" s="46">
        <f t="shared" si="21"/>
        <v>-5.0746166666666994</v>
      </c>
      <c r="G188" s="46">
        <f t="shared" si="22"/>
        <v>5.0746166666666994</v>
      </c>
      <c r="H188" s="57">
        <f t="shared" si="19"/>
        <v>25.751734313611443</v>
      </c>
      <c r="I188" s="67">
        <f t="shared" si="23"/>
        <v>0.94462040742087994</v>
      </c>
      <c r="J188" s="54"/>
      <c r="K188" s="54"/>
    </row>
    <row r="189" spans="2:11" x14ac:dyDescent="0.3">
      <c r="B189" s="13" t="s">
        <v>196</v>
      </c>
      <c r="C189" s="46">
        <v>91.8</v>
      </c>
      <c r="D189" s="46">
        <v>94.623199999999997</v>
      </c>
      <c r="E189" s="46">
        <f t="shared" si="20"/>
        <v>93.211600000000004</v>
      </c>
      <c r="F189" s="46">
        <f t="shared" si="21"/>
        <v>-2.8231999999999999</v>
      </c>
      <c r="G189" s="46">
        <f t="shared" si="22"/>
        <v>2.8231999999999999</v>
      </c>
      <c r="H189" s="57">
        <f t="shared" si="19"/>
        <v>7.9704582399999993</v>
      </c>
      <c r="I189" s="67">
        <f t="shared" si="23"/>
        <v>0.96924618736383439</v>
      </c>
      <c r="J189" s="54"/>
      <c r="K189" s="54"/>
    </row>
    <row r="190" spans="2:11" x14ac:dyDescent="0.3">
      <c r="B190" s="13" t="s">
        <v>197</v>
      </c>
      <c r="C190" s="46">
        <v>93.5</v>
      </c>
      <c r="D190" s="46">
        <v>91.270904999999999</v>
      </c>
      <c r="E190" s="46">
        <f t="shared" si="20"/>
        <v>92.3854525</v>
      </c>
      <c r="F190" s="46">
        <f t="shared" si="21"/>
        <v>2.2290950000000009</v>
      </c>
      <c r="G190" s="46">
        <f t="shared" si="22"/>
        <v>2.2290950000000009</v>
      </c>
      <c r="H190" s="57">
        <f t="shared" si="19"/>
        <v>4.9688645190250043</v>
      </c>
      <c r="I190" s="67">
        <f t="shared" si="23"/>
        <v>0.97615941176470589</v>
      </c>
      <c r="J190" s="54"/>
      <c r="K190" s="54"/>
    </row>
    <row r="191" spans="2:11" x14ac:dyDescent="0.3">
      <c r="B191" s="13" t="s">
        <v>198</v>
      </c>
      <c r="C191" s="46">
        <v>94.066666666666606</v>
      </c>
      <c r="D191" s="46">
        <v>93.573295999999999</v>
      </c>
      <c r="E191" s="46">
        <f t="shared" si="20"/>
        <v>93.819981333333303</v>
      </c>
      <c r="F191" s="46">
        <f t="shared" si="21"/>
        <v>0.49337066666660689</v>
      </c>
      <c r="G191" s="46">
        <f t="shared" si="22"/>
        <v>0.49337066666660689</v>
      </c>
      <c r="H191" s="57">
        <f t="shared" si="19"/>
        <v>0.24341461472705214</v>
      </c>
      <c r="I191" s="67">
        <f t="shared" si="23"/>
        <v>0.99475509567682563</v>
      </c>
      <c r="J191" s="54"/>
      <c r="K191" s="54"/>
    </row>
    <row r="192" spans="2:11" x14ac:dyDescent="0.3">
      <c r="B192" s="13" t="s">
        <v>199</v>
      </c>
      <c r="C192" s="46">
        <v>90.533333333333303</v>
      </c>
      <c r="D192" s="46">
        <v>96.572199999999995</v>
      </c>
      <c r="E192" s="46">
        <f t="shared" si="20"/>
        <v>93.552766666666656</v>
      </c>
      <c r="F192" s="46">
        <f t="shared" si="21"/>
        <v>-6.0388666666666921</v>
      </c>
      <c r="G192" s="46">
        <f t="shared" si="22"/>
        <v>6.0388666666666921</v>
      </c>
      <c r="H192" s="57">
        <f t="shared" si="19"/>
        <v>36.467910617778088</v>
      </c>
      <c r="I192" s="67">
        <f t="shared" si="23"/>
        <v>0.93329675994108952</v>
      </c>
      <c r="J192" s="54"/>
      <c r="K192" s="54"/>
    </row>
    <row r="193" spans="2:11" x14ac:dyDescent="0.3">
      <c r="B193" s="13" t="s">
        <v>200</v>
      </c>
      <c r="C193" s="46">
        <v>94.0322580645161</v>
      </c>
      <c r="D193" s="46">
        <v>90.095659999999995</v>
      </c>
      <c r="E193" s="46">
        <f t="shared" si="20"/>
        <v>92.063959032258055</v>
      </c>
      <c r="F193" s="46">
        <f t="shared" si="21"/>
        <v>3.9365980645161045</v>
      </c>
      <c r="G193" s="46">
        <f t="shared" si="22"/>
        <v>3.9365980645161045</v>
      </c>
      <c r="H193" s="57">
        <f t="shared" si="19"/>
        <v>15.49680432155194</v>
      </c>
      <c r="I193" s="67">
        <f t="shared" si="23"/>
        <v>0.9581356638078905</v>
      </c>
      <c r="J193" s="54"/>
      <c r="K193" s="54"/>
    </row>
    <row r="194" spans="2:11" x14ac:dyDescent="0.3">
      <c r="B194" s="13" t="s">
        <v>201</v>
      </c>
      <c r="C194" s="46">
        <v>93.5</v>
      </c>
      <c r="D194" s="46">
        <v>97.031390000000002</v>
      </c>
      <c r="E194" s="46">
        <f t="shared" si="20"/>
        <v>95.265694999999994</v>
      </c>
      <c r="F194" s="46">
        <f t="shared" si="21"/>
        <v>-3.5313900000000018</v>
      </c>
      <c r="G194" s="46">
        <f t="shared" si="22"/>
        <v>3.5313900000000018</v>
      </c>
      <c r="H194" s="57">
        <f t="shared" si="19"/>
        <v>12.470715332100013</v>
      </c>
      <c r="I194" s="67">
        <f t="shared" si="23"/>
        <v>0.96223112299465241</v>
      </c>
      <c r="J194" s="54"/>
      <c r="K194" s="54"/>
    </row>
    <row r="195" spans="2:11" x14ac:dyDescent="0.3">
      <c r="B195" s="13" t="s">
        <v>202</v>
      </c>
      <c r="C195" s="46">
        <v>93.1</v>
      </c>
      <c r="D195" s="46">
        <v>92.097710000000006</v>
      </c>
      <c r="E195" s="46">
        <f t="shared" si="20"/>
        <v>92.598855</v>
      </c>
      <c r="F195" s="46">
        <f t="shared" si="21"/>
        <v>1.0022899999999879</v>
      </c>
      <c r="G195" s="46">
        <f t="shared" si="22"/>
        <v>1.0022899999999879</v>
      </c>
      <c r="H195" s="57">
        <f t="shared" si="19"/>
        <v>1.0045852440999758</v>
      </c>
      <c r="I195" s="67">
        <f t="shared" si="23"/>
        <v>0.98923426423200878</v>
      </c>
      <c r="J195" s="54"/>
      <c r="K195" s="54"/>
    </row>
    <row r="196" spans="2:11" x14ac:dyDescent="0.3">
      <c r="B196" s="13" t="s">
        <v>203</v>
      </c>
      <c r="C196" s="46">
        <v>93.935483870967701</v>
      </c>
      <c r="D196" s="46">
        <v>94.030460000000005</v>
      </c>
      <c r="E196" s="46">
        <f t="shared" si="20"/>
        <v>93.982971935483846</v>
      </c>
      <c r="F196" s="46">
        <f t="shared" si="21"/>
        <v>-9.4976129032303902E-2</v>
      </c>
      <c r="G196" s="46">
        <f t="shared" si="22"/>
        <v>9.4976129032303902E-2</v>
      </c>
      <c r="H196" s="57">
        <f t="shared" si="19"/>
        <v>9.020465085960841E-3</v>
      </c>
      <c r="I196" s="67">
        <f t="shared" si="23"/>
        <v>0.99898892170329623</v>
      </c>
      <c r="J196" s="54"/>
      <c r="K196" s="54"/>
    </row>
    <row r="197" spans="2:11" x14ac:dyDescent="0.3">
      <c r="B197" s="13" t="s">
        <v>204</v>
      </c>
      <c r="C197" s="46">
        <v>94.806451612903203</v>
      </c>
      <c r="D197" s="46">
        <v>94.809389999999993</v>
      </c>
      <c r="E197" s="46">
        <f t="shared" si="20"/>
        <v>94.807920806451591</v>
      </c>
      <c r="F197" s="46">
        <f t="shared" si="21"/>
        <v>-2.9383870967905068E-3</v>
      </c>
      <c r="G197" s="46">
        <f t="shared" si="22"/>
        <v>2.9383870967905068E-3</v>
      </c>
      <c r="H197" s="57">
        <f t="shared" si="19"/>
        <v>8.6341187305849432E-6</v>
      </c>
      <c r="I197" s="67">
        <f t="shared" si="23"/>
        <v>0.99996900646478382</v>
      </c>
      <c r="J197" s="54"/>
      <c r="K197" s="54"/>
    </row>
    <row r="198" spans="2:11" x14ac:dyDescent="0.3">
      <c r="B198" s="13" t="s">
        <v>205</v>
      </c>
      <c r="C198" s="46">
        <v>94.838709677419303</v>
      </c>
      <c r="D198" s="46">
        <v>93.868650000000002</v>
      </c>
      <c r="E198" s="46">
        <f t="shared" si="20"/>
        <v>94.353679838709652</v>
      </c>
      <c r="F198" s="46">
        <f t="shared" si="21"/>
        <v>0.97005967741930021</v>
      </c>
      <c r="G198" s="46">
        <f t="shared" si="22"/>
        <v>0.97005967741930021</v>
      </c>
      <c r="H198" s="57">
        <f t="shared" si="19"/>
        <v>0.9410157777548368</v>
      </c>
      <c r="I198" s="67">
        <f t="shared" si="23"/>
        <v>0.98977147959183731</v>
      </c>
      <c r="J198" s="54"/>
      <c r="K198" s="54"/>
    </row>
    <row r="199" spans="2:11" x14ac:dyDescent="0.3">
      <c r="B199" s="13" t="s">
        <v>206</v>
      </c>
      <c r="C199" s="46">
        <v>94.433333333333294</v>
      </c>
      <c r="D199" s="46">
        <v>93.419655000000006</v>
      </c>
      <c r="E199" s="46">
        <f t="shared" si="20"/>
        <v>93.926494166666657</v>
      </c>
      <c r="F199" s="46">
        <f t="shared" si="21"/>
        <v>1.0136783333332886</v>
      </c>
      <c r="G199" s="46">
        <f t="shared" si="22"/>
        <v>1.0136783333332886</v>
      </c>
      <c r="H199" s="57">
        <f t="shared" si="19"/>
        <v>1.0275437634693538</v>
      </c>
      <c r="I199" s="67">
        <f t="shared" si="23"/>
        <v>0.98926567243205132</v>
      </c>
      <c r="J199" s="54"/>
      <c r="K199" s="54"/>
    </row>
    <row r="200" spans="2:11" x14ac:dyDescent="0.3">
      <c r="B200" s="13" t="s">
        <v>207</v>
      </c>
      <c r="C200" s="46">
        <v>94.233333333333306</v>
      </c>
      <c r="D200" s="46">
        <v>90.231790000000004</v>
      </c>
      <c r="E200" s="46">
        <f t="shared" si="20"/>
        <v>92.232561666666655</v>
      </c>
      <c r="F200" s="46">
        <f t="shared" si="21"/>
        <v>4.0015433333333021</v>
      </c>
      <c r="G200" s="46">
        <f t="shared" si="22"/>
        <v>4.0015433333333021</v>
      </c>
      <c r="H200" s="57">
        <f t="shared" si="19"/>
        <v>16.012349048544195</v>
      </c>
      <c r="I200" s="67">
        <f t="shared" si="23"/>
        <v>0.95753579766537</v>
      </c>
      <c r="J200" s="54"/>
      <c r="K200" s="54"/>
    </row>
    <row r="201" spans="2:11" x14ac:dyDescent="0.3">
      <c r="B201" s="13" t="s">
        <v>208</v>
      </c>
      <c r="C201" s="46">
        <v>94.466666666666598</v>
      </c>
      <c r="D201" s="46">
        <v>93.447360000000003</v>
      </c>
      <c r="E201" s="46">
        <f t="shared" si="20"/>
        <v>93.957013333333293</v>
      </c>
      <c r="F201" s="46">
        <f t="shared" si="21"/>
        <v>1.0193066666665942</v>
      </c>
      <c r="G201" s="46">
        <f t="shared" si="22"/>
        <v>1.0193066666665942</v>
      </c>
      <c r="H201" s="57">
        <f t="shared" si="19"/>
        <v>1.0389860807109634</v>
      </c>
      <c r="I201" s="67">
        <f t="shared" si="23"/>
        <v>0.9892098800282294</v>
      </c>
      <c r="J201" s="54"/>
      <c r="K201" s="54"/>
    </row>
    <row r="202" spans="2:11" x14ac:dyDescent="0.3">
      <c r="B202" s="13" t="s">
        <v>209</v>
      </c>
      <c r="C202" s="46">
        <v>94.8</v>
      </c>
      <c r="D202" s="46">
        <v>91.652725000000004</v>
      </c>
      <c r="E202" s="46">
        <f t="shared" si="20"/>
        <v>93.226362499999993</v>
      </c>
      <c r="F202" s="46">
        <f t="shared" si="21"/>
        <v>3.1472749999999934</v>
      </c>
      <c r="G202" s="46">
        <f t="shared" si="22"/>
        <v>3.1472749999999934</v>
      </c>
      <c r="H202" s="57">
        <f t="shared" si="19"/>
        <v>9.9053399256249577</v>
      </c>
      <c r="I202" s="67">
        <f t="shared" si="23"/>
        <v>0.96680089662447266</v>
      </c>
      <c r="J202" s="54"/>
      <c r="K202" s="54"/>
    </row>
    <row r="203" spans="2:11" x14ac:dyDescent="0.3">
      <c r="B203" s="13" t="s">
        <v>210</v>
      </c>
      <c r="C203" s="46">
        <v>94.966666666666598</v>
      </c>
      <c r="D203" s="46">
        <v>91.590064999999996</v>
      </c>
      <c r="E203" s="46">
        <f t="shared" si="20"/>
        <v>93.278365833333297</v>
      </c>
      <c r="F203" s="46">
        <f t="shared" si="21"/>
        <v>3.3766016666666019</v>
      </c>
      <c r="G203" s="46">
        <f t="shared" si="22"/>
        <v>3.3766016666666019</v>
      </c>
      <c r="H203" s="57">
        <f t="shared" si="19"/>
        <v>11.401438815335673</v>
      </c>
      <c r="I203" s="67">
        <f t="shared" si="23"/>
        <v>0.9644443488943496</v>
      </c>
      <c r="J203" s="54"/>
      <c r="K203" s="54"/>
    </row>
    <row r="204" spans="2:11" x14ac:dyDescent="0.3">
      <c r="B204" s="13" t="s">
        <v>211</v>
      </c>
      <c r="C204" s="46">
        <v>90.6</v>
      </c>
      <c r="D204" s="46">
        <v>90.413439999999994</v>
      </c>
      <c r="E204" s="46">
        <f t="shared" si="20"/>
        <v>90.506720000000001</v>
      </c>
      <c r="F204" s="46">
        <f t="shared" si="21"/>
        <v>0.18656000000000006</v>
      </c>
      <c r="G204" s="46">
        <f t="shared" si="22"/>
        <v>0.18656000000000006</v>
      </c>
      <c r="H204" s="57">
        <f t="shared" si="19"/>
        <v>3.4804633600000023E-2</v>
      </c>
      <c r="I204" s="67">
        <f t="shared" si="23"/>
        <v>0.99794083885209717</v>
      </c>
      <c r="J204" s="54"/>
      <c r="K204" s="54"/>
    </row>
    <row r="205" spans="2:11" x14ac:dyDescent="0.3">
      <c r="B205" s="13" t="s">
        <v>212</v>
      </c>
      <c r="C205" s="46">
        <v>90.2</v>
      </c>
      <c r="D205" s="46">
        <v>88.181884999999994</v>
      </c>
      <c r="E205" s="46">
        <f t="shared" si="20"/>
        <v>89.190942500000006</v>
      </c>
      <c r="F205" s="46">
        <f t="shared" si="21"/>
        <v>2.0181150000000088</v>
      </c>
      <c r="G205" s="46">
        <f t="shared" si="22"/>
        <v>2.0181150000000088</v>
      </c>
      <c r="H205" s="57">
        <f t="shared" si="19"/>
        <v>4.0727881532250354</v>
      </c>
      <c r="I205" s="67">
        <f t="shared" si="23"/>
        <v>0.97762621951219497</v>
      </c>
      <c r="J205" s="54"/>
      <c r="K205" s="54"/>
    </row>
    <row r="206" spans="2:11" x14ac:dyDescent="0.3">
      <c r="B206" s="13" t="s">
        <v>213</v>
      </c>
      <c r="C206" s="46">
        <v>93.387096774193495</v>
      </c>
      <c r="D206" s="46">
        <v>98.481669999999994</v>
      </c>
      <c r="E206" s="46">
        <f t="shared" si="20"/>
        <v>95.934383387096744</v>
      </c>
      <c r="F206" s="46">
        <f t="shared" si="21"/>
        <v>-5.0945732258064993</v>
      </c>
      <c r="G206" s="46">
        <f t="shared" si="22"/>
        <v>5.0945732258064993</v>
      </c>
      <c r="H206" s="57">
        <f t="shared" ref="H206:H240" si="24">POWER(F206,2)</f>
        <v>25.954676353104439</v>
      </c>
      <c r="I206" s="67">
        <f t="shared" si="23"/>
        <v>0.9454467115716747</v>
      </c>
      <c r="J206" s="54"/>
      <c r="K206" s="54"/>
    </row>
    <row r="207" spans="2:11" x14ac:dyDescent="0.3">
      <c r="B207" s="13" t="s">
        <v>214</v>
      </c>
      <c r="C207" s="46">
        <v>92.8333333333333</v>
      </c>
      <c r="D207" s="46">
        <v>90.042465000000007</v>
      </c>
      <c r="E207" s="46">
        <f t="shared" si="20"/>
        <v>91.437899166666654</v>
      </c>
      <c r="F207" s="46">
        <f t="shared" si="21"/>
        <v>2.7908683333332931</v>
      </c>
      <c r="G207" s="46">
        <f t="shared" si="22"/>
        <v>2.7908683333332931</v>
      </c>
      <c r="H207" s="57">
        <f t="shared" si="24"/>
        <v>7.7889460540025528</v>
      </c>
      <c r="I207" s="67">
        <f t="shared" si="23"/>
        <v>0.9699367863554762</v>
      </c>
      <c r="J207" s="54"/>
      <c r="K207" s="54"/>
    </row>
    <row r="208" spans="2:11" x14ac:dyDescent="0.3">
      <c r="B208" s="13" t="s">
        <v>215</v>
      </c>
      <c r="C208" s="46">
        <v>90.9</v>
      </c>
      <c r="D208" s="46">
        <v>93.271010000000004</v>
      </c>
      <c r="E208" s="46">
        <f t="shared" si="20"/>
        <v>92.085505000000012</v>
      </c>
      <c r="F208" s="46">
        <f t="shared" si="21"/>
        <v>-2.3710099999999983</v>
      </c>
      <c r="G208" s="46">
        <f t="shared" si="22"/>
        <v>2.3710099999999983</v>
      </c>
      <c r="H208" s="57">
        <f t="shared" si="24"/>
        <v>5.6216884200999919</v>
      </c>
      <c r="I208" s="67">
        <f t="shared" si="23"/>
        <v>0.97391628162816279</v>
      </c>
      <c r="J208" s="54"/>
      <c r="K208" s="54"/>
    </row>
    <row r="209" spans="2:11" x14ac:dyDescent="0.3">
      <c r="B209" s="13" t="s">
        <v>216</v>
      </c>
      <c r="C209" s="46">
        <v>91.733333333333306</v>
      </c>
      <c r="D209" s="46">
        <v>91.889290000000003</v>
      </c>
      <c r="E209" s="46">
        <f t="shared" si="20"/>
        <v>91.811311666666654</v>
      </c>
      <c r="F209" s="46">
        <f t="shared" si="21"/>
        <v>-0.15595666666669672</v>
      </c>
      <c r="G209" s="46">
        <f t="shared" si="22"/>
        <v>0.15595666666669672</v>
      </c>
      <c r="H209" s="57">
        <f t="shared" si="24"/>
        <v>2.4322481877787152E-2</v>
      </c>
      <c r="I209" s="67">
        <f t="shared" si="23"/>
        <v>0.9982998909883718</v>
      </c>
      <c r="J209" s="54"/>
      <c r="K209" s="54"/>
    </row>
    <row r="210" spans="2:11" x14ac:dyDescent="0.3">
      <c r="B210" s="13" t="s">
        <v>217</v>
      </c>
      <c r="C210" s="46">
        <v>90.9</v>
      </c>
      <c r="D210" s="46">
        <v>92.514899999999997</v>
      </c>
      <c r="E210" s="46">
        <f t="shared" si="20"/>
        <v>91.707449999999994</v>
      </c>
      <c r="F210" s="46">
        <f t="shared" si="21"/>
        <v>-1.6148999999999916</v>
      </c>
      <c r="G210" s="46">
        <f t="shared" si="22"/>
        <v>1.6148999999999916</v>
      </c>
      <c r="H210" s="57">
        <f t="shared" si="24"/>
        <v>2.6079020099999726</v>
      </c>
      <c r="I210" s="67">
        <f t="shared" si="23"/>
        <v>0.98223432343234329</v>
      </c>
      <c r="J210" s="54"/>
      <c r="K210" s="54"/>
    </row>
    <row r="211" spans="2:11" x14ac:dyDescent="0.3">
      <c r="B211" s="13" t="s">
        <v>218</v>
      </c>
      <c r="C211" s="46">
        <v>91.3333333333333</v>
      </c>
      <c r="D211" s="46">
        <v>91.706919999999997</v>
      </c>
      <c r="E211" s="46">
        <f t="shared" si="20"/>
        <v>91.520126666666641</v>
      </c>
      <c r="F211" s="46">
        <f t="shared" si="21"/>
        <v>-0.37358666666669649</v>
      </c>
      <c r="G211" s="46">
        <f t="shared" si="22"/>
        <v>0.37358666666669649</v>
      </c>
      <c r="H211" s="57">
        <f t="shared" si="24"/>
        <v>0.13956699751113338</v>
      </c>
      <c r="I211" s="67">
        <f t="shared" si="23"/>
        <v>0.99590963503649599</v>
      </c>
      <c r="J211" s="54"/>
      <c r="K211" s="54"/>
    </row>
    <row r="212" spans="2:11" x14ac:dyDescent="0.3">
      <c r="B212" s="13" t="s">
        <v>219</v>
      </c>
      <c r="C212" s="46">
        <v>93.1</v>
      </c>
      <c r="D212" s="46">
        <v>88.375389999999996</v>
      </c>
      <c r="E212" s="46">
        <f t="shared" si="20"/>
        <v>90.737695000000002</v>
      </c>
      <c r="F212" s="46">
        <f t="shared" si="21"/>
        <v>4.7246099999999984</v>
      </c>
      <c r="G212" s="46">
        <f t="shared" si="22"/>
        <v>4.7246099999999984</v>
      </c>
      <c r="H212" s="57">
        <f t="shared" si="24"/>
        <v>22.321939652099985</v>
      </c>
      <c r="I212" s="67">
        <f t="shared" si="23"/>
        <v>0.94925230934479055</v>
      </c>
      <c r="J212" s="54"/>
      <c r="K212" s="54"/>
    </row>
    <row r="213" spans="2:11" x14ac:dyDescent="0.3">
      <c r="B213" s="13" t="s">
        <v>220</v>
      </c>
      <c r="C213" s="46">
        <v>93.8</v>
      </c>
      <c r="D213" s="46">
        <v>88.501620000000003</v>
      </c>
      <c r="E213" s="46">
        <f t="shared" si="20"/>
        <v>91.150810000000007</v>
      </c>
      <c r="F213" s="46">
        <f t="shared" si="21"/>
        <v>5.2983799999999945</v>
      </c>
      <c r="G213" s="46">
        <f t="shared" si="22"/>
        <v>5.2983799999999945</v>
      </c>
      <c r="H213" s="57">
        <f t="shared" si="24"/>
        <v>28.072830624399941</v>
      </c>
      <c r="I213" s="67">
        <f t="shared" si="23"/>
        <v>0.94351407249466956</v>
      </c>
      <c r="J213" s="54"/>
      <c r="K213" s="54"/>
    </row>
    <row r="214" spans="2:11" x14ac:dyDescent="0.3">
      <c r="B214" s="13" t="s">
        <v>221</v>
      </c>
      <c r="C214" s="46">
        <v>94.366666666666603</v>
      </c>
      <c r="D214" s="46">
        <v>92.635829999999999</v>
      </c>
      <c r="E214" s="46">
        <f t="shared" si="20"/>
        <v>93.501248333333308</v>
      </c>
      <c r="F214" s="46">
        <f t="shared" si="21"/>
        <v>1.7308366666666046</v>
      </c>
      <c r="G214" s="46">
        <f t="shared" si="22"/>
        <v>1.7308366666666046</v>
      </c>
      <c r="H214" s="57">
        <f t="shared" si="24"/>
        <v>2.9957955666775629</v>
      </c>
      <c r="I214" s="67">
        <f t="shared" si="23"/>
        <v>0.98165838926174565</v>
      </c>
      <c r="J214" s="54"/>
      <c r="K214" s="54"/>
    </row>
    <row r="215" spans="2:11" x14ac:dyDescent="0.3">
      <c r="B215" s="13" t="s">
        <v>222</v>
      </c>
      <c r="C215" s="46">
        <v>94.7</v>
      </c>
      <c r="D215" s="46">
        <v>86.715339999999998</v>
      </c>
      <c r="E215" s="46">
        <f t="shared" si="20"/>
        <v>90.707670000000007</v>
      </c>
      <c r="F215" s="46">
        <f t="shared" si="21"/>
        <v>7.9846600000000052</v>
      </c>
      <c r="G215" s="46">
        <f t="shared" si="22"/>
        <v>7.9846600000000052</v>
      </c>
      <c r="H215" s="57">
        <f t="shared" si="24"/>
        <v>63.754795315600084</v>
      </c>
      <c r="I215" s="67">
        <f t="shared" si="23"/>
        <v>0.91568468848996831</v>
      </c>
      <c r="J215" s="54"/>
      <c r="K215" s="54"/>
    </row>
    <row r="216" spans="2:11" x14ac:dyDescent="0.3">
      <c r="B216" s="13" t="s">
        <v>223</v>
      </c>
      <c r="C216" s="46">
        <v>94.433333333333294</v>
      </c>
      <c r="D216" s="46">
        <v>89.734200000000001</v>
      </c>
      <c r="E216" s="46">
        <f t="shared" si="20"/>
        <v>92.083766666666648</v>
      </c>
      <c r="F216" s="46">
        <f t="shared" si="21"/>
        <v>4.6991333333332932</v>
      </c>
      <c r="G216" s="46">
        <f t="shared" si="22"/>
        <v>4.6991333333332932</v>
      </c>
      <c r="H216" s="57">
        <f t="shared" si="24"/>
        <v>22.081854084444068</v>
      </c>
      <c r="I216" s="67">
        <f t="shared" si="23"/>
        <v>0.95023861630780138</v>
      </c>
      <c r="J216" s="54"/>
      <c r="K216" s="54"/>
    </row>
    <row r="217" spans="2:11" x14ac:dyDescent="0.3">
      <c r="B217" s="13" t="s">
        <v>224</v>
      </c>
      <c r="C217" s="46">
        <v>93.227272727272705</v>
      </c>
      <c r="D217" s="46">
        <v>95.328224000000006</v>
      </c>
      <c r="E217" s="46">
        <f t="shared" si="20"/>
        <v>94.277748363636363</v>
      </c>
      <c r="F217" s="46">
        <f t="shared" si="21"/>
        <v>-2.1009512727273005</v>
      </c>
      <c r="G217" s="46">
        <f t="shared" si="22"/>
        <v>2.1009512727273005</v>
      </c>
      <c r="H217" s="57">
        <f t="shared" si="24"/>
        <v>4.4139962503744643</v>
      </c>
      <c r="I217" s="67">
        <f t="shared" si="23"/>
        <v>0.97746419892735226</v>
      </c>
      <c r="J217" s="54"/>
      <c r="K217" s="54"/>
    </row>
    <row r="218" spans="2:11" x14ac:dyDescent="0.3">
      <c r="B218" s="13" t="s">
        <v>225</v>
      </c>
      <c r="C218" s="46">
        <v>92.815789473684106</v>
      </c>
      <c r="D218" s="46">
        <v>97.357100000000003</v>
      </c>
      <c r="E218" s="46">
        <f t="shared" si="20"/>
        <v>95.086444736842054</v>
      </c>
      <c r="F218" s="46">
        <f t="shared" si="21"/>
        <v>-4.5413105263158968</v>
      </c>
      <c r="G218" s="46">
        <f t="shared" si="22"/>
        <v>4.5413105263158968</v>
      </c>
      <c r="H218" s="57">
        <f t="shared" si="24"/>
        <v>20.623501296427566</v>
      </c>
      <c r="I218" s="67">
        <f t="shared" si="23"/>
        <v>0.95107178905585366</v>
      </c>
      <c r="J218" s="54"/>
      <c r="K218" s="54"/>
    </row>
    <row r="219" spans="2:11" x14ac:dyDescent="0.3">
      <c r="B219" s="13" t="s">
        <v>226</v>
      </c>
      <c r="C219" s="46">
        <v>93.451612903225794</v>
      </c>
      <c r="D219" s="46">
        <v>86.122810000000001</v>
      </c>
      <c r="E219" s="46">
        <f t="shared" si="20"/>
        <v>89.787211451612905</v>
      </c>
      <c r="F219" s="46">
        <f t="shared" si="21"/>
        <v>7.3288029032257924</v>
      </c>
      <c r="G219" s="46">
        <f t="shared" si="22"/>
        <v>7.3288029032257924</v>
      </c>
      <c r="H219" s="57">
        <f t="shared" si="24"/>
        <v>53.711351994330805</v>
      </c>
      <c r="I219" s="67">
        <f t="shared" si="23"/>
        <v>0.92157649637556105</v>
      </c>
      <c r="J219" s="54"/>
      <c r="K219" s="54"/>
    </row>
    <row r="220" spans="2:11" x14ac:dyDescent="0.3">
      <c r="B220" s="13" t="s">
        <v>227</v>
      </c>
      <c r="C220" s="46">
        <v>91.533333333333303</v>
      </c>
      <c r="D220" s="46">
        <v>86.024460000000005</v>
      </c>
      <c r="E220" s="46">
        <f t="shared" si="20"/>
        <v>88.778896666666654</v>
      </c>
      <c r="F220" s="46">
        <f t="shared" si="21"/>
        <v>5.5088733333332982</v>
      </c>
      <c r="G220" s="46">
        <f t="shared" si="22"/>
        <v>5.5088733333332982</v>
      </c>
      <c r="H220" s="57">
        <f t="shared" si="24"/>
        <v>30.347685402710724</v>
      </c>
      <c r="I220" s="67">
        <f t="shared" si="23"/>
        <v>0.93981565914056842</v>
      </c>
      <c r="J220" s="54"/>
      <c r="K220" s="54"/>
    </row>
    <row r="221" spans="2:11" x14ac:dyDescent="0.3">
      <c r="B221" s="13" t="s">
        <v>228</v>
      </c>
      <c r="C221" s="46">
        <v>93.566666666666606</v>
      </c>
      <c r="D221" s="46">
        <v>89.522440000000003</v>
      </c>
      <c r="E221" s="46">
        <f t="shared" si="20"/>
        <v>91.544553333333312</v>
      </c>
      <c r="F221" s="46">
        <f t="shared" si="21"/>
        <v>4.0442266666666029</v>
      </c>
      <c r="G221" s="46">
        <f t="shared" si="22"/>
        <v>4.0442266666666029</v>
      </c>
      <c r="H221" s="57">
        <f t="shared" si="24"/>
        <v>16.355769331377264</v>
      </c>
      <c r="I221" s="67">
        <f t="shared" si="23"/>
        <v>0.95677705735660912</v>
      </c>
      <c r="J221" s="54"/>
      <c r="K221" s="54"/>
    </row>
    <row r="222" spans="2:11" x14ac:dyDescent="0.3">
      <c r="B222" s="13" t="s">
        <v>229</v>
      </c>
      <c r="C222" s="46">
        <v>94.606060606060595</v>
      </c>
      <c r="D222" s="46">
        <v>90.854939999999999</v>
      </c>
      <c r="E222" s="46">
        <f t="shared" si="20"/>
        <v>92.730500303030297</v>
      </c>
      <c r="F222" s="46">
        <f t="shared" si="21"/>
        <v>3.7511206060605957</v>
      </c>
      <c r="G222" s="46">
        <f t="shared" si="22"/>
        <v>3.7511206060605957</v>
      </c>
      <c r="H222" s="57">
        <f t="shared" si="24"/>
        <v>14.070905801212412</v>
      </c>
      <c r="I222" s="67">
        <f t="shared" si="23"/>
        <v>0.96035010249839858</v>
      </c>
      <c r="J222" s="54"/>
      <c r="K222" s="54"/>
    </row>
    <row r="223" spans="2:11" x14ac:dyDescent="0.3">
      <c r="B223" s="13" t="s">
        <v>230</v>
      </c>
      <c r="C223" s="46">
        <v>93</v>
      </c>
      <c r="D223" s="46">
        <v>91.590639999999993</v>
      </c>
      <c r="E223" s="46">
        <f t="shared" si="20"/>
        <v>92.295320000000004</v>
      </c>
      <c r="F223" s="46">
        <f t="shared" si="21"/>
        <v>1.4093600000000066</v>
      </c>
      <c r="G223" s="46">
        <f t="shared" si="22"/>
        <v>1.4093600000000066</v>
      </c>
      <c r="H223" s="57">
        <f t="shared" si="24"/>
        <v>1.9862956096000186</v>
      </c>
      <c r="I223" s="67">
        <f t="shared" si="23"/>
        <v>0.98484559139784944</v>
      </c>
      <c r="J223" s="54"/>
      <c r="K223" s="54"/>
    </row>
    <row r="224" spans="2:11" x14ac:dyDescent="0.3">
      <c r="B224" s="13" t="s">
        <v>231</v>
      </c>
      <c r="C224" s="46">
        <v>93.727272727272705</v>
      </c>
      <c r="D224" s="46">
        <v>86.634253999999999</v>
      </c>
      <c r="E224" s="46">
        <f t="shared" si="20"/>
        <v>90.180763363636345</v>
      </c>
      <c r="F224" s="46">
        <f t="shared" si="21"/>
        <v>7.0930187272727068</v>
      </c>
      <c r="G224" s="46">
        <f t="shared" si="22"/>
        <v>7.0930187272727068</v>
      </c>
      <c r="H224" s="57">
        <f t="shared" si="24"/>
        <v>50.310914665441331</v>
      </c>
      <c r="I224" s="67">
        <f t="shared" si="23"/>
        <v>0.9243227875848693</v>
      </c>
      <c r="J224" s="54"/>
      <c r="K224" s="54"/>
    </row>
    <row r="225" spans="2:11" x14ac:dyDescent="0.3">
      <c r="B225" s="13" t="s">
        <v>232</v>
      </c>
      <c r="C225" s="46">
        <v>93.857142857142804</v>
      </c>
      <c r="D225" s="46">
        <v>86.031260000000003</v>
      </c>
      <c r="E225" s="46">
        <f t="shared" si="20"/>
        <v>89.944201428571404</v>
      </c>
      <c r="F225" s="46">
        <f t="shared" si="21"/>
        <v>7.8258828571428012</v>
      </c>
      <c r="G225" s="46">
        <f t="shared" si="22"/>
        <v>7.8258828571428012</v>
      </c>
      <c r="H225" s="57">
        <f t="shared" si="24"/>
        <v>61.244442493721571</v>
      </c>
      <c r="I225" s="67">
        <f t="shared" si="23"/>
        <v>0.91661920852359269</v>
      </c>
      <c r="J225" s="54"/>
      <c r="K225" s="54"/>
    </row>
    <row r="226" spans="2:11" x14ac:dyDescent="0.3">
      <c r="B226" s="13" t="s">
        <v>233</v>
      </c>
      <c r="C226" s="46">
        <v>94.441176470588204</v>
      </c>
      <c r="D226" s="46">
        <v>92.670529999999999</v>
      </c>
      <c r="E226" s="46">
        <f t="shared" si="20"/>
        <v>93.555853235294109</v>
      </c>
      <c r="F226" s="46">
        <f t="shared" si="21"/>
        <v>1.7706464705882041</v>
      </c>
      <c r="G226" s="46">
        <f t="shared" si="22"/>
        <v>1.7706464705882041</v>
      </c>
      <c r="H226" s="57">
        <f t="shared" si="24"/>
        <v>3.1351889238064641</v>
      </c>
      <c r="I226" s="67">
        <f t="shared" si="23"/>
        <v>0.98125132980379981</v>
      </c>
      <c r="J226" s="54"/>
      <c r="K226" s="54"/>
    </row>
    <row r="227" spans="2:11" x14ac:dyDescent="0.3">
      <c r="B227" s="13" t="s">
        <v>234</v>
      </c>
      <c r="C227" s="46">
        <v>94.866666666666603</v>
      </c>
      <c r="D227" s="46">
        <v>93.67183</v>
      </c>
      <c r="E227" s="46">
        <f t="shared" si="20"/>
        <v>94.269248333333309</v>
      </c>
      <c r="F227" s="46">
        <f t="shared" si="21"/>
        <v>1.1948366666666033</v>
      </c>
      <c r="G227" s="46">
        <f t="shared" si="22"/>
        <v>1.1948366666666033</v>
      </c>
      <c r="H227" s="57">
        <f t="shared" si="24"/>
        <v>1.4276346600109595</v>
      </c>
      <c r="I227" s="67">
        <f t="shared" si="23"/>
        <v>0.98740509486999362</v>
      </c>
      <c r="J227" s="54"/>
      <c r="K227" s="54"/>
    </row>
    <row r="228" spans="2:11" x14ac:dyDescent="0.3">
      <c r="B228" s="13" t="s">
        <v>235</v>
      </c>
      <c r="C228" s="46">
        <v>93.1</v>
      </c>
      <c r="D228" s="46">
        <v>95.097915999999998</v>
      </c>
      <c r="E228" s="46">
        <f t="shared" si="20"/>
        <v>94.098957999999996</v>
      </c>
      <c r="F228" s="46">
        <f t="shared" si="21"/>
        <v>-1.9979160000000036</v>
      </c>
      <c r="G228" s="46">
        <f t="shared" si="22"/>
        <v>1.9979160000000036</v>
      </c>
      <c r="H228" s="57">
        <f t="shared" si="24"/>
        <v>3.9916683430560145</v>
      </c>
      <c r="I228" s="67">
        <f t="shared" si="23"/>
        <v>0.97854010741138553</v>
      </c>
      <c r="J228" s="54"/>
      <c r="K228" s="54"/>
    </row>
    <row r="229" spans="2:11" x14ac:dyDescent="0.3">
      <c r="B229" s="13" t="s">
        <v>236</v>
      </c>
      <c r="C229" s="46">
        <v>93</v>
      </c>
      <c r="D229" s="46">
        <v>94.86054</v>
      </c>
      <c r="E229" s="46">
        <f t="shared" si="20"/>
        <v>93.930270000000007</v>
      </c>
      <c r="F229" s="46">
        <f t="shared" si="21"/>
        <v>-1.8605400000000003</v>
      </c>
      <c r="G229" s="46">
        <f t="shared" si="22"/>
        <v>1.8605400000000003</v>
      </c>
      <c r="H229" s="57">
        <f t="shared" si="24"/>
        <v>3.4616090916000011</v>
      </c>
      <c r="I229" s="67">
        <f t="shared" si="23"/>
        <v>0.97999419354838713</v>
      </c>
      <c r="J229" s="54"/>
      <c r="K229" s="54"/>
    </row>
    <row r="230" spans="2:11" x14ac:dyDescent="0.3">
      <c r="B230" s="13" t="s">
        <v>237</v>
      </c>
      <c r="C230" s="46">
        <v>94.177777777777806</v>
      </c>
      <c r="D230" s="46">
        <v>88.328636000000003</v>
      </c>
      <c r="E230" s="46">
        <f t="shared" si="20"/>
        <v>91.253206888888911</v>
      </c>
      <c r="F230" s="46">
        <f t="shared" si="21"/>
        <v>5.8491417777778025</v>
      </c>
      <c r="G230" s="46">
        <f t="shared" si="22"/>
        <v>5.8491417777778025</v>
      </c>
      <c r="H230" s="57">
        <f t="shared" si="24"/>
        <v>34.212459536545673</v>
      </c>
      <c r="I230" s="67">
        <f t="shared" si="23"/>
        <v>0.9378925483718733</v>
      </c>
      <c r="J230" s="54"/>
      <c r="K230" s="54"/>
    </row>
    <row r="231" spans="2:11" x14ac:dyDescent="0.3">
      <c r="B231" s="13" t="s">
        <v>238</v>
      </c>
      <c r="C231" s="46">
        <v>90.6666666666666</v>
      </c>
      <c r="D231" s="46">
        <v>93.489199999999997</v>
      </c>
      <c r="E231" s="46">
        <f t="shared" si="20"/>
        <v>92.077933333333306</v>
      </c>
      <c r="F231" s="46">
        <f t="shared" si="21"/>
        <v>-2.8225333333333964</v>
      </c>
      <c r="G231" s="46">
        <f t="shared" si="22"/>
        <v>2.8225333333333964</v>
      </c>
      <c r="H231" s="57">
        <f t="shared" si="24"/>
        <v>7.9666944177781334</v>
      </c>
      <c r="I231" s="67">
        <f t="shared" si="23"/>
        <v>0.96886911764705808</v>
      </c>
      <c r="J231" s="54"/>
      <c r="K231" s="54"/>
    </row>
    <row r="232" spans="2:11" x14ac:dyDescent="0.3">
      <c r="B232" s="13" t="s">
        <v>239</v>
      </c>
      <c r="C232" s="46">
        <v>91.266666666666595</v>
      </c>
      <c r="D232" s="46">
        <v>92.507779999999997</v>
      </c>
      <c r="E232" s="46">
        <f t="shared" si="20"/>
        <v>91.887223333333296</v>
      </c>
      <c r="F232" s="46">
        <f t="shared" si="21"/>
        <v>-1.2411133333334021</v>
      </c>
      <c r="G232" s="46">
        <f t="shared" si="22"/>
        <v>1.2411133333334021</v>
      </c>
      <c r="H232" s="57">
        <f t="shared" si="24"/>
        <v>1.5403623061779486</v>
      </c>
      <c r="I232" s="67">
        <f t="shared" si="23"/>
        <v>0.98640124178232214</v>
      </c>
      <c r="J232" s="54"/>
      <c r="K232" s="54"/>
    </row>
    <row r="233" spans="2:11" x14ac:dyDescent="0.3">
      <c r="B233" s="13" t="s">
        <v>240</v>
      </c>
      <c r="C233" s="46">
        <v>92.3333333333333</v>
      </c>
      <c r="D233" s="46">
        <v>89.958699999999993</v>
      </c>
      <c r="E233" s="46">
        <f t="shared" si="20"/>
        <v>91.14601666666664</v>
      </c>
      <c r="F233" s="46">
        <f t="shared" si="21"/>
        <v>2.374633333333307</v>
      </c>
      <c r="G233" s="46">
        <f t="shared" si="22"/>
        <v>2.374633333333307</v>
      </c>
      <c r="H233" s="57">
        <f t="shared" si="24"/>
        <v>5.638883467777652</v>
      </c>
      <c r="I233" s="67">
        <f t="shared" si="23"/>
        <v>0.97428194945848401</v>
      </c>
      <c r="J233" s="54"/>
      <c r="K233" s="54"/>
    </row>
    <row r="234" spans="2:11" x14ac:dyDescent="0.3">
      <c r="B234" s="13" t="s">
        <v>241</v>
      </c>
      <c r="C234" s="46">
        <v>91.3</v>
      </c>
      <c r="D234" s="46">
        <v>89.951599999999999</v>
      </c>
      <c r="E234" s="46">
        <f t="shared" si="20"/>
        <v>90.625799999999998</v>
      </c>
      <c r="F234" s="46">
        <f t="shared" si="21"/>
        <v>1.348399999999998</v>
      </c>
      <c r="G234" s="46">
        <f t="shared" si="22"/>
        <v>1.348399999999998</v>
      </c>
      <c r="H234" s="57">
        <f t="shared" si="24"/>
        <v>1.8181825599999948</v>
      </c>
      <c r="I234" s="67">
        <f t="shared" si="23"/>
        <v>0.98523110624315446</v>
      </c>
      <c r="J234" s="54"/>
      <c r="K234" s="54"/>
    </row>
    <row r="235" spans="2:11" x14ac:dyDescent="0.3">
      <c r="B235" s="13" t="s">
        <v>242</v>
      </c>
      <c r="C235" s="46">
        <v>92.838709677419303</v>
      </c>
      <c r="D235" s="46">
        <v>89.525019999999998</v>
      </c>
      <c r="E235" s="46">
        <f t="shared" si="20"/>
        <v>91.181864838709657</v>
      </c>
      <c r="F235" s="46">
        <f t="shared" si="21"/>
        <v>3.3136896774193048</v>
      </c>
      <c r="G235" s="46">
        <f t="shared" si="22"/>
        <v>3.3136896774193048</v>
      </c>
      <c r="H235" s="57">
        <f t="shared" si="24"/>
        <v>10.980539278235256</v>
      </c>
      <c r="I235" s="67">
        <f t="shared" si="23"/>
        <v>0.96430702571230076</v>
      </c>
      <c r="J235" s="54"/>
      <c r="K235" s="54"/>
    </row>
    <row r="236" spans="2:11" x14ac:dyDescent="0.3">
      <c r="B236" s="13" t="s">
        <v>243</v>
      </c>
      <c r="C236" s="46">
        <v>93.612903225806406</v>
      </c>
      <c r="D236" s="46">
        <v>93.86618</v>
      </c>
      <c r="E236" s="46">
        <f t="shared" si="20"/>
        <v>93.739541612903196</v>
      </c>
      <c r="F236" s="46">
        <f t="shared" si="21"/>
        <v>-0.25327677419359418</v>
      </c>
      <c r="G236" s="46">
        <f t="shared" si="22"/>
        <v>0.25327677419359418</v>
      </c>
      <c r="H236" s="57">
        <f t="shared" si="24"/>
        <v>6.4149124345912897E-2</v>
      </c>
      <c r="I236" s="67">
        <f t="shared" si="23"/>
        <v>0.9972944245348031</v>
      </c>
      <c r="J236" s="54"/>
      <c r="K236" s="54"/>
    </row>
    <row r="237" spans="2:11" x14ac:dyDescent="0.3">
      <c r="B237" s="13" t="s">
        <v>244</v>
      </c>
      <c r="C237" s="46">
        <v>93.129032258064498</v>
      </c>
      <c r="D237" s="46">
        <v>94.357550000000003</v>
      </c>
      <c r="E237" s="46">
        <f t="shared" si="20"/>
        <v>93.743291129032258</v>
      </c>
      <c r="F237" s="46">
        <f t="shared" si="21"/>
        <v>-1.2285177419355051</v>
      </c>
      <c r="G237" s="46">
        <f t="shared" si="22"/>
        <v>1.2285177419355051</v>
      </c>
      <c r="H237" s="57">
        <f t="shared" si="24"/>
        <v>1.5092558422503124</v>
      </c>
      <c r="I237" s="67">
        <f t="shared" si="23"/>
        <v>0.98680843436092802</v>
      </c>
      <c r="J237" s="54"/>
      <c r="K237" s="54"/>
    </row>
    <row r="238" spans="2:11" x14ac:dyDescent="0.3">
      <c r="B238" s="13" t="s">
        <v>245</v>
      </c>
      <c r="C238" s="46">
        <v>92.266666666666595</v>
      </c>
      <c r="D238" s="46">
        <v>87.867760000000004</v>
      </c>
      <c r="E238" s="46">
        <f t="shared" si="20"/>
        <v>90.067213333333299</v>
      </c>
      <c r="F238" s="46">
        <f t="shared" si="21"/>
        <v>4.3989066666665906</v>
      </c>
      <c r="G238" s="46">
        <f t="shared" si="22"/>
        <v>4.3989066666665906</v>
      </c>
      <c r="H238" s="57">
        <f t="shared" si="24"/>
        <v>19.350379862043773</v>
      </c>
      <c r="I238" s="67">
        <f t="shared" si="23"/>
        <v>0.9523239884393071</v>
      </c>
      <c r="J238" s="54"/>
      <c r="K238" s="54"/>
    </row>
    <row r="239" spans="2:11" x14ac:dyDescent="0.3">
      <c r="B239" s="13" t="s">
        <v>246</v>
      </c>
      <c r="C239" s="46">
        <v>90.387096774193495</v>
      </c>
      <c r="D239" s="46">
        <v>93.078469999999996</v>
      </c>
      <c r="E239" s="46">
        <f t="shared" ref="E239:E240" si="25">IFERROR(AVERAGE(C239,D239),"")</f>
        <v>91.732783387096745</v>
      </c>
      <c r="F239" s="46">
        <f t="shared" ref="F239:F240" si="26">IFERROR((C239-D239),"")</f>
        <v>-2.6913732258065011</v>
      </c>
      <c r="G239" s="46">
        <f t="shared" ref="G239:G240" si="27">ABS(F239)</f>
        <v>2.6913732258065011</v>
      </c>
      <c r="H239" s="57">
        <f t="shared" si="24"/>
        <v>7.243489840588091</v>
      </c>
      <c r="I239" s="67">
        <f t="shared" ref="I239:I240" si="28">IFERROR((1-(ABS(C239-D239)/C239)),"")</f>
        <v>0.97022392219842912</v>
      </c>
      <c r="J239" s="54"/>
      <c r="K239" s="54"/>
    </row>
    <row r="240" spans="2:11" x14ac:dyDescent="0.3">
      <c r="B240" s="13" t="s">
        <v>247</v>
      </c>
      <c r="C240" s="46">
        <v>90.59375</v>
      </c>
      <c r="D240" s="46">
        <v>95.645354999999995</v>
      </c>
      <c r="E240" s="46">
        <f t="shared" si="25"/>
        <v>93.119552499999998</v>
      </c>
      <c r="F240" s="46">
        <f t="shared" si="26"/>
        <v>-5.051604999999995</v>
      </c>
      <c r="G240" s="46">
        <f t="shared" si="27"/>
        <v>5.051604999999995</v>
      </c>
      <c r="H240" s="57">
        <f t="shared" si="24"/>
        <v>25.518713076024948</v>
      </c>
      <c r="I240" s="67">
        <f t="shared" si="28"/>
        <v>0.94423892376681617</v>
      </c>
      <c r="J240" s="54"/>
      <c r="K240" s="54"/>
    </row>
    <row r="241" spans="2:11" x14ac:dyDescent="0.3">
      <c r="B241" s="13"/>
      <c r="E241" s="3"/>
      <c r="F241" s="3"/>
      <c r="G241" s="3"/>
      <c r="H241" s="3"/>
      <c r="I241" s="4"/>
      <c r="J241" s="40"/>
      <c r="K241" s="40"/>
    </row>
    <row r="242" spans="2:11" x14ac:dyDescent="0.3">
      <c r="B242" s="13"/>
      <c r="E242" s="3"/>
      <c r="F242" s="3"/>
      <c r="G242" s="3"/>
      <c r="H242" s="3"/>
      <c r="I242" s="4"/>
      <c r="J242" s="40"/>
      <c r="K242" s="40"/>
    </row>
    <row r="243" spans="2:11" x14ac:dyDescent="0.3">
      <c r="B243" s="13"/>
      <c r="E243" s="3"/>
      <c r="F243" s="3"/>
      <c r="G243" s="3"/>
      <c r="H243" s="3"/>
      <c r="I243" s="4"/>
      <c r="J243" s="40"/>
      <c r="K243" s="40"/>
    </row>
    <row r="244" spans="2:11" x14ac:dyDescent="0.3">
      <c r="B244" s="13"/>
      <c r="E244" s="3"/>
      <c r="F244" s="3"/>
      <c r="G244" s="3"/>
      <c r="H244" s="3"/>
      <c r="I244" s="4"/>
      <c r="J244" s="40"/>
      <c r="K244" s="40"/>
    </row>
    <row r="245" spans="2:11" x14ac:dyDescent="0.3">
      <c r="B245" s="13"/>
      <c r="C245" s="35"/>
      <c r="D245" s="35"/>
      <c r="E245" s="3"/>
      <c r="F245" s="3"/>
      <c r="G245" s="3"/>
      <c r="H245" s="3"/>
      <c r="I245" s="4"/>
      <c r="J245" s="40"/>
      <c r="K245" s="40"/>
    </row>
    <row r="246" spans="2:11" x14ac:dyDescent="0.3">
      <c r="B246" s="13"/>
      <c r="C246" s="35"/>
      <c r="D246" s="35"/>
      <c r="E246" s="3"/>
      <c r="F246" s="3"/>
      <c r="G246" s="3"/>
      <c r="H246" s="3"/>
      <c r="I246" s="4"/>
      <c r="J246" s="40"/>
      <c r="K246" s="40"/>
    </row>
    <row r="247" spans="2:11" x14ac:dyDescent="0.3">
      <c r="B247" s="13"/>
      <c r="C247" s="35"/>
      <c r="D247" s="35"/>
      <c r="E247" s="3"/>
      <c r="F247" s="3"/>
      <c r="G247" s="3"/>
      <c r="H247" s="3"/>
      <c r="I247" s="4"/>
      <c r="J247" s="40"/>
      <c r="K247" s="40"/>
    </row>
    <row r="248" spans="2:11" x14ac:dyDescent="0.3">
      <c r="B248" s="13"/>
      <c r="C248" s="35"/>
      <c r="D248" s="35"/>
      <c r="E248" s="3"/>
      <c r="F248" s="3"/>
      <c r="G248" s="3"/>
      <c r="H248" s="3"/>
      <c r="I248" s="4"/>
      <c r="J248" s="40"/>
      <c r="K248" s="40"/>
    </row>
    <row r="249" spans="2:11" x14ac:dyDescent="0.3">
      <c r="B249" s="13"/>
      <c r="C249" s="35"/>
      <c r="D249" s="35"/>
      <c r="E249" s="3"/>
      <c r="F249" s="3"/>
      <c r="G249" s="3"/>
      <c r="H249" s="3"/>
      <c r="I249" s="4"/>
      <c r="J249" s="40"/>
      <c r="K249" s="40"/>
    </row>
    <row r="250" spans="2:11" x14ac:dyDescent="0.3">
      <c r="B250" s="13"/>
      <c r="C250" s="35"/>
      <c r="D250" s="35"/>
      <c r="E250" s="3"/>
      <c r="F250" s="3"/>
      <c r="G250" s="3"/>
      <c r="H250" s="3"/>
      <c r="I250" s="4"/>
      <c r="J250" s="40"/>
      <c r="K250" s="40"/>
    </row>
    <row r="251" spans="2:11" x14ac:dyDescent="0.3">
      <c r="B251" s="13"/>
      <c r="C251" s="35"/>
      <c r="D251" s="35"/>
      <c r="E251" s="3"/>
      <c r="F251" s="3"/>
      <c r="G251" s="3"/>
      <c r="H251" s="3"/>
      <c r="I251" s="4"/>
      <c r="J251" s="40"/>
      <c r="K251" s="40"/>
    </row>
    <row r="252" spans="2:11" x14ac:dyDescent="0.3">
      <c r="B252" s="13"/>
      <c r="C252" s="35"/>
      <c r="D252" s="35"/>
      <c r="E252" s="3"/>
      <c r="F252" s="3"/>
      <c r="G252" s="3"/>
      <c r="H252" s="3"/>
      <c r="I252" s="4"/>
      <c r="J252" s="40"/>
      <c r="K252" s="40"/>
    </row>
    <row r="253" spans="2:11" x14ac:dyDescent="0.3">
      <c r="B253" s="13"/>
      <c r="C253" s="35"/>
      <c r="D253" s="35"/>
      <c r="E253" s="3"/>
      <c r="F253" s="3"/>
      <c r="G253" s="3"/>
      <c r="H253" s="3"/>
      <c r="I253" s="4"/>
      <c r="J253" s="40"/>
      <c r="K253" s="40"/>
    </row>
    <row r="254" spans="2:11" x14ac:dyDescent="0.3">
      <c r="B254" s="13"/>
      <c r="C254" s="35"/>
      <c r="D254" s="35"/>
      <c r="E254" s="3"/>
      <c r="F254" s="3"/>
      <c r="G254" s="3"/>
      <c r="H254" s="3"/>
      <c r="I254" s="4"/>
      <c r="J254" s="40"/>
      <c r="K254" s="40"/>
    </row>
    <row r="255" spans="2:11" x14ac:dyDescent="0.3">
      <c r="B255" s="13"/>
      <c r="C255" s="35"/>
      <c r="D255" s="35"/>
      <c r="E255" s="3"/>
      <c r="F255" s="3"/>
      <c r="G255" s="3"/>
      <c r="H255" s="3"/>
      <c r="I255" s="4"/>
      <c r="J255" s="40"/>
      <c r="K255" s="40"/>
    </row>
    <row r="256" spans="2:11" x14ac:dyDescent="0.3">
      <c r="B256" s="13"/>
      <c r="C256" s="35"/>
      <c r="D256" s="35"/>
      <c r="E256" s="3"/>
      <c r="F256" s="3"/>
      <c r="G256" s="3"/>
      <c r="H256" s="3"/>
      <c r="I256" s="4"/>
      <c r="J256" s="40"/>
      <c r="K256" s="40"/>
    </row>
    <row r="257" spans="2:11" x14ac:dyDescent="0.3">
      <c r="B257" s="13"/>
      <c r="C257" s="35"/>
      <c r="D257" s="35"/>
      <c r="E257" s="3"/>
      <c r="F257" s="3"/>
      <c r="G257" s="3"/>
      <c r="H257" s="3"/>
      <c r="I257" s="4"/>
      <c r="J257" s="40"/>
      <c r="K257" s="40"/>
    </row>
    <row r="258" spans="2:11" x14ac:dyDescent="0.3">
      <c r="B258" s="13"/>
      <c r="C258" s="35"/>
      <c r="D258" s="35"/>
      <c r="E258" s="3"/>
      <c r="F258" s="3"/>
      <c r="G258" s="3"/>
      <c r="H258" s="3"/>
      <c r="I258" s="4"/>
      <c r="J258" s="40"/>
      <c r="K258" s="40"/>
    </row>
    <row r="259" spans="2:11" x14ac:dyDescent="0.3">
      <c r="B259" s="13"/>
      <c r="C259" s="35"/>
      <c r="D259" s="35"/>
      <c r="E259" s="3"/>
      <c r="F259" s="3"/>
      <c r="G259" s="3"/>
      <c r="H259" s="3"/>
      <c r="I259" s="4"/>
      <c r="J259" s="40"/>
      <c r="K259" s="40"/>
    </row>
    <row r="260" spans="2:11" x14ac:dyDescent="0.3">
      <c r="B260" s="13"/>
      <c r="C260" s="35"/>
      <c r="D260" s="35"/>
      <c r="E260" s="3"/>
      <c r="F260" s="3"/>
      <c r="G260" s="3"/>
      <c r="H260" s="3"/>
      <c r="I260" s="4"/>
      <c r="J260" s="40"/>
      <c r="K260" s="40"/>
    </row>
    <row r="261" spans="2:11" x14ac:dyDescent="0.3">
      <c r="B261" s="13"/>
      <c r="C261" s="35"/>
      <c r="D261" s="35"/>
      <c r="E261" s="3"/>
      <c r="F261" s="3"/>
      <c r="G261" s="3"/>
      <c r="H261" s="3"/>
      <c r="I261" s="4"/>
      <c r="J261" s="40"/>
      <c r="K261" s="40"/>
    </row>
    <row r="262" spans="2:11" x14ac:dyDescent="0.3">
      <c r="B262" s="13"/>
      <c r="C262" s="35"/>
      <c r="D262" s="35"/>
      <c r="E262" s="3"/>
      <c r="F262" s="3"/>
      <c r="G262" s="3"/>
      <c r="H262" s="3"/>
      <c r="I262" s="4"/>
      <c r="J262" s="40"/>
      <c r="K262" s="40"/>
    </row>
    <row r="263" spans="2:11" x14ac:dyDescent="0.3">
      <c r="B263" s="13"/>
      <c r="C263" s="35"/>
      <c r="D263" s="35"/>
      <c r="E263" s="3"/>
      <c r="F263" s="3"/>
      <c r="G263" s="3"/>
      <c r="H263" s="3"/>
      <c r="I263" s="4"/>
      <c r="J263" s="40"/>
      <c r="K263" s="40"/>
    </row>
    <row r="264" spans="2:11" x14ac:dyDescent="0.3">
      <c r="B264" s="13"/>
      <c r="C264" s="35"/>
      <c r="D264" s="35"/>
      <c r="E264" s="3"/>
      <c r="F264" s="3"/>
      <c r="G264" s="3"/>
      <c r="H264" s="3"/>
      <c r="I264" s="4"/>
      <c r="J264" s="40"/>
      <c r="K264" s="40"/>
    </row>
    <row r="265" spans="2:11" x14ac:dyDescent="0.3">
      <c r="B265" s="13"/>
      <c r="C265" s="35"/>
      <c r="D265" s="35"/>
      <c r="E265" s="3"/>
      <c r="F265" s="3"/>
      <c r="G265" s="3"/>
      <c r="H265" s="3"/>
      <c r="I265" s="4"/>
      <c r="J265" s="40"/>
      <c r="K265" s="40"/>
    </row>
    <row r="266" spans="2:11" x14ac:dyDescent="0.3">
      <c r="B266" s="13"/>
      <c r="C266" s="35"/>
      <c r="D266" s="35"/>
      <c r="E266" s="3"/>
      <c r="F266" s="3"/>
      <c r="G266" s="3"/>
      <c r="H266" s="3"/>
      <c r="I266" s="4"/>
      <c r="J266" s="40"/>
      <c r="K266" s="40"/>
    </row>
    <row r="267" spans="2:11" x14ac:dyDescent="0.3">
      <c r="B267" s="13"/>
      <c r="C267" s="35"/>
      <c r="D267" s="35"/>
      <c r="E267" s="3"/>
      <c r="F267" s="3"/>
      <c r="G267" s="3"/>
      <c r="H267" s="3"/>
      <c r="I267" s="4"/>
      <c r="J267" s="40"/>
      <c r="K267" s="40"/>
    </row>
    <row r="268" spans="2:11" x14ac:dyDescent="0.3">
      <c r="B268" s="13"/>
      <c r="C268" s="35"/>
      <c r="D268" s="35"/>
      <c r="E268" s="3"/>
      <c r="F268" s="3"/>
      <c r="G268" s="3"/>
      <c r="H268" s="3"/>
      <c r="I268" s="4"/>
      <c r="J268" s="40"/>
      <c r="K268" s="40"/>
    </row>
    <row r="269" spans="2:11" x14ac:dyDescent="0.3">
      <c r="B269" s="13"/>
      <c r="C269" s="35"/>
      <c r="D269" s="35"/>
      <c r="E269" s="3"/>
      <c r="F269" s="3"/>
      <c r="G269" s="3"/>
      <c r="H269" s="3"/>
      <c r="I269" s="4"/>
      <c r="J269" s="40"/>
      <c r="K269" s="40"/>
    </row>
    <row r="270" spans="2:11" x14ac:dyDescent="0.3">
      <c r="B270" s="13"/>
      <c r="C270" s="35"/>
      <c r="D270" s="35"/>
      <c r="E270" s="3"/>
      <c r="F270" s="3"/>
      <c r="G270" s="3"/>
      <c r="H270" s="3"/>
      <c r="I270" s="4"/>
      <c r="J270" s="40"/>
      <c r="K270" s="40"/>
    </row>
    <row r="271" spans="2:11" x14ac:dyDescent="0.3">
      <c r="B271" s="13"/>
      <c r="C271" s="35"/>
      <c r="D271" s="35"/>
      <c r="E271" s="3"/>
      <c r="F271" s="3"/>
      <c r="G271" s="3"/>
      <c r="H271" s="3"/>
      <c r="I271" s="4"/>
      <c r="J271" s="40"/>
      <c r="K271" s="40"/>
    </row>
    <row r="272" spans="2:11" x14ac:dyDescent="0.3">
      <c r="B272" s="13"/>
      <c r="C272" s="35"/>
      <c r="D272" s="35"/>
      <c r="E272" s="3"/>
      <c r="F272" s="3"/>
      <c r="G272" s="3"/>
      <c r="H272" s="3"/>
      <c r="I272" s="4"/>
      <c r="J272" s="40"/>
      <c r="K272" s="40"/>
    </row>
    <row r="273" spans="2:11" x14ac:dyDescent="0.3">
      <c r="B273" s="13"/>
      <c r="C273" s="35"/>
      <c r="D273" s="35"/>
      <c r="E273" s="3"/>
      <c r="F273" s="3"/>
      <c r="G273" s="3"/>
      <c r="H273" s="3"/>
      <c r="I273" s="4"/>
      <c r="J273" s="40"/>
      <c r="K273" s="40"/>
    </row>
    <row r="274" spans="2:11" x14ac:dyDescent="0.3">
      <c r="B274" s="13"/>
      <c r="C274" s="35"/>
      <c r="D274" s="35"/>
      <c r="E274" s="3"/>
      <c r="F274" s="3"/>
      <c r="G274" s="3"/>
      <c r="H274" s="3"/>
      <c r="I274" s="4"/>
      <c r="J274" s="40"/>
      <c r="K274" s="40"/>
    </row>
    <row r="275" spans="2:11" x14ac:dyDescent="0.3">
      <c r="B275" s="13"/>
      <c r="C275" s="35"/>
      <c r="D275" s="35"/>
      <c r="E275" s="3"/>
      <c r="F275" s="3"/>
      <c r="G275" s="3"/>
      <c r="H275" s="3"/>
      <c r="I275" s="4"/>
      <c r="J275" s="40"/>
      <c r="K275" s="40"/>
    </row>
    <row r="276" spans="2:11" x14ac:dyDescent="0.3">
      <c r="B276" s="13"/>
      <c r="C276" s="35"/>
      <c r="D276" s="35"/>
      <c r="E276" s="3"/>
      <c r="F276" s="3"/>
      <c r="G276" s="3"/>
      <c r="H276" s="3"/>
      <c r="I276" s="4"/>
      <c r="J276" s="40"/>
      <c r="K276" s="40"/>
    </row>
    <row r="277" spans="2:11" x14ac:dyDescent="0.3">
      <c r="B277" s="13"/>
      <c r="C277" s="35"/>
      <c r="D277" s="35"/>
      <c r="E277" s="3"/>
      <c r="F277" s="3"/>
      <c r="G277" s="3"/>
      <c r="H277" s="3"/>
      <c r="I277" s="4"/>
      <c r="J277" s="40"/>
      <c r="K277" s="40"/>
    </row>
    <row r="278" spans="2:11" x14ac:dyDescent="0.3">
      <c r="B278" s="13"/>
      <c r="C278" s="35"/>
      <c r="D278" s="35"/>
      <c r="E278" s="3"/>
      <c r="F278" s="3"/>
      <c r="G278" s="3"/>
      <c r="H278" s="3"/>
      <c r="I278" s="4"/>
      <c r="J278" s="40"/>
      <c r="K278" s="40"/>
    </row>
    <row r="279" spans="2:11" x14ac:dyDescent="0.3">
      <c r="B279" s="13"/>
      <c r="C279" s="35"/>
      <c r="D279" s="35"/>
      <c r="E279" s="3"/>
      <c r="F279" s="3"/>
      <c r="G279" s="3"/>
      <c r="H279" s="3"/>
      <c r="I279" s="4"/>
      <c r="J279" s="40"/>
      <c r="K279" s="40"/>
    </row>
    <row r="280" spans="2:11" x14ac:dyDescent="0.3">
      <c r="B280" s="13"/>
      <c r="C280" s="35"/>
      <c r="D280" s="35"/>
      <c r="E280" s="3"/>
      <c r="F280" s="3"/>
      <c r="G280" s="3"/>
      <c r="H280" s="3"/>
      <c r="I280" s="4"/>
      <c r="J280" s="40"/>
      <c r="K280" s="40"/>
    </row>
    <row r="281" spans="2:11" x14ac:dyDescent="0.3">
      <c r="B281" s="13"/>
      <c r="C281" s="35"/>
      <c r="D281" s="35"/>
      <c r="E281" s="3"/>
      <c r="F281" s="3"/>
      <c r="G281" s="3"/>
      <c r="H281" s="3"/>
      <c r="I281" s="4"/>
      <c r="J281" s="40"/>
      <c r="K281" s="40"/>
    </row>
    <row r="282" spans="2:11" x14ac:dyDescent="0.3">
      <c r="B282" s="13"/>
      <c r="C282" s="35"/>
      <c r="D282" s="35"/>
      <c r="E282" s="3"/>
      <c r="F282" s="3"/>
      <c r="G282" s="3"/>
      <c r="H282" s="3"/>
      <c r="I282" s="4"/>
      <c r="J282" s="40"/>
      <c r="K282" s="40"/>
    </row>
    <row r="283" spans="2:11" x14ac:dyDescent="0.3">
      <c r="B283" s="13"/>
      <c r="C283" s="35"/>
      <c r="D283" s="35"/>
      <c r="E283" s="3"/>
      <c r="F283" s="3"/>
      <c r="G283" s="3"/>
      <c r="H283" s="3"/>
      <c r="I283" s="4"/>
      <c r="J283" s="40"/>
      <c r="K283" s="40"/>
    </row>
    <row r="284" spans="2:11" x14ac:dyDescent="0.3">
      <c r="B284" s="13"/>
      <c r="C284" s="35"/>
      <c r="D284" s="35"/>
      <c r="E284" s="3"/>
      <c r="F284" s="3"/>
      <c r="G284" s="3"/>
      <c r="H284" s="3"/>
      <c r="I284" s="4"/>
      <c r="J284" s="40"/>
      <c r="K284" s="40"/>
    </row>
    <row r="285" spans="2:11" x14ac:dyDescent="0.3">
      <c r="B285" s="13"/>
      <c r="C285" s="35"/>
      <c r="D285" s="35"/>
      <c r="E285" s="3"/>
      <c r="F285" s="3"/>
      <c r="G285" s="3"/>
      <c r="H285" s="3"/>
      <c r="I285" s="4"/>
      <c r="J285" s="40"/>
      <c r="K285" s="40"/>
    </row>
    <row r="286" spans="2:11" x14ac:dyDescent="0.3">
      <c r="B286" s="13"/>
      <c r="C286" s="35"/>
      <c r="D286" s="35"/>
      <c r="E286" s="3"/>
      <c r="F286" s="3"/>
      <c r="G286" s="3"/>
      <c r="H286" s="3"/>
      <c r="I286" s="4"/>
      <c r="J286" s="40"/>
      <c r="K286" s="40"/>
    </row>
    <row r="287" spans="2:11" x14ac:dyDescent="0.3">
      <c r="B287" s="13"/>
      <c r="C287" s="35"/>
      <c r="D287" s="35"/>
      <c r="E287" s="3"/>
      <c r="F287" s="3"/>
      <c r="G287" s="3"/>
      <c r="H287" s="3"/>
      <c r="I287" s="4"/>
      <c r="J287" s="40"/>
      <c r="K287" s="40"/>
    </row>
    <row r="288" spans="2:11" x14ac:dyDescent="0.3">
      <c r="B288" s="13"/>
      <c r="C288" s="35"/>
      <c r="D288" s="35"/>
      <c r="E288" s="3"/>
      <c r="F288" s="3"/>
      <c r="G288" s="3"/>
      <c r="H288" s="3"/>
      <c r="I288" s="4"/>
      <c r="J288" s="40"/>
      <c r="K288" s="40"/>
    </row>
    <row r="289" spans="2:11" x14ac:dyDescent="0.3">
      <c r="B289" s="13"/>
      <c r="C289" s="35"/>
      <c r="D289" s="35"/>
      <c r="E289" s="3"/>
      <c r="F289" s="3"/>
      <c r="G289" s="3"/>
      <c r="H289" s="3"/>
      <c r="I289" s="4"/>
      <c r="J289" s="40"/>
      <c r="K289" s="40"/>
    </row>
    <row r="290" spans="2:11" x14ac:dyDescent="0.3">
      <c r="B290" s="13"/>
      <c r="C290" s="35"/>
      <c r="D290" s="35"/>
      <c r="E290" s="3"/>
      <c r="F290" s="3"/>
      <c r="G290" s="3"/>
      <c r="H290" s="3"/>
      <c r="I290" s="4"/>
      <c r="J290" s="40"/>
      <c r="K290" s="40"/>
    </row>
    <row r="291" spans="2:11" x14ac:dyDescent="0.3">
      <c r="B291" s="13"/>
      <c r="C291" s="35"/>
      <c r="D291" s="35"/>
      <c r="E291" s="3"/>
      <c r="F291" s="3"/>
      <c r="G291" s="3"/>
      <c r="H291" s="3"/>
      <c r="I291" s="4"/>
      <c r="J291" s="40"/>
      <c r="K291" s="40"/>
    </row>
    <row r="292" spans="2:11" x14ac:dyDescent="0.3">
      <c r="B292" s="13"/>
      <c r="C292" s="35"/>
      <c r="D292" s="35"/>
      <c r="E292" s="3"/>
      <c r="F292" s="3"/>
      <c r="G292" s="3"/>
      <c r="H292" s="3"/>
      <c r="I292" s="4"/>
      <c r="J292" s="40"/>
      <c r="K292" s="40"/>
    </row>
    <row r="293" spans="2:11" x14ac:dyDescent="0.3">
      <c r="B293" s="13"/>
      <c r="C293" s="35"/>
      <c r="D293" s="35"/>
      <c r="E293" s="3"/>
      <c r="F293" s="3"/>
      <c r="G293" s="3"/>
      <c r="H293" s="3"/>
      <c r="I293" s="4"/>
      <c r="J293" s="40"/>
      <c r="K293" s="40"/>
    </row>
    <row r="294" spans="2:11" x14ac:dyDescent="0.3">
      <c r="B294" s="13"/>
      <c r="C294" s="35"/>
      <c r="D294" s="35"/>
      <c r="E294" s="3"/>
      <c r="F294" s="3"/>
      <c r="G294" s="3"/>
      <c r="H294" s="3"/>
      <c r="I294" s="4"/>
      <c r="J294" s="40"/>
      <c r="K294" s="40"/>
    </row>
    <row r="295" spans="2:11" x14ac:dyDescent="0.3">
      <c r="B295" s="13"/>
      <c r="C295" s="35"/>
      <c r="D295" s="35"/>
      <c r="E295" s="3"/>
      <c r="F295" s="3"/>
      <c r="G295" s="3"/>
      <c r="H295" s="3"/>
      <c r="I295" s="4"/>
      <c r="J295" s="40"/>
      <c r="K295" s="40"/>
    </row>
    <row r="296" spans="2:11" x14ac:dyDescent="0.3">
      <c r="B296" s="13"/>
      <c r="C296" s="35"/>
      <c r="D296" s="35"/>
      <c r="E296" s="3"/>
      <c r="F296" s="3"/>
      <c r="G296" s="3"/>
      <c r="H296" s="3"/>
      <c r="I296" s="4"/>
      <c r="J296" s="40"/>
      <c r="K296" s="40"/>
    </row>
    <row r="297" spans="2:11" x14ac:dyDescent="0.3">
      <c r="B297" s="13"/>
      <c r="C297" s="35"/>
      <c r="D297" s="35"/>
      <c r="E297" s="3"/>
      <c r="F297" s="3"/>
      <c r="G297" s="3"/>
      <c r="H297" s="3"/>
      <c r="I297" s="4"/>
      <c r="J297" s="40"/>
      <c r="K297" s="40"/>
    </row>
    <row r="298" spans="2:11" x14ac:dyDescent="0.3">
      <c r="B298" s="13"/>
      <c r="C298" s="35"/>
      <c r="D298" s="35"/>
      <c r="E298" s="3"/>
      <c r="F298" s="3"/>
      <c r="G298" s="3"/>
      <c r="H298" s="3"/>
      <c r="I298" s="4"/>
      <c r="J298" s="40"/>
      <c r="K298" s="40"/>
    </row>
    <row r="299" spans="2:11" x14ac:dyDescent="0.3">
      <c r="B299" s="13"/>
      <c r="C299" s="35"/>
      <c r="D299" s="35"/>
      <c r="E299" s="3"/>
      <c r="F299" s="3"/>
      <c r="G299" s="3"/>
      <c r="H299" s="3"/>
      <c r="I299" s="4"/>
      <c r="J299" s="40"/>
      <c r="K299" s="40"/>
    </row>
    <row r="300" spans="2:11" x14ac:dyDescent="0.3">
      <c r="B300" s="13"/>
      <c r="C300" s="35"/>
      <c r="D300" s="35"/>
      <c r="E300" s="3"/>
      <c r="F300" s="3"/>
      <c r="G300" s="3"/>
      <c r="H300" s="3"/>
      <c r="I300" s="4"/>
      <c r="J300" s="40"/>
      <c r="K300" s="40"/>
    </row>
    <row r="301" spans="2:11" x14ac:dyDescent="0.3">
      <c r="B301" s="13"/>
      <c r="C301" s="35"/>
      <c r="D301" s="35"/>
      <c r="E301" s="3"/>
      <c r="F301" s="3"/>
      <c r="G301" s="3"/>
      <c r="H301" s="3"/>
      <c r="I301" s="4"/>
      <c r="J301" s="40"/>
      <c r="K301" s="40"/>
    </row>
    <row r="302" spans="2:11" x14ac:dyDescent="0.3">
      <c r="B302" s="13"/>
      <c r="C302" s="35"/>
      <c r="D302" s="35"/>
      <c r="E302" s="3"/>
      <c r="F302" s="3"/>
      <c r="G302" s="3"/>
      <c r="H302" s="3"/>
      <c r="I302" s="4"/>
      <c r="J302" s="40"/>
      <c r="K302" s="40"/>
    </row>
    <row r="303" spans="2:11" x14ac:dyDescent="0.3">
      <c r="B303" s="13"/>
      <c r="C303" s="35"/>
      <c r="D303" s="35"/>
      <c r="E303" s="3"/>
      <c r="F303" s="3"/>
      <c r="G303" s="3"/>
      <c r="H303" s="3"/>
      <c r="I303" s="4"/>
      <c r="J303" s="40"/>
      <c r="K303" s="40"/>
    </row>
    <row r="304" spans="2:11" x14ac:dyDescent="0.3">
      <c r="B304" s="13"/>
      <c r="C304" s="35"/>
      <c r="D304" s="35"/>
      <c r="E304" s="3"/>
      <c r="F304" s="3"/>
      <c r="G304" s="3"/>
      <c r="H304" s="3"/>
      <c r="I304" s="4"/>
      <c r="J304" s="40"/>
      <c r="K304" s="40"/>
    </row>
    <row r="305" spans="2:11" x14ac:dyDescent="0.3">
      <c r="B305" s="13"/>
      <c r="C305" s="35"/>
      <c r="D305" s="35"/>
      <c r="E305" s="3"/>
      <c r="F305" s="3"/>
      <c r="G305" s="3"/>
      <c r="H305" s="3"/>
      <c r="I305" s="4"/>
      <c r="J305" s="40"/>
      <c r="K305" s="40"/>
    </row>
    <row r="306" spans="2:11" x14ac:dyDescent="0.3">
      <c r="B306" s="13"/>
      <c r="C306" s="35"/>
      <c r="D306" s="35"/>
      <c r="E306" s="3"/>
      <c r="F306" s="3"/>
      <c r="G306" s="3"/>
      <c r="H306" s="3"/>
      <c r="I306" s="4"/>
      <c r="J306" s="40"/>
      <c r="K306" s="40"/>
    </row>
    <row r="307" spans="2:11" x14ac:dyDescent="0.3">
      <c r="B307" s="13"/>
      <c r="C307" s="35"/>
      <c r="D307" s="35"/>
      <c r="E307" s="3"/>
      <c r="F307" s="3"/>
      <c r="G307" s="3"/>
      <c r="H307" s="3"/>
      <c r="I307" s="4"/>
      <c r="J307" s="40"/>
      <c r="K307" s="40"/>
    </row>
    <row r="308" spans="2:11" x14ac:dyDescent="0.3">
      <c r="B308" s="13"/>
      <c r="C308" s="35"/>
      <c r="D308" s="35"/>
      <c r="E308" s="3"/>
      <c r="F308" s="3"/>
      <c r="G308" s="3"/>
      <c r="H308" s="3"/>
      <c r="I308" s="4"/>
      <c r="J308" s="40"/>
      <c r="K308" s="40"/>
    </row>
    <row r="309" spans="2:11" x14ac:dyDescent="0.3">
      <c r="B309" s="13"/>
      <c r="C309" s="35"/>
      <c r="D309" s="35"/>
      <c r="E309" s="3"/>
      <c r="F309" s="3"/>
      <c r="G309" s="3"/>
      <c r="H309" s="3"/>
      <c r="I309" s="4"/>
      <c r="J309" s="40"/>
      <c r="K309" s="40"/>
    </row>
    <row r="310" spans="2:11" x14ac:dyDescent="0.3">
      <c r="B310" s="13"/>
      <c r="C310" s="35"/>
      <c r="D310" s="35"/>
      <c r="E310" s="3"/>
      <c r="F310" s="3"/>
      <c r="G310" s="3"/>
      <c r="H310" s="3"/>
      <c r="I310" s="4"/>
      <c r="J310" s="40"/>
      <c r="K310" s="40"/>
    </row>
    <row r="311" spans="2:11" x14ac:dyDescent="0.3">
      <c r="B311" s="13"/>
      <c r="C311" s="35"/>
      <c r="D311" s="35"/>
      <c r="E311" s="3"/>
      <c r="F311" s="3"/>
      <c r="G311" s="3"/>
      <c r="H311" s="3"/>
      <c r="I311" s="4"/>
      <c r="J311" s="40"/>
      <c r="K311" s="40"/>
    </row>
    <row r="312" spans="2:11" x14ac:dyDescent="0.3">
      <c r="B312" s="13"/>
      <c r="C312" s="35"/>
      <c r="D312" s="35"/>
      <c r="E312" s="3"/>
      <c r="F312" s="3"/>
      <c r="G312" s="3"/>
      <c r="H312" s="3"/>
      <c r="I312" s="4"/>
      <c r="J312" s="40"/>
      <c r="K312" s="40"/>
    </row>
    <row r="313" spans="2:11" x14ac:dyDescent="0.3">
      <c r="B313" s="13"/>
      <c r="C313" s="35"/>
      <c r="D313" s="35"/>
      <c r="E313" s="3"/>
      <c r="F313" s="3"/>
      <c r="G313" s="3"/>
      <c r="H313" s="3"/>
      <c r="I313" s="4"/>
      <c r="J313" s="40"/>
      <c r="K313" s="40"/>
    </row>
    <row r="314" spans="2:11" x14ac:dyDescent="0.3">
      <c r="B314" s="13"/>
      <c r="C314" s="35"/>
      <c r="D314" s="35"/>
      <c r="E314" s="3"/>
      <c r="F314" s="3"/>
      <c r="G314" s="3"/>
      <c r="H314" s="3"/>
      <c r="I314" s="4"/>
      <c r="J314" s="40"/>
      <c r="K314" s="40"/>
    </row>
    <row r="315" spans="2:11" x14ac:dyDescent="0.3">
      <c r="B315" s="13"/>
      <c r="C315" s="35"/>
      <c r="D315" s="35"/>
      <c r="E315" s="3"/>
      <c r="F315" s="3"/>
      <c r="G315" s="3"/>
      <c r="H315" s="3"/>
      <c r="I315" s="4"/>
      <c r="J315" s="40"/>
      <c r="K315" s="40"/>
    </row>
    <row r="316" spans="2:11" x14ac:dyDescent="0.3">
      <c r="B316" s="13"/>
      <c r="C316" s="35"/>
      <c r="D316" s="35"/>
      <c r="E316" s="3"/>
      <c r="F316" s="3"/>
      <c r="G316" s="3"/>
      <c r="H316" s="3"/>
      <c r="I316" s="4"/>
      <c r="J316" s="40"/>
      <c r="K316" s="40"/>
    </row>
    <row r="317" spans="2:11" x14ac:dyDescent="0.3">
      <c r="B317" s="13"/>
      <c r="C317" s="35"/>
      <c r="D317" s="35"/>
      <c r="E317" s="3"/>
      <c r="F317" s="3"/>
      <c r="G317" s="3"/>
      <c r="H317" s="3"/>
      <c r="I317" s="4"/>
      <c r="J317" s="40"/>
      <c r="K317" s="40"/>
    </row>
    <row r="318" spans="2:11" x14ac:dyDescent="0.3">
      <c r="B318" s="13"/>
      <c r="C318" s="35"/>
      <c r="D318" s="35"/>
      <c r="E318" s="3"/>
      <c r="F318" s="3"/>
      <c r="G318" s="3"/>
      <c r="H318" s="3"/>
      <c r="I318" s="4"/>
      <c r="J318" s="40"/>
      <c r="K318" s="40"/>
    </row>
    <row r="319" spans="2:11" x14ac:dyDescent="0.3">
      <c r="B319" s="13"/>
      <c r="C319" s="35"/>
      <c r="D319" s="35"/>
      <c r="E319" s="3"/>
      <c r="F319" s="3"/>
      <c r="G319" s="3"/>
      <c r="H319" s="3"/>
      <c r="I319" s="4"/>
      <c r="J319" s="40"/>
      <c r="K319" s="40"/>
    </row>
    <row r="320" spans="2:11" x14ac:dyDescent="0.3">
      <c r="B320" s="13"/>
      <c r="C320" s="35"/>
      <c r="D320" s="35"/>
      <c r="E320" s="3"/>
      <c r="F320" s="3"/>
      <c r="G320" s="3"/>
      <c r="H320" s="3"/>
      <c r="I320" s="4"/>
      <c r="J320" s="40"/>
      <c r="K320" s="40"/>
    </row>
    <row r="321" spans="2:11" x14ac:dyDescent="0.3">
      <c r="B321" s="13"/>
      <c r="C321" s="35"/>
      <c r="D321" s="35"/>
      <c r="E321" s="3"/>
      <c r="F321" s="3"/>
      <c r="G321" s="3"/>
      <c r="H321" s="3"/>
      <c r="I321" s="4"/>
      <c r="J321" s="40"/>
      <c r="K321" s="40"/>
    </row>
    <row r="322" spans="2:11" x14ac:dyDescent="0.3">
      <c r="B322" s="13"/>
      <c r="C322" s="35"/>
      <c r="D322" s="35"/>
      <c r="E322" s="3"/>
      <c r="F322" s="3"/>
      <c r="G322" s="3"/>
      <c r="H322" s="3"/>
      <c r="I322" s="4"/>
      <c r="J322" s="40"/>
      <c r="K322" s="40"/>
    </row>
    <row r="323" spans="2:11" x14ac:dyDescent="0.3">
      <c r="B323" s="13"/>
      <c r="C323" s="35"/>
      <c r="D323" s="35"/>
      <c r="E323" s="3"/>
      <c r="F323" s="3"/>
      <c r="G323" s="3"/>
      <c r="H323" s="3"/>
      <c r="I323" s="4"/>
      <c r="J323" s="40"/>
      <c r="K323" s="40"/>
    </row>
    <row r="324" spans="2:11" x14ac:dyDescent="0.3">
      <c r="B324" s="13"/>
      <c r="C324" s="35"/>
      <c r="D324" s="35"/>
      <c r="E324" s="3"/>
      <c r="F324" s="3"/>
      <c r="G324" s="3"/>
      <c r="H324" s="3"/>
      <c r="I324" s="4"/>
      <c r="J324" s="40"/>
      <c r="K324" s="40"/>
    </row>
    <row r="325" spans="2:11" x14ac:dyDescent="0.3">
      <c r="B325" s="13"/>
      <c r="C325" s="35"/>
      <c r="D325" s="35"/>
      <c r="E325" s="3"/>
      <c r="F325" s="3"/>
      <c r="G325" s="3"/>
      <c r="H325" s="3"/>
      <c r="I325" s="4"/>
      <c r="J325" s="40"/>
      <c r="K325" s="40"/>
    </row>
    <row r="326" spans="2:11" x14ac:dyDescent="0.3">
      <c r="B326" s="13"/>
      <c r="C326" s="35"/>
      <c r="D326" s="35"/>
      <c r="E326" s="3"/>
      <c r="F326" s="3"/>
      <c r="G326" s="3"/>
      <c r="H326" s="3"/>
      <c r="I326" s="4"/>
      <c r="J326" s="40"/>
      <c r="K326" s="40"/>
    </row>
    <row r="327" spans="2:11" x14ac:dyDescent="0.3">
      <c r="B327" s="13"/>
      <c r="C327" s="35"/>
      <c r="D327" s="35"/>
      <c r="E327" s="3"/>
      <c r="F327" s="3"/>
      <c r="G327" s="3"/>
      <c r="H327" s="3"/>
      <c r="I327" s="4"/>
      <c r="J327" s="40"/>
      <c r="K327" s="40"/>
    </row>
    <row r="328" spans="2:11" x14ac:dyDescent="0.3">
      <c r="B328" s="13"/>
      <c r="C328" s="35"/>
      <c r="D328" s="35"/>
      <c r="E328" s="3"/>
      <c r="F328" s="3"/>
      <c r="G328" s="3"/>
      <c r="H328" s="3"/>
      <c r="I328" s="4"/>
      <c r="J328" s="40"/>
      <c r="K328" s="40"/>
    </row>
    <row r="329" spans="2:11" x14ac:dyDescent="0.3">
      <c r="B329" s="13"/>
      <c r="C329" s="35"/>
      <c r="D329" s="35"/>
      <c r="E329" s="3"/>
      <c r="F329" s="3"/>
      <c r="G329" s="3"/>
      <c r="H329" s="3"/>
      <c r="I329" s="4"/>
      <c r="J329" s="40"/>
      <c r="K329" s="40"/>
    </row>
    <row r="330" spans="2:11" x14ac:dyDescent="0.3">
      <c r="B330" s="13"/>
      <c r="C330" s="35"/>
      <c r="D330" s="35"/>
      <c r="E330" s="3"/>
      <c r="F330" s="3"/>
      <c r="G330" s="3"/>
      <c r="H330" s="3"/>
      <c r="I330" s="4"/>
      <c r="J330" s="40"/>
      <c r="K330" s="40"/>
    </row>
    <row r="331" spans="2:11" x14ac:dyDescent="0.3">
      <c r="B331" s="13"/>
      <c r="C331" s="35"/>
      <c r="D331" s="35"/>
      <c r="E331" s="3"/>
      <c r="F331" s="3"/>
      <c r="G331" s="3"/>
      <c r="H331" s="3"/>
      <c r="I331" s="4"/>
      <c r="J331" s="40"/>
      <c r="K331" s="40"/>
    </row>
    <row r="332" spans="2:11" x14ac:dyDescent="0.3">
      <c r="B332" s="13"/>
      <c r="C332" s="35"/>
      <c r="D332" s="35"/>
      <c r="E332" s="3"/>
      <c r="F332" s="3"/>
      <c r="G332" s="3"/>
      <c r="H332" s="3"/>
      <c r="I332" s="4"/>
      <c r="J332" s="40"/>
      <c r="K332" s="40"/>
    </row>
    <row r="333" spans="2:11" x14ac:dyDescent="0.3">
      <c r="B333" s="13"/>
      <c r="C333" s="35"/>
      <c r="D333" s="35"/>
      <c r="E333" s="3"/>
      <c r="F333" s="3"/>
      <c r="G333" s="3"/>
      <c r="H333" s="3"/>
      <c r="I333" s="4"/>
      <c r="J333" s="40"/>
      <c r="K333" s="40"/>
    </row>
    <row r="334" spans="2:11" x14ac:dyDescent="0.3">
      <c r="B334" s="13"/>
      <c r="C334" s="35"/>
      <c r="D334" s="35"/>
      <c r="E334" s="3"/>
      <c r="F334" s="3"/>
      <c r="G334" s="3"/>
      <c r="H334" s="3"/>
      <c r="I334" s="4"/>
      <c r="J334" s="40"/>
      <c r="K334" s="40"/>
    </row>
    <row r="335" spans="2:11" x14ac:dyDescent="0.3">
      <c r="B335" s="13"/>
      <c r="C335" s="35"/>
      <c r="D335" s="35"/>
      <c r="E335" s="3"/>
      <c r="F335" s="3"/>
      <c r="G335" s="3"/>
      <c r="H335" s="3"/>
      <c r="I335" s="4"/>
      <c r="J335" s="40"/>
      <c r="K335" s="40"/>
    </row>
    <row r="336" spans="2:11" x14ac:dyDescent="0.3">
      <c r="B336" s="13"/>
      <c r="C336" s="35"/>
      <c r="D336" s="35"/>
      <c r="E336" s="3"/>
      <c r="F336" s="3"/>
      <c r="G336" s="3"/>
      <c r="H336" s="3"/>
      <c r="I336" s="4"/>
      <c r="J336" s="40"/>
      <c r="K336" s="40"/>
    </row>
    <row r="337" spans="2:11" x14ac:dyDescent="0.3">
      <c r="B337" s="13"/>
      <c r="C337" s="35"/>
      <c r="D337" s="35"/>
      <c r="E337" s="3"/>
      <c r="F337" s="3"/>
      <c r="G337" s="3"/>
      <c r="H337" s="3"/>
      <c r="I337" s="4"/>
      <c r="J337" s="40"/>
      <c r="K337" s="40"/>
    </row>
    <row r="338" spans="2:11" x14ac:dyDescent="0.3">
      <c r="B338" s="13"/>
      <c r="C338" s="35"/>
      <c r="D338" s="35"/>
      <c r="E338" s="3"/>
      <c r="F338" s="3"/>
      <c r="G338" s="3"/>
      <c r="H338" s="3"/>
      <c r="I338" s="4"/>
      <c r="J338" s="40"/>
      <c r="K338" s="40"/>
    </row>
    <row r="339" spans="2:11" x14ac:dyDescent="0.3">
      <c r="B339" s="13"/>
      <c r="C339" s="35"/>
      <c r="D339" s="35"/>
      <c r="E339" s="3"/>
      <c r="F339" s="3"/>
      <c r="G339" s="3"/>
      <c r="H339" s="3"/>
      <c r="I339" s="4"/>
      <c r="J339" s="40"/>
      <c r="K339" s="40"/>
    </row>
    <row r="340" spans="2:11" x14ac:dyDescent="0.3">
      <c r="B340" s="13"/>
      <c r="C340" s="35"/>
      <c r="D340" s="35"/>
      <c r="E340" s="3"/>
      <c r="F340" s="3"/>
      <c r="G340" s="3"/>
      <c r="H340" s="3"/>
      <c r="I340" s="4"/>
      <c r="J340" s="40"/>
      <c r="K340" s="40"/>
    </row>
    <row r="341" spans="2:11" x14ac:dyDescent="0.3">
      <c r="B341" s="13"/>
      <c r="C341" s="35"/>
      <c r="D341" s="35"/>
      <c r="E341" s="3"/>
      <c r="F341" s="3"/>
      <c r="G341" s="3"/>
      <c r="H341" s="3"/>
      <c r="I341" s="4"/>
      <c r="J341" s="40"/>
      <c r="K341" s="40"/>
    </row>
    <row r="342" spans="2:11" x14ac:dyDescent="0.3">
      <c r="B342" s="13"/>
      <c r="C342" s="35"/>
      <c r="D342" s="35"/>
      <c r="E342" s="3"/>
      <c r="F342" s="3"/>
      <c r="G342" s="3"/>
      <c r="H342" s="3"/>
      <c r="I342" s="4"/>
      <c r="J342" s="40"/>
      <c r="K342" s="40"/>
    </row>
    <row r="343" spans="2:11" x14ac:dyDescent="0.3">
      <c r="B343" s="13"/>
      <c r="C343" s="35"/>
      <c r="D343" s="35"/>
      <c r="E343" s="3"/>
      <c r="F343" s="3"/>
      <c r="G343" s="3"/>
      <c r="H343" s="3"/>
      <c r="I343" s="4"/>
      <c r="J343" s="40"/>
      <c r="K343" s="40"/>
    </row>
    <row r="344" spans="2:11" x14ac:dyDescent="0.3">
      <c r="B344" s="13"/>
      <c r="C344" s="35"/>
      <c r="D344" s="35"/>
      <c r="E344" s="3"/>
      <c r="F344" s="3"/>
      <c r="G344" s="3"/>
      <c r="H344" s="3"/>
      <c r="I344" s="4"/>
      <c r="J344" s="40"/>
      <c r="K344" s="40"/>
    </row>
    <row r="345" spans="2:11" x14ac:dyDescent="0.3">
      <c r="B345" s="13"/>
      <c r="C345" s="35"/>
      <c r="D345" s="35"/>
      <c r="E345" s="3"/>
      <c r="F345" s="3"/>
      <c r="G345" s="3"/>
      <c r="H345" s="3"/>
      <c r="I345" s="4"/>
      <c r="J345" s="40"/>
      <c r="K345" s="40"/>
    </row>
    <row r="346" spans="2:11" x14ac:dyDescent="0.3">
      <c r="B346" s="13"/>
      <c r="C346" s="35"/>
      <c r="D346" s="35"/>
      <c r="E346" s="3"/>
      <c r="F346" s="3"/>
      <c r="G346" s="3"/>
      <c r="H346" s="3"/>
      <c r="I346" s="4"/>
      <c r="J346" s="40"/>
      <c r="K346" s="40"/>
    </row>
    <row r="347" spans="2:11" x14ac:dyDescent="0.3">
      <c r="B347" s="13"/>
      <c r="C347" s="35"/>
      <c r="D347" s="35"/>
      <c r="E347" s="3"/>
      <c r="F347" s="3"/>
      <c r="G347" s="3"/>
      <c r="H347" s="3"/>
      <c r="I347" s="4"/>
      <c r="J347" s="40"/>
      <c r="K347" s="40"/>
    </row>
    <row r="348" spans="2:11" x14ac:dyDescent="0.3">
      <c r="B348" s="13"/>
      <c r="C348" s="35"/>
      <c r="D348" s="35"/>
      <c r="E348" s="3"/>
      <c r="F348" s="3"/>
      <c r="G348" s="3"/>
      <c r="H348" s="3"/>
      <c r="I348" s="4"/>
      <c r="J348" s="40"/>
      <c r="K348" s="40"/>
    </row>
    <row r="349" spans="2:11" x14ac:dyDescent="0.3">
      <c r="B349" s="13"/>
      <c r="C349" s="35"/>
      <c r="D349" s="35"/>
      <c r="E349" s="3"/>
      <c r="F349" s="3"/>
      <c r="G349" s="3"/>
      <c r="H349" s="3"/>
      <c r="I349" s="4"/>
      <c r="J349" s="40"/>
      <c r="K349" s="40"/>
    </row>
    <row r="350" spans="2:11" x14ac:dyDescent="0.3">
      <c r="B350" s="13"/>
      <c r="C350" s="35"/>
      <c r="D350" s="35"/>
      <c r="E350" s="3"/>
      <c r="F350" s="3"/>
      <c r="G350" s="3"/>
      <c r="H350" s="3"/>
      <c r="I350" s="4"/>
      <c r="J350" s="40"/>
      <c r="K350" s="40"/>
    </row>
    <row r="351" spans="2:11" x14ac:dyDescent="0.3">
      <c r="B351" s="13"/>
      <c r="C351" s="35"/>
      <c r="D351" s="35"/>
      <c r="E351" s="3"/>
      <c r="F351" s="3"/>
      <c r="G351" s="3"/>
      <c r="H351" s="3"/>
      <c r="I351" s="4"/>
      <c r="J351" s="40"/>
      <c r="K351" s="40"/>
    </row>
    <row r="352" spans="2:11" x14ac:dyDescent="0.3">
      <c r="B352" s="13"/>
      <c r="C352" s="35"/>
      <c r="D352" s="35"/>
      <c r="E352" s="3"/>
      <c r="F352" s="3"/>
      <c r="G352" s="3"/>
      <c r="H352" s="3"/>
      <c r="I352" s="4"/>
      <c r="J352" s="40"/>
      <c r="K352" s="40"/>
    </row>
    <row r="353" spans="2:11" x14ac:dyDescent="0.3">
      <c r="B353" s="13"/>
      <c r="C353" s="35"/>
      <c r="D353" s="35"/>
      <c r="E353" s="3"/>
      <c r="F353" s="3"/>
      <c r="G353" s="3"/>
      <c r="H353" s="3"/>
      <c r="I353" s="4"/>
      <c r="J353" s="40"/>
      <c r="K353" s="40"/>
    </row>
    <row r="354" spans="2:11" x14ac:dyDescent="0.3">
      <c r="B354" s="13"/>
      <c r="C354" s="35"/>
      <c r="D354" s="35"/>
      <c r="E354" s="3"/>
      <c r="F354" s="3"/>
      <c r="G354" s="3"/>
      <c r="H354" s="3"/>
      <c r="I354" s="4"/>
      <c r="J354" s="40"/>
      <c r="K354" s="40"/>
    </row>
    <row r="355" spans="2:11" x14ac:dyDescent="0.3">
      <c r="B355" s="13"/>
      <c r="C355" s="35"/>
      <c r="D355" s="35"/>
      <c r="E355" s="3"/>
      <c r="F355" s="3"/>
      <c r="G355" s="3"/>
      <c r="H355" s="3"/>
      <c r="I355" s="4"/>
      <c r="J355" s="40"/>
      <c r="K355" s="40"/>
    </row>
    <row r="356" spans="2:11" x14ac:dyDescent="0.3">
      <c r="B356" s="13"/>
      <c r="C356" s="35"/>
      <c r="D356" s="35"/>
      <c r="E356" s="3"/>
      <c r="F356" s="3"/>
      <c r="G356" s="3"/>
      <c r="H356" s="3"/>
      <c r="I356" s="4"/>
      <c r="J356" s="40"/>
      <c r="K356" s="40"/>
    </row>
    <row r="357" spans="2:11" x14ac:dyDescent="0.3">
      <c r="B357" s="13"/>
      <c r="C357" s="35"/>
      <c r="D357" s="35"/>
      <c r="E357" s="3"/>
      <c r="F357" s="3"/>
      <c r="G357" s="3"/>
      <c r="H357" s="3"/>
      <c r="I357" s="4"/>
      <c r="J357" s="40"/>
      <c r="K357" s="40"/>
    </row>
    <row r="358" spans="2:11" x14ac:dyDescent="0.3">
      <c r="B358" s="13"/>
      <c r="C358" s="35"/>
      <c r="D358" s="35"/>
      <c r="E358" s="3"/>
      <c r="F358" s="3"/>
      <c r="G358" s="3"/>
      <c r="H358" s="3"/>
      <c r="I358" s="4"/>
      <c r="J358" s="40"/>
      <c r="K358" s="40"/>
    </row>
    <row r="359" spans="2:11" x14ac:dyDescent="0.3">
      <c r="B359" s="13"/>
      <c r="C359" s="35"/>
      <c r="D359" s="35"/>
      <c r="E359" s="3"/>
      <c r="F359" s="3"/>
      <c r="G359" s="3"/>
      <c r="H359" s="3"/>
      <c r="I359" s="4"/>
      <c r="J359" s="40"/>
      <c r="K359" s="40"/>
    </row>
    <row r="360" spans="2:11" x14ac:dyDescent="0.3">
      <c r="B360" s="13"/>
      <c r="C360" s="35"/>
      <c r="D360" s="35"/>
      <c r="E360" s="3"/>
      <c r="F360" s="3"/>
      <c r="G360" s="3"/>
      <c r="H360" s="3"/>
      <c r="I360" s="4"/>
      <c r="J360" s="40"/>
      <c r="K360" s="40"/>
    </row>
    <row r="361" spans="2:11" x14ac:dyDescent="0.3">
      <c r="B361" s="13"/>
      <c r="C361" s="35"/>
      <c r="D361" s="35"/>
      <c r="E361" s="3"/>
      <c r="F361" s="3"/>
      <c r="G361" s="3"/>
      <c r="H361" s="3"/>
      <c r="I361" s="4"/>
      <c r="J361" s="40"/>
      <c r="K361" s="40"/>
    </row>
    <row r="362" spans="2:11" x14ac:dyDescent="0.3">
      <c r="B362" s="13"/>
      <c r="C362" s="35"/>
      <c r="D362" s="35"/>
      <c r="E362" s="3"/>
      <c r="F362" s="3"/>
      <c r="G362" s="3"/>
      <c r="H362" s="3"/>
      <c r="I362" s="4"/>
      <c r="J362" s="40"/>
      <c r="K362" s="40"/>
    </row>
    <row r="363" spans="2:11" x14ac:dyDescent="0.3">
      <c r="B363" s="13"/>
      <c r="C363" s="35"/>
      <c r="D363" s="35"/>
      <c r="E363" s="3"/>
      <c r="F363" s="3"/>
      <c r="G363" s="3"/>
      <c r="H363" s="3"/>
      <c r="I363" s="4"/>
      <c r="J363" s="40"/>
      <c r="K363" s="40"/>
    </row>
    <row r="364" spans="2:11" x14ac:dyDescent="0.3">
      <c r="B364" s="13"/>
      <c r="C364" s="35"/>
      <c r="D364" s="35"/>
      <c r="E364" s="3"/>
      <c r="F364" s="3"/>
      <c r="G364" s="3"/>
      <c r="H364" s="3"/>
      <c r="I364" s="4"/>
      <c r="J364" s="40"/>
      <c r="K364" s="40"/>
    </row>
    <row r="365" spans="2:11" x14ac:dyDescent="0.3">
      <c r="B365" s="13"/>
      <c r="C365" s="35"/>
      <c r="D365" s="35"/>
      <c r="E365" s="3"/>
      <c r="F365" s="3"/>
      <c r="G365" s="3"/>
      <c r="H365" s="3"/>
      <c r="I365" s="4"/>
      <c r="J365" s="40"/>
      <c r="K365" s="40"/>
    </row>
    <row r="366" spans="2:11" x14ac:dyDescent="0.3">
      <c r="B366" s="13"/>
      <c r="C366" s="35"/>
      <c r="D366" s="35"/>
      <c r="E366" s="3"/>
      <c r="F366" s="3"/>
      <c r="G366" s="3"/>
      <c r="H366" s="3"/>
      <c r="I366" s="4"/>
      <c r="J366" s="40"/>
      <c r="K366" s="40"/>
    </row>
    <row r="367" spans="2:11" x14ac:dyDescent="0.3">
      <c r="B367" s="13"/>
      <c r="C367" s="35"/>
      <c r="D367" s="35"/>
      <c r="E367" s="3"/>
      <c r="F367" s="3"/>
      <c r="G367" s="3"/>
      <c r="H367" s="3"/>
      <c r="I367" s="4"/>
      <c r="J367" s="40"/>
      <c r="K367" s="40"/>
    </row>
    <row r="368" spans="2:11" x14ac:dyDescent="0.3">
      <c r="B368" s="13"/>
      <c r="C368" s="35"/>
      <c r="D368" s="35"/>
      <c r="E368" s="3"/>
      <c r="F368" s="3"/>
      <c r="G368" s="3"/>
      <c r="H368" s="3"/>
      <c r="I368" s="4"/>
      <c r="J368" s="40"/>
      <c r="K368" s="40"/>
    </row>
    <row r="369" spans="2:11" x14ac:dyDescent="0.3">
      <c r="B369" s="13"/>
      <c r="C369" s="35"/>
      <c r="D369" s="35"/>
      <c r="E369" s="3"/>
      <c r="F369" s="3"/>
      <c r="G369" s="3"/>
      <c r="H369" s="3"/>
      <c r="I369" s="4"/>
      <c r="J369" s="40"/>
      <c r="K369" s="40"/>
    </row>
    <row r="370" spans="2:11" x14ac:dyDescent="0.3">
      <c r="B370" s="13"/>
      <c r="C370" s="35"/>
      <c r="D370" s="35"/>
      <c r="E370" s="3"/>
      <c r="F370" s="3"/>
      <c r="G370" s="3"/>
      <c r="H370" s="3"/>
      <c r="I370" s="4"/>
      <c r="J370" s="40"/>
      <c r="K370" s="40"/>
    </row>
    <row r="371" spans="2:11" x14ac:dyDescent="0.3">
      <c r="B371" s="13"/>
      <c r="C371" s="35"/>
      <c r="D371" s="35"/>
      <c r="E371" s="3"/>
      <c r="F371" s="3"/>
      <c r="G371" s="3"/>
      <c r="H371" s="3"/>
      <c r="I371" s="4"/>
      <c r="J371" s="40"/>
      <c r="K371" s="40"/>
    </row>
    <row r="372" spans="2:11" x14ac:dyDescent="0.3">
      <c r="B372" s="13"/>
      <c r="C372" s="35"/>
      <c r="D372" s="35"/>
      <c r="E372" s="3"/>
      <c r="F372" s="3"/>
      <c r="G372" s="3"/>
      <c r="H372" s="3"/>
      <c r="I372" s="4"/>
      <c r="J372" s="40"/>
      <c r="K372" s="40"/>
    </row>
    <row r="373" spans="2:11" x14ac:dyDescent="0.3">
      <c r="B373" s="13"/>
      <c r="C373" s="35"/>
      <c r="D373" s="35"/>
      <c r="E373" s="3"/>
      <c r="F373" s="3"/>
      <c r="G373" s="3"/>
      <c r="H373" s="3"/>
      <c r="I373" s="4"/>
      <c r="J373" s="40"/>
      <c r="K373" s="40"/>
    </row>
    <row r="374" spans="2:11" x14ac:dyDescent="0.3">
      <c r="B374" s="13"/>
      <c r="C374" s="35"/>
      <c r="D374" s="35"/>
      <c r="E374" s="3"/>
      <c r="F374" s="3"/>
      <c r="G374" s="3"/>
      <c r="H374" s="3"/>
      <c r="I374" s="4"/>
      <c r="J374" s="40"/>
      <c r="K374" s="40"/>
    </row>
    <row r="375" spans="2:11" x14ac:dyDescent="0.3">
      <c r="B375" s="13"/>
      <c r="C375" s="35"/>
      <c r="D375" s="35"/>
      <c r="E375" s="3"/>
      <c r="F375" s="3"/>
      <c r="G375" s="3"/>
      <c r="H375" s="3"/>
      <c r="I375" s="4"/>
      <c r="J375" s="40"/>
      <c r="K375" s="40"/>
    </row>
    <row r="376" spans="2:11" x14ac:dyDescent="0.3">
      <c r="B376" s="13"/>
      <c r="C376" s="35"/>
      <c r="D376" s="35"/>
      <c r="E376" s="3"/>
      <c r="F376" s="3"/>
      <c r="G376" s="3"/>
      <c r="H376" s="3"/>
      <c r="I376" s="4"/>
      <c r="J376" s="40"/>
      <c r="K376" s="40"/>
    </row>
    <row r="377" spans="2:11" x14ac:dyDescent="0.3">
      <c r="B377" s="13"/>
      <c r="C377" s="35"/>
      <c r="D377" s="35"/>
      <c r="E377" s="3"/>
      <c r="F377" s="3"/>
      <c r="G377" s="3"/>
      <c r="H377" s="3"/>
      <c r="I377" s="4"/>
      <c r="J377" s="40"/>
      <c r="K377" s="40"/>
    </row>
    <row r="378" spans="2:11" x14ac:dyDescent="0.3">
      <c r="B378" s="13"/>
      <c r="C378" s="35"/>
      <c r="D378" s="35"/>
      <c r="E378" s="3"/>
      <c r="F378" s="3"/>
      <c r="G378" s="3"/>
      <c r="H378" s="3"/>
      <c r="I378" s="4"/>
      <c r="J378" s="40"/>
      <c r="K378" s="40"/>
    </row>
    <row r="379" spans="2:11" x14ac:dyDescent="0.3">
      <c r="B379" s="13"/>
      <c r="C379" s="35"/>
      <c r="D379" s="35"/>
      <c r="E379" s="3"/>
      <c r="F379" s="3"/>
      <c r="G379" s="3"/>
      <c r="H379" s="3"/>
      <c r="I379" s="4"/>
      <c r="J379" s="40"/>
      <c r="K379" s="40"/>
    </row>
    <row r="380" spans="2:11" x14ac:dyDescent="0.3">
      <c r="B380" s="13"/>
      <c r="C380" s="35"/>
      <c r="D380" s="35"/>
      <c r="E380" s="3"/>
      <c r="F380" s="3"/>
      <c r="G380" s="3"/>
      <c r="H380" s="3"/>
      <c r="I380" s="4"/>
      <c r="J380" s="40"/>
      <c r="K380" s="40"/>
    </row>
    <row r="381" spans="2:11" x14ac:dyDescent="0.3">
      <c r="B381" s="13"/>
      <c r="C381" s="35"/>
      <c r="D381" s="35"/>
      <c r="E381" s="3"/>
      <c r="F381" s="3"/>
      <c r="G381" s="3"/>
      <c r="H381" s="3"/>
      <c r="I381" s="4"/>
      <c r="J381" s="40"/>
      <c r="K381" s="40"/>
    </row>
    <row r="382" spans="2:11" x14ac:dyDescent="0.3">
      <c r="B382" s="13"/>
      <c r="C382" s="35"/>
      <c r="D382" s="35"/>
      <c r="E382" s="3"/>
      <c r="F382" s="3"/>
      <c r="G382" s="3"/>
      <c r="H382" s="3"/>
      <c r="I382" s="4"/>
      <c r="J382" s="40"/>
      <c r="K382" s="40"/>
    </row>
    <row r="383" spans="2:11" x14ac:dyDescent="0.3">
      <c r="B383" s="13"/>
      <c r="C383" s="35"/>
      <c r="D383" s="35"/>
      <c r="E383" s="3"/>
      <c r="F383" s="3"/>
      <c r="G383" s="3"/>
      <c r="H383" s="3"/>
      <c r="I383" s="4"/>
      <c r="J383" s="40"/>
      <c r="K383" s="40"/>
    </row>
    <row r="384" spans="2:11" x14ac:dyDescent="0.3">
      <c r="B384" s="13"/>
      <c r="C384" s="35"/>
      <c r="D384" s="35"/>
      <c r="E384" s="3"/>
      <c r="F384" s="3"/>
      <c r="G384" s="3"/>
      <c r="H384" s="3"/>
      <c r="I384" s="4"/>
      <c r="J384" s="40"/>
      <c r="K384" s="40"/>
    </row>
    <row r="385" spans="2:11" x14ac:dyDescent="0.3">
      <c r="B385" s="13"/>
      <c r="C385" s="35"/>
      <c r="D385" s="35"/>
      <c r="E385" s="3"/>
      <c r="F385" s="3"/>
      <c r="G385" s="3"/>
      <c r="H385" s="3"/>
      <c r="I385" s="4"/>
      <c r="J385" s="40"/>
      <c r="K385" s="40"/>
    </row>
    <row r="386" spans="2:11" x14ac:dyDescent="0.3">
      <c r="B386" s="13"/>
      <c r="C386" s="35"/>
      <c r="D386" s="35"/>
      <c r="E386" s="3"/>
      <c r="F386" s="3"/>
      <c r="G386" s="3"/>
      <c r="H386" s="3"/>
      <c r="I386" s="4"/>
      <c r="J386" s="40"/>
      <c r="K386" s="40"/>
    </row>
    <row r="387" spans="2:11" x14ac:dyDescent="0.3">
      <c r="B387" s="13"/>
      <c r="C387" s="35"/>
      <c r="D387" s="35"/>
      <c r="E387" s="3"/>
      <c r="F387" s="3"/>
      <c r="G387" s="3"/>
      <c r="H387" s="3"/>
      <c r="I387" s="4"/>
      <c r="J387" s="40"/>
      <c r="K387" s="40"/>
    </row>
    <row r="388" spans="2:11" x14ac:dyDescent="0.3">
      <c r="B388" s="13"/>
      <c r="C388" s="35"/>
      <c r="D388" s="35"/>
      <c r="E388" s="3"/>
      <c r="F388" s="3"/>
      <c r="G388" s="3"/>
      <c r="H388" s="3"/>
      <c r="I388" s="4"/>
      <c r="J388" s="40"/>
      <c r="K388" s="40"/>
    </row>
    <row r="389" spans="2:11" x14ac:dyDescent="0.3">
      <c r="B389" s="13"/>
      <c r="C389" s="35"/>
      <c r="D389" s="35"/>
      <c r="E389" s="3"/>
      <c r="F389" s="3"/>
      <c r="G389" s="3"/>
      <c r="H389" s="3"/>
      <c r="I389" s="4"/>
      <c r="J389" s="40"/>
      <c r="K389" s="40"/>
    </row>
    <row r="390" spans="2:11" x14ac:dyDescent="0.3">
      <c r="B390" s="13"/>
      <c r="C390" s="35"/>
      <c r="D390" s="35"/>
      <c r="E390" s="3"/>
      <c r="F390" s="3"/>
      <c r="G390" s="3"/>
      <c r="H390" s="3"/>
      <c r="I390" s="4"/>
      <c r="J390" s="40"/>
      <c r="K390" s="40"/>
    </row>
    <row r="391" spans="2:11" x14ac:dyDescent="0.3">
      <c r="B391" s="13"/>
      <c r="C391" s="35"/>
      <c r="D391" s="35"/>
      <c r="E391" s="3"/>
      <c r="F391" s="3"/>
      <c r="G391" s="3"/>
      <c r="H391" s="3"/>
      <c r="I391" s="4"/>
      <c r="J391" s="40"/>
      <c r="K391" s="40"/>
    </row>
    <row r="392" spans="2:11" x14ac:dyDescent="0.3">
      <c r="B392" s="13"/>
      <c r="C392" s="35"/>
      <c r="D392" s="35"/>
      <c r="E392" s="3"/>
      <c r="F392" s="3"/>
      <c r="G392" s="3"/>
      <c r="H392" s="3"/>
      <c r="I392" s="4"/>
      <c r="J392" s="40"/>
      <c r="K392" s="40"/>
    </row>
    <row r="393" spans="2:11" x14ac:dyDescent="0.3">
      <c r="B393" s="13"/>
      <c r="C393" s="35"/>
      <c r="D393" s="35"/>
      <c r="E393" s="3"/>
      <c r="F393" s="3"/>
      <c r="G393" s="3"/>
      <c r="H393" s="3"/>
      <c r="I393" s="4"/>
      <c r="J393" s="40"/>
      <c r="K393" s="40"/>
    </row>
    <row r="394" spans="2:11" x14ac:dyDescent="0.3">
      <c r="B394" s="13"/>
      <c r="C394" s="35"/>
      <c r="D394" s="35"/>
      <c r="E394" s="3"/>
      <c r="F394" s="3"/>
      <c r="G394" s="3"/>
      <c r="H394" s="3"/>
      <c r="I394" s="4"/>
      <c r="J394" s="40"/>
      <c r="K394" s="40"/>
    </row>
    <row r="395" spans="2:11" x14ac:dyDescent="0.3">
      <c r="B395" s="13"/>
      <c r="C395" s="35"/>
      <c r="D395" s="35"/>
      <c r="E395" s="3"/>
      <c r="F395" s="3"/>
      <c r="G395" s="3"/>
      <c r="H395" s="3"/>
      <c r="I395" s="4"/>
      <c r="J395" s="40"/>
      <c r="K395" s="40"/>
    </row>
    <row r="396" spans="2:11" x14ac:dyDescent="0.3">
      <c r="B396" s="13"/>
      <c r="C396" s="35"/>
      <c r="D396" s="35"/>
      <c r="E396" s="3"/>
      <c r="F396" s="3"/>
      <c r="G396" s="3"/>
      <c r="H396" s="3"/>
      <c r="I396" s="4"/>
      <c r="J396" s="40"/>
      <c r="K396" s="40"/>
    </row>
    <row r="397" spans="2:11" x14ac:dyDescent="0.3">
      <c r="B397" s="13"/>
      <c r="C397" s="35"/>
      <c r="D397" s="35"/>
      <c r="E397" s="3"/>
      <c r="F397" s="3"/>
      <c r="G397" s="3"/>
      <c r="H397" s="3"/>
      <c r="I397" s="4"/>
      <c r="J397" s="40"/>
      <c r="K397" s="40"/>
    </row>
    <row r="398" spans="2:11" x14ac:dyDescent="0.3">
      <c r="B398" s="13"/>
      <c r="C398" s="35"/>
      <c r="D398" s="35"/>
      <c r="E398" s="3"/>
      <c r="F398" s="3"/>
      <c r="G398" s="3"/>
      <c r="H398" s="3"/>
      <c r="I398" s="4"/>
      <c r="J398" s="40"/>
      <c r="K398" s="40"/>
    </row>
    <row r="399" spans="2:11" x14ac:dyDescent="0.3">
      <c r="B399" s="13"/>
      <c r="C399" s="35"/>
      <c r="D399" s="35"/>
      <c r="E399" s="3"/>
      <c r="F399" s="3"/>
      <c r="G399" s="3"/>
      <c r="H399" s="3"/>
      <c r="I399" s="4"/>
      <c r="J399" s="40"/>
      <c r="K399" s="40"/>
    </row>
    <row r="400" spans="2:11" x14ac:dyDescent="0.3">
      <c r="B400" s="13"/>
      <c r="C400" s="35"/>
      <c r="D400" s="35"/>
      <c r="E400" s="3"/>
      <c r="F400" s="3"/>
      <c r="G400" s="3"/>
      <c r="H400" s="3"/>
      <c r="I400" s="4"/>
      <c r="J400" s="40"/>
      <c r="K400" s="40"/>
    </row>
    <row r="401" spans="2:11" x14ac:dyDescent="0.3">
      <c r="B401" s="13"/>
      <c r="C401" s="35"/>
      <c r="D401" s="35"/>
      <c r="E401" s="3"/>
      <c r="F401" s="3"/>
      <c r="G401" s="3"/>
      <c r="H401" s="3"/>
      <c r="I401" s="4"/>
      <c r="J401" s="40"/>
      <c r="K401" s="40"/>
    </row>
    <row r="402" spans="2:11" x14ac:dyDescent="0.3">
      <c r="B402" s="13"/>
      <c r="C402" s="35"/>
      <c r="D402" s="35"/>
      <c r="E402" s="3"/>
      <c r="F402" s="3"/>
      <c r="G402" s="3"/>
      <c r="H402" s="3"/>
      <c r="I402" s="4"/>
      <c r="J402" s="40"/>
      <c r="K402" s="40"/>
    </row>
    <row r="403" spans="2:11" x14ac:dyDescent="0.3">
      <c r="B403" s="13"/>
      <c r="C403" s="35"/>
      <c r="D403" s="35"/>
      <c r="E403" s="3"/>
      <c r="F403" s="3"/>
      <c r="G403" s="3"/>
      <c r="H403" s="3"/>
      <c r="I403" s="4"/>
      <c r="J403" s="40"/>
      <c r="K403" s="40"/>
    </row>
    <row r="404" spans="2:11" x14ac:dyDescent="0.3">
      <c r="B404" s="13"/>
      <c r="C404" s="35"/>
      <c r="D404" s="35"/>
      <c r="E404" s="3"/>
      <c r="F404" s="3"/>
      <c r="G404" s="3"/>
      <c r="H404" s="3"/>
      <c r="I404" s="4"/>
      <c r="J404" s="40"/>
      <c r="K404" s="40"/>
    </row>
    <row r="405" spans="2:11" x14ac:dyDescent="0.3">
      <c r="B405" s="13"/>
      <c r="C405" s="35"/>
      <c r="D405" s="35"/>
      <c r="E405" s="3"/>
      <c r="F405" s="3"/>
      <c r="G405" s="3"/>
      <c r="H405" s="3"/>
      <c r="I405" s="4"/>
      <c r="J405" s="40"/>
      <c r="K405" s="40"/>
    </row>
    <row r="406" spans="2:11" x14ac:dyDescent="0.3">
      <c r="B406" s="13"/>
      <c r="C406" s="35"/>
      <c r="D406" s="35"/>
      <c r="E406" s="3"/>
      <c r="F406" s="3"/>
      <c r="G406" s="3"/>
      <c r="H406" s="3"/>
      <c r="I406" s="4"/>
      <c r="J406" s="40"/>
      <c r="K406" s="40"/>
    </row>
    <row r="407" spans="2:11" x14ac:dyDescent="0.3">
      <c r="B407" s="13"/>
      <c r="C407" s="35"/>
      <c r="D407" s="35"/>
      <c r="E407" s="3"/>
      <c r="F407" s="3"/>
      <c r="G407" s="3"/>
      <c r="H407" s="3"/>
      <c r="I407" s="4"/>
      <c r="J407" s="40"/>
      <c r="K407" s="40"/>
    </row>
    <row r="408" spans="2:11" x14ac:dyDescent="0.3">
      <c r="B408" s="13"/>
      <c r="C408" s="35"/>
      <c r="D408" s="35"/>
      <c r="E408" s="3"/>
      <c r="F408" s="3"/>
      <c r="G408" s="3"/>
      <c r="H408" s="3"/>
      <c r="I408" s="4"/>
      <c r="J408" s="40"/>
      <c r="K408" s="40"/>
    </row>
    <row r="409" spans="2:11" x14ac:dyDescent="0.3">
      <c r="B409" s="13"/>
      <c r="C409" s="35"/>
      <c r="D409" s="35"/>
      <c r="E409" s="3"/>
      <c r="F409" s="3"/>
      <c r="G409" s="3"/>
      <c r="H409" s="3"/>
      <c r="I409" s="4"/>
      <c r="J409" s="40"/>
      <c r="K409" s="40"/>
    </row>
    <row r="410" spans="2:11" x14ac:dyDescent="0.3">
      <c r="B410" s="13"/>
      <c r="C410" s="35"/>
      <c r="D410" s="35"/>
      <c r="E410" s="3"/>
      <c r="F410" s="3"/>
      <c r="G410" s="3"/>
      <c r="H410" s="3"/>
      <c r="I410" s="4"/>
      <c r="J410" s="40"/>
      <c r="K410" s="40"/>
    </row>
    <row r="411" spans="2:11" x14ac:dyDescent="0.3">
      <c r="B411" s="13"/>
      <c r="C411" s="35"/>
      <c r="D411" s="35"/>
      <c r="E411" s="3"/>
      <c r="F411" s="3"/>
      <c r="G411" s="3"/>
      <c r="H411" s="3"/>
      <c r="I411" s="4"/>
      <c r="J411" s="40"/>
      <c r="K411" s="40"/>
    </row>
    <row r="412" spans="2:11" x14ac:dyDescent="0.3">
      <c r="B412" s="13"/>
      <c r="C412" s="35"/>
      <c r="D412" s="35"/>
      <c r="E412" s="3"/>
      <c r="F412" s="3"/>
      <c r="G412" s="3"/>
      <c r="H412" s="3"/>
      <c r="I412" s="4"/>
      <c r="J412" s="40"/>
      <c r="K412" s="40"/>
    </row>
    <row r="413" spans="2:11" x14ac:dyDescent="0.3">
      <c r="B413" s="13"/>
      <c r="C413" s="35"/>
      <c r="D413" s="35"/>
      <c r="E413" s="3"/>
      <c r="F413" s="3"/>
      <c r="G413" s="3"/>
      <c r="H413" s="3"/>
      <c r="I413" s="4"/>
      <c r="J413" s="40"/>
      <c r="K413" s="40"/>
    </row>
    <row r="414" spans="2:11" x14ac:dyDescent="0.3">
      <c r="B414" s="13"/>
      <c r="C414" s="35"/>
      <c r="D414" s="35"/>
      <c r="E414" s="3"/>
      <c r="F414" s="3"/>
      <c r="G414" s="3"/>
      <c r="H414" s="3"/>
      <c r="I414" s="4"/>
      <c r="J414" s="40"/>
      <c r="K414" s="40"/>
    </row>
    <row r="415" spans="2:11" x14ac:dyDescent="0.3">
      <c r="B415" s="13"/>
      <c r="C415" s="35"/>
      <c r="D415" s="35"/>
      <c r="E415" s="3"/>
      <c r="F415" s="3"/>
      <c r="G415" s="3"/>
      <c r="H415" s="3"/>
      <c r="I415" s="4"/>
      <c r="J415" s="40"/>
      <c r="K415" s="40"/>
    </row>
    <row r="416" spans="2:11" x14ac:dyDescent="0.3">
      <c r="B416" s="13"/>
      <c r="C416" s="35"/>
      <c r="D416" s="35"/>
      <c r="E416" s="3"/>
      <c r="F416" s="3"/>
      <c r="G416" s="3"/>
      <c r="H416" s="3"/>
      <c r="I416" s="4"/>
      <c r="J416" s="40"/>
      <c r="K416" s="40"/>
    </row>
    <row r="417" spans="2:11" x14ac:dyDescent="0.3">
      <c r="B417" s="13"/>
      <c r="C417" s="35"/>
      <c r="D417" s="35"/>
      <c r="E417" s="3"/>
      <c r="F417" s="3"/>
      <c r="G417" s="3"/>
      <c r="H417" s="3"/>
      <c r="I417" s="4"/>
      <c r="J417" s="40"/>
      <c r="K417" s="40"/>
    </row>
    <row r="418" spans="2:11" x14ac:dyDescent="0.3">
      <c r="B418" s="13"/>
      <c r="C418" s="35"/>
      <c r="D418" s="35"/>
      <c r="E418" s="3"/>
      <c r="F418" s="3"/>
      <c r="G418" s="3"/>
      <c r="H418" s="3"/>
      <c r="I418" s="4"/>
      <c r="J418" s="40"/>
      <c r="K418" s="40"/>
    </row>
    <row r="419" spans="2:11" x14ac:dyDescent="0.3">
      <c r="B419" s="13"/>
      <c r="C419" s="35"/>
      <c r="D419" s="35"/>
      <c r="E419" s="3"/>
      <c r="F419" s="3"/>
      <c r="G419" s="3"/>
      <c r="H419" s="3"/>
      <c r="I419" s="4"/>
      <c r="J419" s="40"/>
      <c r="K419" s="40"/>
    </row>
    <row r="420" spans="2:11" x14ac:dyDescent="0.3">
      <c r="B420" s="13"/>
      <c r="C420" s="35"/>
      <c r="D420" s="35"/>
      <c r="E420" s="3"/>
      <c r="F420" s="3"/>
      <c r="G420" s="3"/>
      <c r="H420" s="3"/>
      <c r="I420" s="4"/>
      <c r="J420" s="40"/>
      <c r="K420" s="40"/>
    </row>
    <row r="421" spans="2:11" x14ac:dyDescent="0.3">
      <c r="B421" s="13"/>
      <c r="C421" s="35"/>
      <c r="D421" s="35"/>
      <c r="E421" s="3"/>
      <c r="F421" s="3"/>
      <c r="G421" s="3"/>
      <c r="H421" s="3"/>
      <c r="I421" s="4"/>
      <c r="J421" s="40"/>
      <c r="K421" s="40"/>
    </row>
    <row r="422" spans="2:11" x14ac:dyDescent="0.3">
      <c r="B422" s="13"/>
      <c r="C422" s="35"/>
      <c r="D422" s="35"/>
      <c r="E422" s="3"/>
      <c r="F422" s="3"/>
      <c r="G422" s="3"/>
      <c r="H422" s="3"/>
      <c r="I422" s="4"/>
      <c r="J422" s="40"/>
      <c r="K422" s="40"/>
    </row>
    <row r="423" spans="2:11" x14ac:dyDescent="0.3">
      <c r="B423" s="13"/>
      <c r="C423" s="35"/>
      <c r="D423" s="35"/>
      <c r="E423" s="3"/>
      <c r="F423" s="3"/>
      <c r="G423" s="3"/>
      <c r="H423" s="3"/>
      <c r="I423" s="4"/>
      <c r="J423" s="40"/>
      <c r="K423" s="40"/>
    </row>
    <row r="424" spans="2:11" x14ac:dyDescent="0.3">
      <c r="B424" s="13"/>
      <c r="C424" s="35"/>
      <c r="D424" s="35"/>
      <c r="E424" s="3"/>
      <c r="F424" s="3"/>
      <c r="G424" s="3"/>
      <c r="H424" s="3"/>
      <c r="I424" s="4"/>
      <c r="J424" s="40"/>
      <c r="K424" s="40"/>
    </row>
    <row r="425" spans="2:11" x14ac:dyDescent="0.3">
      <c r="B425" s="13"/>
      <c r="C425" s="35"/>
      <c r="D425" s="35"/>
      <c r="E425" s="3"/>
      <c r="F425" s="3"/>
      <c r="G425" s="3"/>
      <c r="H425" s="3"/>
      <c r="I425" s="4"/>
      <c r="J425" s="40"/>
      <c r="K425" s="40"/>
    </row>
    <row r="426" spans="2:11" x14ac:dyDescent="0.3">
      <c r="B426" s="13"/>
      <c r="C426" s="35"/>
      <c r="D426" s="35"/>
      <c r="E426" s="3"/>
      <c r="F426" s="3"/>
      <c r="G426" s="3"/>
      <c r="H426" s="3"/>
      <c r="I426" s="4"/>
      <c r="J426" s="40"/>
      <c r="K426" s="40"/>
    </row>
    <row r="427" spans="2:11" x14ac:dyDescent="0.3">
      <c r="B427" s="13"/>
      <c r="C427" s="35"/>
      <c r="D427" s="35"/>
      <c r="E427" s="3"/>
      <c r="F427" s="3"/>
      <c r="G427" s="3"/>
      <c r="H427" s="3"/>
      <c r="I427" s="4"/>
      <c r="J427" s="40"/>
      <c r="K427" s="40"/>
    </row>
    <row r="428" spans="2:11" x14ac:dyDescent="0.3">
      <c r="B428" s="13"/>
      <c r="C428" s="35"/>
      <c r="D428" s="35"/>
      <c r="E428" s="3"/>
      <c r="F428" s="3"/>
      <c r="G428" s="3"/>
      <c r="H428" s="3"/>
      <c r="I428" s="4"/>
      <c r="J428" s="40"/>
      <c r="K428" s="40"/>
    </row>
    <row r="429" spans="2:11" x14ac:dyDescent="0.3">
      <c r="B429" s="13"/>
      <c r="C429" s="35"/>
      <c r="D429" s="35"/>
      <c r="E429" s="3"/>
      <c r="F429" s="3"/>
      <c r="G429" s="3"/>
      <c r="H429" s="3"/>
      <c r="I429" s="4"/>
      <c r="J429" s="40"/>
      <c r="K429" s="40"/>
    </row>
    <row r="430" spans="2:11" x14ac:dyDescent="0.3">
      <c r="B430" s="13"/>
      <c r="C430" s="35"/>
      <c r="D430" s="35"/>
      <c r="E430" s="3"/>
      <c r="F430" s="3"/>
      <c r="G430" s="3"/>
      <c r="H430" s="3"/>
      <c r="I430" s="4"/>
      <c r="J430" s="40"/>
      <c r="K430" s="40"/>
    </row>
    <row r="431" spans="2:11" x14ac:dyDescent="0.3">
      <c r="B431" s="13"/>
      <c r="C431" s="35"/>
      <c r="D431" s="35"/>
      <c r="E431" s="3"/>
      <c r="F431" s="3"/>
      <c r="G431" s="3"/>
      <c r="H431" s="3"/>
      <c r="I431" s="4"/>
      <c r="J431" s="40"/>
      <c r="K431" s="40"/>
    </row>
    <row r="432" spans="2:11" x14ac:dyDescent="0.3">
      <c r="B432" s="13"/>
      <c r="C432" s="35"/>
      <c r="D432" s="35"/>
      <c r="E432" s="3"/>
      <c r="F432" s="3"/>
      <c r="G432" s="3"/>
      <c r="H432" s="3"/>
      <c r="I432" s="4"/>
      <c r="J432" s="40"/>
      <c r="K432" s="40"/>
    </row>
    <row r="433" spans="2:11" x14ac:dyDescent="0.3">
      <c r="B433" s="13"/>
      <c r="C433" s="35"/>
      <c r="D433" s="35"/>
      <c r="E433" s="3"/>
      <c r="F433" s="3"/>
      <c r="G433" s="3"/>
      <c r="H433" s="3"/>
      <c r="I433" s="4"/>
      <c r="J433" s="40"/>
      <c r="K433" s="40"/>
    </row>
    <row r="434" spans="2:11" x14ac:dyDescent="0.3">
      <c r="B434" s="13"/>
      <c r="C434" s="35"/>
      <c r="D434" s="35"/>
      <c r="E434" s="3"/>
      <c r="F434" s="3"/>
      <c r="G434" s="3"/>
      <c r="H434" s="3"/>
      <c r="I434" s="4"/>
      <c r="J434" s="40"/>
      <c r="K434" s="40"/>
    </row>
    <row r="435" spans="2:11" x14ac:dyDescent="0.3">
      <c r="B435" s="13"/>
      <c r="C435" s="35"/>
      <c r="D435" s="35"/>
      <c r="E435" s="3"/>
      <c r="F435" s="3"/>
      <c r="G435" s="3"/>
      <c r="H435" s="3"/>
      <c r="I435" s="4"/>
      <c r="J435" s="40"/>
      <c r="K435" s="40"/>
    </row>
    <row r="436" spans="2:11" x14ac:dyDescent="0.3">
      <c r="B436" s="13"/>
      <c r="C436" s="35"/>
      <c r="D436" s="35"/>
      <c r="E436" s="3"/>
      <c r="F436" s="3"/>
      <c r="G436" s="3"/>
      <c r="H436" s="3"/>
      <c r="I436" s="4"/>
      <c r="J436" s="40"/>
      <c r="K436" s="40"/>
    </row>
    <row r="437" spans="2:11" x14ac:dyDescent="0.3">
      <c r="B437" s="13"/>
      <c r="C437" s="35"/>
      <c r="D437" s="35"/>
      <c r="E437" s="3"/>
      <c r="F437" s="3"/>
      <c r="G437" s="3"/>
      <c r="H437" s="3"/>
      <c r="I437" s="4"/>
      <c r="J437" s="40"/>
      <c r="K437" s="40"/>
    </row>
    <row r="438" spans="2:11" x14ac:dyDescent="0.3">
      <c r="B438" s="13"/>
      <c r="C438" s="35"/>
      <c r="D438" s="35"/>
      <c r="E438" s="3"/>
      <c r="F438" s="3"/>
      <c r="G438" s="3"/>
      <c r="H438" s="3"/>
      <c r="I438" s="4"/>
      <c r="J438" s="40"/>
      <c r="K438" s="40"/>
    </row>
    <row r="439" spans="2:11" x14ac:dyDescent="0.3">
      <c r="B439" s="13"/>
      <c r="C439" s="35"/>
      <c r="D439" s="35"/>
      <c r="E439" s="3"/>
      <c r="F439" s="3"/>
      <c r="G439" s="3"/>
      <c r="H439" s="3"/>
      <c r="I439" s="4"/>
      <c r="J439" s="40"/>
      <c r="K439" s="40"/>
    </row>
    <row r="440" spans="2:11" x14ac:dyDescent="0.3">
      <c r="B440" s="13"/>
      <c r="C440" s="35"/>
      <c r="D440" s="35"/>
      <c r="E440" s="3"/>
      <c r="F440" s="3"/>
      <c r="G440" s="3"/>
      <c r="H440" s="3"/>
      <c r="I440" s="4"/>
      <c r="J440" s="40"/>
      <c r="K440" s="40"/>
    </row>
    <row r="441" spans="2:11" x14ac:dyDescent="0.3">
      <c r="B441" s="13"/>
      <c r="C441" s="35"/>
      <c r="D441" s="35"/>
      <c r="E441" s="3"/>
      <c r="F441" s="3"/>
      <c r="G441" s="3"/>
      <c r="H441" s="3"/>
      <c r="I441" s="4"/>
      <c r="J441" s="40"/>
      <c r="K441" s="40"/>
    </row>
    <row r="442" spans="2:11" x14ac:dyDescent="0.3">
      <c r="B442" s="13"/>
      <c r="C442" s="35"/>
      <c r="D442" s="35"/>
      <c r="E442" s="3"/>
      <c r="F442" s="3"/>
      <c r="G442" s="3"/>
      <c r="H442" s="3"/>
      <c r="I442" s="4"/>
      <c r="J442" s="40"/>
      <c r="K442" s="40"/>
    </row>
    <row r="443" spans="2:11" x14ac:dyDescent="0.3">
      <c r="B443" s="13"/>
      <c r="C443" s="35"/>
      <c r="D443" s="35"/>
      <c r="E443" s="3"/>
      <c r="F443" s="3"/>
      <c r="G443" s="3"/>
      <c r="H443" s="3"/>
      <c r="I443" s="4"/>
      <c r="J443" s="40"/>
      <c r="K443" s="40"/>
    </row>
    <row r="444" spans="2:11" x14ac:dyDescent="0.3">
      <c r="B444" s="13"/>
      <c r="C444" s="35"/>
      <c r="D444" s="35"/>
      <c r="E444" s="3"/>
      <c r="F444" s="3"/>
      <c r="G444" s="3"/>
      <c r="H444" s="3"/>
      <c r="I444" s="4"/>
      <c r="J444" s="40"/>
      <c r="K444" s="40"/>
    </row>
    <row r="445" spans="2:11" x14ac:dyDescent="0.3">
      <c r="B445" s="13"/>
      <c r="C445" s="35"/>
      <c r="D445" s="35"/>
      <c r="E445" s="3"/>
      <c r="F445" s="3"/>
      <c r="G445" s="3"/>
      <c r="H445" s="3"/>
      <c r="I445" s="4"/>
      <c r="J445" s="40"/>
      <c r="K445" s="40"/>
    </row>
    <row r="446" spans="2:11" x14ac:dyDescent="0.3">
      <c r="B446" s="13"/>
      <c r="C446" s="35"/>
      <c r="D446" s="35"/>
      <c r="E446" s="3"/>
      <c r="F446" s="3"/>
      <c r="G446" s="3"/>
      <c r="H446" s="3"/>
      <c r="I446" s="4"/>
      <c r="J446" s="40"/>
      <c r="K446" s="40"/>
    </row>
    <row r="447" spans="2:11" x14ac:dyDescent="0.3">
      <c r="B447" s="13"/>
      <c r="C447" s="35"/>
      <c r="D447" s="35"/>
      <c r="E447" s="3"/>
      <c r="F447" s="3"/>
      <c r="G447" s="3"/>
      <c r="H447" s="3"/>
      <c r="I447" s="4"/>
      <c r="J447" s="40"/>
      <c r="K447" s="40"/>
    </row>
    <row r="448" spans="2:11" x14ac:dyDescent="0.3">
      <c r="B448" s="13"/>
      <c r="C448" s="35"/>
      <c r="D448" s="35"/>
      <c r="E448" s="3"/>
      <c r="F448" s="3"/>
      <c r="G448" s="3"/>
      <c r="H448" s="3"/>
      <c r="I448" s="4"/>
      <c r="J448" s="40"/>
      <c r="K448" s="40"/>
    </row>
    <row r="449" spans="2:11" x14ac:dyDescent="0.3">
      <c r="B449" s="13"/>
      <c r="C449" s="35"/>
      <c r="D449" s="35"/>
      <c r="E449" s="3"/>
      <c r="F449" s="3"/>
      <c r="G449" s="3"/>
      <c r="H449" s="3"/>
      <c r="I449" s="4"/>
      <c r="J449" s="40"/>
      <c r="K449" s="40"/>
    </row>
    <row r="450" spans="2:11" x14ac:dyDescent="0.3">
      <c r="B450" s="13"/>
      <c r="C450" s="35"/>
      <c r="D450" s="35"/>
      <c r="E450" s="3"/>
      <c r="F450" s="3"/>
      <c r="G450" s="3"/>
      <c r="H450" s="3"/>
      <c r="I450" s="4"/>
      <c r="J450" s="40"/>
      <c r="K450" s="40"/>
    </row>
    <row r="451" spans="2:11" x14ac:dyDescent="0.3">
      <c r="B451" s="13"/>
      <c r="C451" s="35"/>
      <c r="D451" s="35"/>
      <c r="E451" s="3"/>
      <c r="F451" s="3"/>
      <c r="G451" s="3"/>
      <c r="H451" s="3"/>
      <c r="I451" s="4"/>
      <c r="J451" s="40"/>
      <c r="K451" s="40"/>
    </row>
    <row r="452" spans="2:11" x14ac:dyDescent="0.3">
      <c r="B452" s="13"/>
      <c r="C452" s="35"/>
      <c r="D452" s="35"/>
      <c r="E452" s="3"/>
      <c r="F452" s="3"/>
      <c r="G452" s="3"/>
      <c r="H452" s="3"/>
      <c r="I452" s="4"/>
      <c r="J452" s="40"/>
      <c r="K452" s="40"/>
    </row>
    <row r="453" spans="2:11" x14ac:dyDescent="0.3">
      <c r="B453" s="13"/>
      <c r="C453" s="35"/>
      <c r="D453" s="35"/>
      <c r="E453" s="3"/>
      <c r="F453" s="3"/>
      <c r="G453" s="3"/>
      <c r="H453" s="3"/>
      <c r="I453" s="4"/>
      <c r="J453" s="40"/>
      <c r="K453" s="40"/>
    </row>
    <row r="454" spans="2:11" x14ac:dyDescent="0.3">
      <c r="B454" s="13"/>
      <c r="C454" s="35"/>
      <c r="D454" s="35"/>
      <c r="E454" s="3"/>
      <c r="F454" s="3"/>
      <c r="G454" s="3"/>
      <c r="H454" s="3"/>
      <c r="I454" s="4"/>
      <c r="J454" s="40"/>
      <c r="K454" s="40"/>
    </row>
    <row r="455" spans="2:11" x14ac:dyDescent="0.3">
      <c r="B455" s="13"/>
      <c r="C455" s="35"/>
      <c r="D455" s="35"/>
      <c r="E455" s="3"/>
      <c r="F455" s="3"/>
      <c r="G455" s="3"/>
      <c r="H455" s="3"/>
      <c r="I455" s="4"/>
      <c r="J455" s="40"/>
      <c r="K455" s="40"/>
    </row>
    <row r="456" spans="2:11" x14ac:dyDescent="0.3">
      <c r="B456" s="13"/>
      <c r="C456" s="35"/>
      <c r="D456" s="35"/>
      <c r="E456" s="3"/>
      <c r="F456" s="3"/>
      <c r="G456" s="3"/>
      <c r="H456" s="3"/>
      <c r="I456" s="4"/>
      <c r="J456" s="40"/>
      <c r="K456" s="40"/>
    </row>
    <row r="457" spans="2:11" x14ac:dyDescent="0.3">
      <c r="B457" s="13"/>
      <c r="C457" s="35"/>
      <c r="D457" s="35"/>
      <c r="E457" s="3"/>
      <c r="F457" s="3"/>
      <c r="G457" s="3"/>
      <c r="H457" s="3"/>
      <c r="I457" s="4"/>
      <c r="J457" s="40"/>
      <c r="K457" s="40"/>
    </row>
    <row r="458" spans="2:11" x14ac:dyDescent="0.3">
      <c r="B458" s="13"/>
      <c r="C458" s="35"/>
      <c r="D458" s="35"/>
      <c r="E458" s="3"/>
      <c r="F458" s="3"/>
      <c r="G458" s="3"/>
      <c r="H458" s="3"/>
      <c r="I458" s="4"/>
      <c r="J458" s="40"/>
      <c r="K458" s="40"/>
    </row>
    <row r="459" spans="2:11" x14ac:dyDescent="0.3">
      <c r="B459" s="13"/>
      <c r="C459" s="35"/>
      <c r="D459" s="35"/>
      <c r="E459" s="3"/>
      <c r="F459" s="3"/>
      <c r="G459" s="3"/>
      <c r="H459" s="3"/>
      <c r="I459" s="4"/>
      <c r="J459" s="40"/>
      <c r="K459" s="40"/>
    </row>
    <row r="460" spans="2:11" x14ac:dyDescent="0.3">
      <c r="B460" s="13"/>
      <c r="C460" s="35"/>
      <c r="D460" s="35"/>
      <c r="E460" s="3"/>
      <c r="F460" s="3"/>
      <c r="G460" s="3"/>
      <c r="H460" s="3"/>
      <c r="I460" s="4"/>
      <c r="J460" s="40"/>
      <c r="K460" s="40"/>
    </row>
    <row r="461" spans="2:11" x14ac:dyDescent="0.3">
      <c r="B461" s="13"/>
      <c r="C461" s="35"/>
      <c r="D461" s="35"/>
      <c r="E461" s="3"/>
      <c r="F461" s="3"/>
      <c r="G461" s="3"/>
      <c r="H461" s="3"/>
      <c r="I461" s="4"/>
      <c r="J461" s="40"/>
      <c r="K461" s="40"/>
    </row>
    <row r="462" spans="2:11" x14ac:dyDescent="0.3">
      <c r="B462" s="13"/>
      <c r="C462" s="35"/>
      <c r="D462" s="35"/>
      <c r="E462" s="3"/>
      <c r="F462" s="3"/>
      <c r="G462" s="3"/>
      <c r="H462" s="3"/>
      <c r="I462" s="4"/>
      <c r="J462" s="40"/>
      <c r="K462" s="40"/>
    </row>
    <row r="463" spans="2:11" x14ac:dyDescent="0.3">
      <c r="B463" s="13"/>
      <c r="C463" s="35"/>
      <c r="D463" s="35"/>
      <c r="E463" s="3"/>
      <c r="F463" s="3"/>
      <c r="G463" s="3"/>
      <c r="H463" s="3"/>
      <c r="I463" s="4"/>
      <c r="J463" s="40"/>
      <c r="K463" s="40"/>
    </row>
    <row r="464" spans="2:11" x14ac:dyDescent="0.3">
      <c r="B464" s="13"/>
      <c r="C464" s="35"/>
      <c r="D464" s="35"/>
      <c r="E464" s="3"/>
      <c r="F464" s="3"/>
      <c r="G464" s="3"/>
      <c r="H464" s="3"/>
      <c r="I464" s="4"/>
      <c r="J464" s="40"/>
      <c r="K464" s="40"/>
    </row>
    <row r="465" spans="2:11" x14ac:dyDescent="0.3">
      <c r="B465" s="13"/>
      <c r="C465" s="35"/>
      <c r="D465" s="35"/>
      <c r="E465" s="3"/>
      <c r="F465" s="3"/>
      <c r="G465" s="3"/>
      <c r="H465" s="3"/>
      <c r="I465" s="4"/>
      <c r="J465" s="40"/>
      <c r="K465" s="40"/>
    </row>
    <row r="466" spans="2:11" x14ac:dyDescent="0.3">
      <c r="B466" s="13"/>
      <c r="C466" s="35"/>
      <c r="D466" s="35"/>
      <c r="E466" s="3"/>
      <c r="F466" s="3"/>
      <c r="G466" s="3"/>
      <c r="H466" s="3"/>
      <c r="I466" s="4"/>
      <c r="J466" s="40"/>
      <c r="K466" s="40"/>
    </row>
    <row r="467" spans="2:11" x14ac:dyDescent="0.3">
      <c r="B467" s="13"/>
      <c r="C467" s="35"/>
      <c r="D467" s="35"/>
      <c r="E467" s="3"/>
      <c r="F467" s="3"/>
      <c r="G467" s="3"/>
      <c r="H467" s="3"/>
      <c r="I467" s="4"/>
      <c r="J467" s="40"/>
      <c r="K467" s="40"/>
    </row>
    <row r="468" spans="2:11" x14ac:dyDescent="0.3">
      <c r="B468" s="13"/>
      <c r="C468" s="35"/>
      <c r="D468" s="35"/>
      <c r="E468" s="3"/>
      <c r="F468" s="3"/>
      <c r="G468" s="3"/>
      <c r="H468" s="3"/>
      <c r="I468" s="4"/>
      <c r="J468" s="40"/>
      <c r="K468" s="40"/>
    </row>
    <row r="469" spans="2:11" x14ac:dyDescent="0.3">
      <c r="B469" s="13"/>
      <c r="C469" s="35"/>
      <c r="D469" s="35"/>
      <c r="E469" s="3"/>
      <c r="F469" s="3"/>
      <c r="G469" s="3"/>
      <c r="H469" s="3"/>
      <c r="I469" s="4"/>
      <c r="J469" s="40"/>
      <c r="K469" s="40"/>
    </row>
    <row r="470" spans="2:11" x14ac:dyDescent="0.3">
      <c r="B470" s="13"/>
      <c r="C470" s="35"/>
      <c r="D470" s="35"/>
      <c r="E470" s="3"/>
      <c r="F470" s="3"/>
      <c r="G470" s="3"/>
      <c r="H470" s="3"/>
      <c r="I470" s="4"/>
      <c r="J470" s="40"/>
      <c r="K470" s="40"/>
    </row>
    <row r="471" spans="2:11" x14ac:dyDescent="0.3">
      <c r="B471" s="13"/>
      <c r="C471" s="35"/>
      <c r="D471" s="35"/>
      <c r="E471" s="3"/>
      <c r="F471" s="3"/>
      <c r="G471" s="3"/>
      <c r="H471" s="3"/>
      <c r="I471" s="4"/>
      <c r="J471" s="40"/>
      <c r="K471" s="40"/>
    </row>
    <row r="472" spans="2:11" x14ac:dyDescent="0.3">
      <c r="B472" s="13"/>
      <c r="C472" s="35"/>
      <c r="D472" s="35"/>
      <c r="E472" s="3"/>
      <c r="F472" s="3"/>
      <c r="G472" s="3"/>
      <c r="H472" s="3"/>
      <c r="I472" s="4"/>
      <c r="J472" s="40"/>
      <c r="K472" s="40"/>
    </row>
    <row r="473" spans="2:11" x14ac:dyDescent="0.3">
      <c r="B473" s="13"/>
      <c r="C473" s="35"/>
      <c r="D473" s="35"/>
      <c r="E473" s="3"/>
      <c r="F473" s="3"/>
      <c r="G473" s="3"/>
      <c r="H473" s="3"/>
      <c r="I473" s="4"/>
      <c r="J473" s="40"/>
      <c r="K473" s="40"/>
    </row>
    <row r="474" spans="2:11" x14ac:dyDescent="0.3">
      <c r="B474" s="13"/>
      <c r="C474" s="35"/>
      <c r="D474" s="35"/>
      <c r="E474" s="3"/>
      <c r="F474" s="3"/>
      <c r="G474" s="3"/>
      <c r="H474" s="3"/>
      <c r="I474" s="4"/>
      <c r="J474" s="40"/>
      <c r="K474" s="40"/>
    </row>
    <row r="475" spans="2:11" x14ac:dyDescent="0.3">
      <c r="B475" s="13"/>
      <c r="C475" s="35"/>
      <c r="D475" s="35"/>
      <c r="E475" s="3"/>
      <c r="F475" s="3"/>
      <c r="G475" s="3"/>
      <c r="H475" s="3"/>
      <c r="I475" s="4"/>
      <c r="J475" s="40"/>
      <c r="K475" s="40"/>
    </row>
    <row r="476" spans="2:11" x14ac:dyDescent="0.3">
      <c r="B476" s="13"/>
      <c r="C476" s="35"/>
      <c r="D476" s="35"/>
      <c r="E476" s="3"/>
      <c r="F476" s="3"/>
      <c r="G476" s="3"/>
      <c r="H476" s="3"/>
      <c r="I476" s="4"/>
      <c r="J476" s="40"/>
      <c r="K476" s="40"/>
    </row>
    <row r="477" spans="2:11" x14ac:dyDescent="0.3">
      <c r="B477" s="13"/>
      <c r="C477" s="35"/>
      <c r="D477" s="35"/>
      <c r="E477" s="3"/>
      <c r="F477" s="3"/>
      <c r="G477" s="3"/>
      <c r="H477" s="3"/>
      <c r="I477" s="4"/>
      <c r="J477" s="40"/>
      <c r="K477" s="40"/>
    </row>
    <row r="478" spans="2:11" x14ac:dyDescent="0.3">
      <c r="B478" s="13"/>
      <c r="C478" s="35"/>
      <c r="D478" s="35"/>
      <c r="E478" s="3"/>
      <c r="F478" s="3"/>
      <c r="G478" s="3"/>
      <c r="H478" s="3"/>
      <c r="I478" s="4"/>
      <c r="J478" s="40"/>
      <c r="K478" s="40"/>
    </row>
    <row r="479" spans="2:11" x14ac:dyDescent="0.3">
      <c r="B479" s="13"/>
      <c r="C479" s="35"/>
      <c r="D479" s="35"/>
      <c r="E479" s="3"/>
      <c r="F479" s="3"/>
      <c r="G479" s="3"/>
      <c r="H479" s="3"/>
      <c r="I479" s="4"/>
      <c r="J479" s="40"/>
      <c r="K479" s="40"/>
    </row>
    <row r="480" spans="2:11" x14ac:dyDescent="0.3">
      <c r="B480" s="13"/>
      <c r="C480" s="35"/>
      <c r="D480" s="35"/>
      <c r="E480" s="3"/>
      <c r="F480" s="3"/>
      <c r="G480" s="3"/>
      <c r="H480" s="3"/>
      <c r="I480" s="4"/>
      <c r="J480" s="40"/>
      <c r="K480" s="40"/>
    </row>
    <row r="481" spans="2:11" x14ac:dyDescent="0.3">
      <c r="B481" s="13"/>
      <c r="C481" s="35"/>
      <c r="D481" s="35"/>
      <c r="E481" s="3"/>
      <c r="F481" s="3"/>
      <c r="G481" s="3"/>
      <c r="H481" s="3"/>
      <c r="I481" s="4"/>
      <c r="J481" s="40"/>
      <c r="K481" s="40"/>
    </row>
    <row r="482" spans="2:11" x14ac:dyDescent="0.3">
      <c r="B482" s="13"/>
      <c r="C482" s="35"/>
      <c r="D482" s="35"/>
      <c r="E482" s="3"/>
      <c r="F482" s="3"/>
      <c r="G482" s="3"/>
      <c r="H482" s="3"/>
      <c r="I482" s="4"/>
      <c r="J482" s="40"/>
      <c r="K482" s="40"/>
    </row>
    <row r="483" spans="2:11" x14ac:dyDescent="0.3">
      <c r="B483" s="13"/>
      <c r="C483" s="35"/>
      <c r="D483" s="35"/>
      <c r="E483" s="3"/>
      <c r="F483" s="3"/>
      <c r="G483" s="3"/>
      <c r="H483" s="3"/>
      <c r="I483" s="4"/>
      <c r="J483" s="40"/>
      <c r="K483" s="40"/>
    </row>
    <row r="484" spans="2:11" x14ac:dyDescent="0.3">
      <c r="B484" s="13"/>
      <c r="C484" s="35"/>
      <c r="D484" s="35"/>
      <c r="E484" s="3"/>
      <c r="F484" s="3"/>
      <c r="G484" s="3"/>
      <c r="H484" s="3"/>
      <c r="I484" s="4"/>
      <c r="J484" s="40"/>
      <c r="K484" s="40"/>
    </row>
    <row r="485" spans="2:11" x14ac:dyDescent="0.3">
      <c r="B485" s="13"/>
      <c r="C485" s="35"/>
      <c r="D485" s="35"/>
      <c r="E485" s="3"/>
      <c r="F485" s="3"/>
      <c r="G485" s="3"/>
      <c r="H485" s="3"/>
      <c r="I485" s="4"/>
      <c r="J485" s="40"/>
      <c r="K485" s="40"/>
    </row>
    <row r="486" spans="2:11" x14ac:dyDescent="0.3">
      <c r="B486" s="13"/>
      <c r="C486" s="35"/>
      <c r="D486" s="35"/>
      <c r="E486" s="3"/>
      <c r="F486" s="3"/>
      <c r="G486" s="3"/>
      <c r="H486" s="3"/>
      <c r="I486" s="4"/>
      <c r="J486" s="40"/>
      <c r="K486" s="40"/>
    </row>
    <row r="487" spans="2:11" x14ac:dyDescent="0.3">
      <c r="B487" s="13"/>
      <c r="C487" s="35"/>
      <c r="D487" s="35"/>
      <c r="E487" s="3"/>
      <c r="F487" s="3"/>
      <c r="G487" s="3"/>
      <c r="H487" s="3"/>
      <c r="I487" s="4"/>
      <c r="J487" s="40"/>
      <c r="K487" s="40"/>
    </row>
    <row r="488" spans="2:11" x14ac:dyDescent="0.3">
      <c r="B488" s="13"/>
      <c r="C488" s="35"/>
      <c r="D488" s="35"/>
      <c r="E488" s="3"/>
      <c r="F488" s="3"/>
      <c r="G488" s="3"/>
      <c r="H488" s="3"/>
      <c r="I488" s="4"/>
      <c r="J488" s="40"/>
      <c r="K488" s="40"/>
    </row>
    <row r="489" spans="2:11" x14ac:dyDescent="0.3">
      <c r="B489" s="13"/>
      <c r="C489" s="35"/>
      <c r="D489" s="35"/>
      <c r="E489" s="3"/>
      <c r="F489" s="3"/>
      <c r="G489" s="3"/>
      <c r="H489" s="3"/>
      <c r="I489" s="4"/>
      <c r="J489" s="40"/>
      <c r="K489" s="40"/>
    </row>
    <row r="490" spans="2:11" x14ac:dyDescent="0.3">
      <c r="B490" s="13"/>
      <c r="C490" s="35"/>
      <c r="D490" s="35"/>
      <c r="E490" s="3"/>
      <c r="F490" s="3"/>
      <c r="G490" s="3"/>
      <c r="H490" s="3"/>
      <c r="I490" s="4"/>
      <c r="J490" s="40"/>
      <c r="K490" s="40"/>
    </row>
    <row r="491" spans="2:11" x14ac:dyDescent="0.3">
      <c r="B491" s="13"/>
      <c r="C491" s="35"/>
      <c r="D491" s="35"/>
      <c r="E491" s="3"/>
      <c r="F491" s="3"/>
      <c r="G491" s="3"/>
      <c r="H491" s="3"/>
      <c r="I491" s="4"/>
      <c r="J491" s="40"/>
      <c r="K491" s="40"/>
    </row>
    <row r="492" spans="2:11" x14ac:dyDescent="0.3">
      <c r="B492" s="13"/>
      <c r="C492" s="35"/>
      <c r="D492" s="35"/>
      <c r="E492" s="3"/>
      <c r="F492" s="3"/>
      <c r="G492" s="3"/>
      <c r="H492" s="3"/>
      <c r="I492" s="4"/>
      <c r="J492" s="40"/>
      <c r="K492" s="40"/>
    </row>
    <row r="493" spans="2:11" x14ac:dyDescent="0.3">
      <c r="B493" s="13"/>
      <c r="C493" s="35"/>
      <c r="D493" s="35"/>
      <c r="E493" s="3"/>
      <c r="F493" s="3"/>
      <c r="G493" s="3"/>
      <c r="H493" s="3"/>
      <c r="I493" s="4"/>
      <c r="J493" s="40"/>
      <c r="K493" s="40"/>
    </row>
    <row r="494" spans="2:11" x14ac:dyDescent="0.3">
      <c r="B494" s="13"/>
      <c r="C494" s="35"/>
      <c r="D494" s="35"/>
      <c r="E494" s="3"/>
      <c r="F494" s="3"/>
      <c r="G494" s="3"/>
      <c r="H494" s="3"/>
      <c r="I494" s="4"/>
      <c r="J494" s="40"/>
      <c r="K494" s="40"/>
    </row>
    <row r="495" spans="2:11" x14ac:dyDescent="0.3">
      <c r="B495" s="13"/>
      <c r="C495" s="35"/>
      <c r="D495" s="35"/>
      <c r="E495" s="3"/>
      <c r="F495" s="3"/>
      <c r="G495" s="3"/>
      <c r="H495" s="3"/>
      <c r="I495" s="4"/>
      <c r="J495" s="40"/>
      <c r="K495" s="40"/>
    </row>
    <row r="496" spans="2:11" x14ac:dyDescent="0.3">
      <c r="B496" s="13"/>
      <c r="C496" s="35"/>
      <c r="D496" s="35"/>
      <c r="E496" s="3"/>
      <c r="F496" s="3"/>
      <c r="G496" s="3"/>
      <c r="H496" s="3"/>
      <c r="I496" s="4"/>
      <c r="J496" s="40"/>
      <c r="K496" s="40"/>
    </row>
    <row r="497" spans="2:11" x14ac:dyDescent="0.3">
      <c r="B497" s="13"/>
      <c r="C497" s="35"/>
      <c r="D497" s="35"/>
      <c r="E497" s="3"/>
      <c r="F497" s="3"/>
      <c r="G497" s="3"/>
      <c r="H497" s="3"/>
      <c r="I497" s="4"/>
      <c r="J497" s="40"/>
      <c r="K497" s="40"/>
    </row>
    <row r="498" spans="2:11" x14ac:dyDescent="0.3">
      <c r="B498" s="13"/>
      <c r="C498" s="35"/>
      <c r="D498" s="35"/>
      <c r="E498" s="3"/>
      <c r="F498" s="3"/>
      <c r="G498" s="3"/>
      <c r="H498" s="3"/>
      <c r="I498" s="4"/>
      <c r="J498" s="40"/>
      <c r="K498" s="40"/>
    </row>
    <row r="499" spans="2:11" x14ac:dyDescent="0.3">
      <c r="B499" s="13"/>
      <c r="C499" s="35"/>
      <c r="D499" s="35"/>
      <c r="E499" s="3"/>
      <c r="F499" s="3"/>
      <c r="G499" s="3"/>
      <c r="H499" s="3"/>
      <c r="I499" s="4"/>
      <c r="J499" s="40"/>
      <c r="K499" s="40"/>
    </row>
    <row r="500" spans="2:11" x14ac:dyDescent="0.3">
      <c r="B500" s="13"/>
      <c r="C500" s="35"/>
      <c r="D500" s="35"/>
      <c r="E500" s="3"/>
      <c r="F500" s="3"/>
      <c r="G500" s="3"/>
      <c r="H500" s="3"/>
      <c r="I500" s="4"/>
      <c r="J500" s="40"/>
      <c r="K500" s="40"/>
    </row>
    <row r="501" spans="2:11" x14ac:dyDescent="0.3">
      <c r="B501" s="13"/>
      <c r="C501" s="35"/>
      <c r="D501" s="35"/>
      <c r="E501" s="3"/>
      <c r="F501" s="3"/>
      <c r="G501" s="3"/>
      <c r="H501" s="3"/>
      <c r="I501" s="4"/>
      <c r="J501" s="40"/>
      <c r="K501" s="40"/>
    </row>
    <row r="502" spans="2:11" x14ac:dyDescent="0.3">
      <c r="B502" s="13"/>
      <c r="C502" s="35"/>
      <c r="D502" s="35"/>
      <c r="E502" s="3"/>
      <c r="F502" s="3"/>
      <c r="G502" s="3"/>
      <c r="H502" s="3"/>
      <c r="I502" s="4"/>
      <c r="J502" s="40"/>
      <c r="K502" s="40"/>
    </row>
    <row r="503" spans="2:11" x14ac:dyDescent="0.3">
      <c r="B503" s="13"/>
      <c r="C503" s="35"/>
      <c r="D503" s="35"/>
      <c r="E503" s="3"/>
      <c r="F503" s="3"/>
      <c r="G503" s="3"/>
      <c r="H503" s="3"/>
      <c r="I503" s="4"/>
      <c r="J503" s="40"/>
      <c r="K503" s="40"/>
    </row>
    <row r="504" spans="2:11" x14ac:dyDescent="0.3">
      <c r="B504" s="13"/>
      <c r="C504" s="35"/>
      <c r="D504" s="35"/>
      <c r="E504" s="3"/>
      <c r="F504" s="3"/>
      <c r="G504" s="3"/>
      <c r="H504" s="3"/>
      <c r="I504" s="4"/>
      <c r="J504" s="40"/>
      <c r="K504" s="40"/>
    </row>
    <row r="505" spans="2:11" x14ac:dyDescent="0.3">
      <c r="B505" s="13"/>
      <c r="C505" s="35"/>
      <c r="D505" s="35"/>
      <c r="E505" s="3"/>
      <c r="F505" s="3"/>
      <c r="G505" s="3"/>
      <c r="H505" s="3"/>
      <c r="I505" s="4"/>
      <c r="J505" s="40"/>
      <c r="K505" s="40"/>
    </row>
    <row r="506" spans="2:11" x14ac:dyDescent="0.3">
      <c r="B506" s="13"/>
      <c r="C506" s="35"/>
      <c r="D506" s="35"/>
      <c r="E506" s="3"/>
      <c r="F506" s="3"/>
      <c r="G506" s="3"/>
      <c r="H506" s="3"/>
      <c r="I506" s="4"/>
      <c r="J506" s="40"/>
      <c r="K506" s="40"/>
    </row>
    <row r="507" spans="2:11" x14ac:dyDescent="0.3">
      <c r="B507" s="13"/>
      <c r="C507" s="35"/>
      <c r="D507" s="35"/>
      <c r="E507" s="3"/>
      <c r="F507" s="3"/>
      <c r="G507" s="3"/>
      <c r="H507" s="3"/>
      <c r="I507" s="4"/>
      <c r="J507" s="40"/>
      <c r="K507" s="40"/>
    </row>
    <row r="508" spans="2:11" x14ac:dyDescent="0.3">
      <c r="B508" s="13"/>
      <c r="C508" s="35"/>
      <c r="D508" s="35"/>
      <c r="E508" s="3"/>
      <c r="F508" s="3"/>
      <c r="G508" s="3"/>
      <c r="H508" s="3"/>
      <c r="I508" s="4"/>
      <c r="J508" s="40"/>
      <c r="K508" s="40"/>
    </row>
    <row r="509" spans="2:11" x14ac:dyDescent="0.3">
      <c r="B509" s="13"/>
      <c r="C509" s="35"/>
      <c r="D509" s="35"/>
      <c r="E509" s="3"/>
      <c r="F509" s="3"/>
      <c r="G509" s="3"/>
      <c r="H509" s="3"/>
      <c r="I509" s="4"/>
      <c r="J509" s="40"/>
      <c r="K509" s="40"/>
    </row>
    <row r="510" spans="2:11" x14ac:dyDescent="0.3">
      <c r="B510" s="13"/>
      <c r="C510" s="35"/>
      <c r="D510" s="35"/>
      <c r="E510" s="3"/>
      <c r="F510" s="3"/>
      <c r="G510" s="3"/>
      <c r="H510" s="3"/>
      <c r="I510" s="4"/>
      <c r="J510" s="40"/>
      <c r="K510" s="40"/>
    </row>
    <row r="511" spans="2:11" x14ac:dyDescent="0.3">
      <c r="B511" s="13"/>
      <c r="C511" s="35"/>
      <c r="D511" s="35"/>
      <c r="E511" s="3"/>
      <c r="F511" s="3"/>
      <c r="G511" s="3"/>
      <c r="H511" s="3"/>
      <c r="I511" s="4"/>
      <c r="J511" s="40"/>
      <c r="K511" s="40"/>
    </row>
    <row r="512" spans="2:11" x14ac:dyDescent="0.3">
      <c r="B512" s="13"/>
      <c r="C512" s="35"/>
      <c r="D512" s="35"/>
      <c r="E512" s="3"/>
      <c r="F512" s="3"/>
      <c r="G512" s="3"/>
      <c r="H512" s="3"/>
      <c r="I512" s="4"/>
      <c r="J512" s="40"/>
      <c r="K512" s="40"/>
    </row>
    <row r="513" spans="2:11" x14ac:dyDescent="0.3">
      <c r="B513" s="13"/>
      <c r="C513" s="35"/>
      <c r="D513" s="35"/>
      <c r="E513" s="3"/>
      <c r="F513" s="3"/>
      <c r="G513" s="3"/>
      <c r="H513" s="3"/>
      <c r="I513" s="4"/>
      <c r="J513" s="40"/>
      <c r="K513" s="40"/>
    </row>
    <row r="514" spans="2:11" x14ac:dyDescent="0.3">
      <c r="B514" s="13"/>
      <c r="C514" s="35"/>
      <c r="D514" s="35"/>
      <c r="E514" s="3"/>
      <c r="F514" s="3"/>
      <c r="G514" s="3"/>
      <c r="H514" s="3"/>
      <c r="I514" s="4"/>
      <c r="J514" s="40"/>
      <c r="K514" s="40"/>
    </row>
    <row r="515" spans="2:11" x14ac:dyDescent="0.3">
      <c r="B515" s="13"/>
      <c r="C515" s="35"/>
      <c r="D515" s="35"/>
      <c r="E515" s="3"/>
      <c r="F515" s="3"/>
      <c r="G515" s="3"/>
      <c r="H515" s="3"/>
      <c r="I515" s="4"/>
      <c r="J515" s="40"/>
      <c r="K515" s="40"/>
    </row>
    <row r="516" spans="2:11" x14ac:dyDescent="0.3">
      <c r="B516" s="13"/>
      <c r="C516" s="35"/>
      <c r="D516" s="35"/>
      <c r="E516" s="3"/>
      <c r="F516" s="3"/>
      <c r="G516" s="3"/>
      <c r="H516" s="3"/>
      <c r="I516" s="4"/>
      <c r="J516" s="40"/>
      <c r="K516" s="40"/>
    </row>
    <row r="517" spans="2:11" x14ac:dyDescent="0.3">
      <c r="B517" s="13"/>
      <c r="C517" s="35"/>
      <c r="D517" s="35"/>
      <c r="E517" s="3"/>
      <c r="F517" s="3"/>
      <c r="G517" s="3"/>
      <c r="H517" s="3"/>
      <c r="I517" s="4"/>
      <c r="J517" s="40"/>
      <c r="K517" s="40"/>
    </row>
    <row r="518" spans="2:11" x14ac:dyDescent="0.3">
      <c r="B518" s="13"/>
      <c r="C518" s="35"/>
      <c r="D518" s="35"/>
      <c r="E518" s="3"/>
      <c r="F518" s="3"/>
      <c r="G518" s="3"/>
      <c r="H518" s="3"/>
      <c r="I518" s="4"/>
      <c r="J518" s="40"/>
      <c r="K518" s="40"/>
    </row>
    <row r="519" spans="2:11" x14ac:dyDescent="0.3">
      <c r="B519" s="13"/>
      <c r="C519" s="35"/>
      <c r="D519" s="35"/>
      <c r="E519" s="3"/>
      <c r="F519" s="3"/>
      <c r="G519" s="3"/>
      <c r="H519" s="3"/>
      <c r="I519" s="4"/>
      <c r="J519" s="40"/>
      <c r="K519" s="40"/>
    </row>
    <row r="520" spans="2:11" x14ac:dyDescent="0.3">
      <c r="B520" s="13"/>
      <c r="C520" s="35"/>
      <c r="D520" s="35"/>
      <c r="E520" s="3"/>
      <c r="F520" s="3"/>
      <c r="G520" s="3"/>
      <c r="H520" s="3"/>
      <c r="I520" s="4"/>
      <c r="J520" s="40"/>
      <c r="K520" s="40"/>
    </row>
    <row r="521" spans="2:11" x14ac:dyDescent="0.3">
      <c r="B521" s="13"/>
      <c r="C521" s="35"/>
      <c r="D521" s="35"/>
      <c r="E521" s="3"/>
      <c r="F521" s="3"/>
      <c r="G521" s="3"/>
      <c r="H521" s="3"/>
      <c r="I521" s="4"/>
      <c r="J521" s="40"/>
      <c r="K521" s="40"/>
    </row>
    <row r="522" spans="2:11" x14ac:dyDescent="0.3">
      <c r="B522" s="13"/>
      <c r="C522" s="35"/>
      <c r="D522" s="35"/>
      <c r="E522" s="3"/>
      <c r="F522" s="3"/>
      <c r="G522" s="3"/>
      <c r="H522" s="3"/>
      <c r="I522" s="4"/>
      <c r="J522" s="40"/>
      <c r="K522" s="40"/>
    </row>
    <row r="523" spans="2:11" x14ac:dyDescent="0.3">
      <c r="B523" s="13"/>
      <c r="C523" s="35"/>
      <c r="D523" s="35"/>
      <c r="E523" s="3"/>
      <c r="F523" s="3"/>
      <c r="G523" s="3"/>
      <c r="H523" s="3"/>
      <c r="I523" s="4"/>
      <c r="J523" s="40"/>
      <c r="K523" s="40"/>
    </row>
    <row r="524" spans="2:11" x14ac:dyDescent="0.3">
      <c r="B524" s="13"/>
      <c r="C524" s="35"/>
      <c r="D524" s="35"/>
      <c r="E524" s="3"/>
      <c r="F524" s="3"/>
      <c r="G524" s="3"/>
      <c r="H524" s="3"/>
      <c r="I524" s="4"/>
      <c r="J524" s="40"/>
      <c r="K524" s="40"/>
    </row>
    <row r="525" spans="2:11" x14ac:dyDescent="0.3">
      <c r="B525" s="13"/>
      <c r="C525" s="35"/>
      <c r="D525" s="35"/>
      <c r="E525" s="3"/>
      <c r="F525" s="3"/>
      <c r="G525" s="3"/>
      <c r="H525" s="3"/>
      <c r="I525" s="4"/>
      <c r="J525" s="40"/>
      <c r="K525" s="40"/>
    </row>
    <row r="526" spans="2:11" x14ac:dyDescent="0.3">
      <c r="B526" s="13"/>
      <c r="C526" s="35"/>
      <c r="D526" s="35"/>
      <c r="E526" s="3"/>
      <c r="F526" s="3"/>
      <c r="G526" s="3"/>
      <c r="H526" s="3"/>
      <c r="I526" s="4"/>
      <c r="J526" s="40"/>
      <c r="K526" s="40"/>
    </row>
    <row r="527" spans="2:11" x14ac:dyDescent="0.3">
      <c r="B527" s="13"/>
      <c r="C527" s="35"/>
      <c r="D527" s="35"/>
      <c r="E527" s="3"/>
      <c r="F527" s="3"/>
      <c r="G527" s="3"/>
      <c r="H527" s="3"/>
      <c r="I527" s="4"/>
      <c r="J527" s="40"/>
      <c r="K527" s="40"/>
    </row>
    <row r="528" spans="2:11" x14ac:dyDescent="0.3">
      <c r="B528" s="13"/>
      <c r="C528" s="35"/>
      <c r="D528" s="35"/>
      <c r="E528" s="3"/>
      <c r="F528" s="3"/>
      <c r="G528" s="3"/>
      <c r="H528" s="3"/>
      <c r="I528" s="4"/>
      <c r="J528" s="40"/>
      <c r="K528" s="40"/>
    </row>
    <row r="529" spans="2:11" x14ac:dyDescent="0.3">
      <c r="B529" s="13"/>
      <c r="C529" s="35"/>
      <c r="D529" s="35"/>
      <c r="E529" s="3"/>
      <c r="F529" s="3"/>
      <c r="G529" s="3"/>
      <c r="H529" s="3"/>
      <c r="I529" s="4"/>
      <c r="J529" s="40"/>
      <c r="K529" s="40"/>
    </row>
    <row r="530" spans="2:11" x14ac:dyDescent="0.3">
      <c r="B530" s="13"/>
      <c r="C530" s="35"/>
      <c r="D530" s="35"/>
      <c r="E530" s="3"/>
      <c r="F530" s="3"/>
      <c r="G530" s="3"/>
      <c r="H530" s="3"/>
      <c r="I530" s="4"/>
      <c r="J530" s="40"/>
      <c r="K530" s="40"/>
    </row>
    <row r="531" spans="2:11" x14ac:dyDescent="0.3">
      <c r="B531" s="13"/>
      <c r="C531" s="35"/>
      <c r="D531" s="35"/>
      <c r="E531" s="3"/>
      <c r="F531" s="3"/>
      <c r="G531" s="3"/>
      <c r="H531" s="3"/>
      <c r="I531" s="4"/>
      <c r="J531" s="40"/>
      <c r="K531" s="40"/>
    </row>
    <row r="532" spans="2:11" x14ac:dyDescent="0.3">
      <c r="B532" s="13"/>
      <c r="C532" s="35"/>
      <c r="D532" s="35"/>
      <c r="E532" s="3"/>
      <c r="F532" s="3"/>
      <c r="G532" s="3"/>
      <c r="H532" s="3"/>
      <c r="I532" s="4"/>
      <c r="J532" s="40"/>
      <c r="K532" s="40"/>
    </row>
    <row r="533" spans="2:11" x14ac:dyDescent="0.3">
      <c r="B533" s="13"/>
      <c r="C533" s="35"/>
      <c r="D533" s="35"/>
      <c r="E533" s="3"/>
      <c r="F533" s="3"/>
      <c r="G533" s="3"/>
      <c r="H533" s="3"/>
      <c r="I533" s="4"/>
      <c r="J533" s="40"/>
      <c r="K533" s="40"/>
    </row>
    <row r="534" spans="2:11" x14ac:dyDescent="0.3">
      <c r="B534" s="13"/>
      <c r="C534" s="35"/>
      <c r="D534" s="35"/>
      <c r="E534" s="3"/>
      <c r="F534" s="3"/>
      <c r="G534" s="3"/>
      <c r="H534" s="3"/>
      <c r="I534" s="4"/>
      <c r="J534" s="40"/>
      <c r="K534" s="40"/>
    </row>
    <row r="535" spans="2:11" x14ac:dyDescent="0.3">
      <c r="B535" s="13"/>
      <c r="C535" s="35"/>
      <c r="D535" s="35"/>
      <c r="E535" s="3"/>
      <c r="F535" s="3"/>
      <c r="G535" s="3"/>
      <c r="H535" s="3"/>
      <c r="I535" s="4"/>
      <c r="J535" s="40"/>
      <c r="K535" s="40"/>
    </row>
    <row r="536" spans="2:11" x14ac:dyDescent="0.3">
      <c r="B536" s="13"/>
      <c r="C536" s="35"/>
      <c r="D536" s="35"/>
      <c r="E536" s="3"/>
      <c r="F536" s="3"/>
      <c r="G536" s="3"/>
      <c r="H536" s="3"/>
      <c r="I536" s="4"/>
      <c r="J536" s="40"/>
      <c r="K536" s="40"/>
    </row>
    <row r="537" spans="2:11" x14ac:dyDescent="0.3">
      <c r="B537" s="13"/>
      <c r="C537" s="35"/>
      <c r="D537" s="35"/>
      <c r="E537" s="3"/>
      <c r="F537" s="3"/>
      <c r="G537" s="3"/>
      <c r="H537" s="3"/>
      <c r="I537" s="4"/>
      <c r="J537" s="40"/>
      <c r="K537" s="40"/>
    </row>
    <row r="538" spans="2:11" x14ac:dyDescent="0.3">
      <c r="B538" s="13"/>
      <c r="C538" s="35"/>
      <c r="D538" s="35"/>
      <c r="E538" s="3"/>
      <c r="F538" s="3"/>
      <c r="G538" s="3"/>
      <c r="H538" s="3"/>
      <c r="I538" s="4"/>
      <c r="J538" s="40"/>
      <c r="K538" s="40"/>
    </row>
    <row r="539" spans="2:11" x14ac:dyDescent="0.3">
      <c r="B539" s="13"/>
      <c r="C539" s="35"/>
      <c r="D539" s="35"/>
      <c r="E539" s="3"/>
      <c r="F539" s="3"/>
      <c r="G539" s="3"/>
      <c r="H539" s="3"/>
      <c r="I539" s="4"/>
      <c r="J539" s="40"/>
      <c r="K539" s="40"/>
    </row>
    <row r="540" spans="2:11" x14ac:dyDescent="0.3">
      <c r="B540" s="13"/>
      <c r="C540" s="35"/>
      <c r="D540" s="35"/>
      <c r="E540" s="3"/>
      <c r="F540" s="3"/>
      <c r="G540" s="3"/>
      <c r="H540" s="3"/>
      <c r="I540" s="4"/>
      <c r="J540" s="40"/>
      <c r="K540" s="40"/>
    </row>
    <row r="541" spans="2:11" x14ac:dyDescent="0.3">
      <c r="B541" s="13"/>
      <c r="C541" s="35"/>
      <c r="D541" s="35"/>
      <c r="E541" s="3"/>
      <c r="F541" s="3"/>
      <c r="G541" s="3"/>
      <c r="H541" s="3"/>
      <c r="I541" s="4"/>
      <c r="J541" s="40"/>
      <c r="K541" s="40"/>
    </row>
    <row r="542" spans="2:11" x14ac:dyDescent="0.3">
      <c r="B542" s="13"/>
      <c r="C542" s="35"/>
      <c r="D542" s="35"/>
      <c r="E542" s="3"/>
      <c r="F542" s="3"/>
      <c r="G542" s="3"/>
      <c r="H542" s="3"/>
      <c r="I542" s="4"/>
      <c r="J542" s="40"/>
      <c r="K542" s="40"/>
    </row>
    <row r="543" spans="2:11" x14ac:dyDescent="0.3">
      <c r="B543" s="13"/>
      <c r="C543" s="35"/>
      <c r="D543" s="35"/>
      <c r="E543" s="3"/>
      <c r="F543" s="3"/>
      <c r="G543" s="3"/>
      <c r="H543" s="3"/>
      <c r="I543" s="4"/>
      <c r="J543" s="40"/>
      <c r="K543" s="40"/>
    </row>
    <row r="544" spans="2:11" x14ac:dyDescent="0.3">
      <c r="B544" s="13"/>
      <c r="C544" s="35"/>
      <c r="D544" s="35"/>
      <c r="E544" s="3"/>
      <c r="F544" s="3"/>
      <c r="G544" s="3"/>
      <c r="H544" s="3"/>
      <c r="I544" s="4"/>
      <c r="J544" s="40"/>
      <c r="K544" s="40"/>
    </row>
    <row r="545" spans="2:11" x14ac:dyDescent="0.3">
      <c r="B545" s="13"/>
      <c r="C545" s="35"/>
      <c r="D545" s="35"/>
      <c r="E545" s="3"/>
      <c r="F545" s="3"/>
      <c r="G545" s="3"/>
      <c r="H545" s="3"/>
      <c r="I545" s="4"/>
      <c r="J545" s="40"/>
      <c r="K545" s="40"/>
    </row>
    <row r="546" spans="2:11" x14ac:dyDescent="0.3">
      <c r="B546" s="13"/>
      <c r="C546" s="35"/>
      <c r="D546" s="35"/>
      <c r="E546" s="3"/>
      <c r="F546" s="3"/>
      <c r="G546" s="3"/>
      <c r="H546" s="3"/>
      <c r="I546" s="4"/>
      <c r="J546" s="40"/>
      <c r="K546" s="40"/>
    </row>
    <row r="547" spans="2:11" x14ac:dyDescent="0.3">
      <c r="B547" s="13"/>
      <c r="C547" s="35"/>
      <c r="D547" s="35"/>
      <c r="E547" s="3"/>
      <c r="F547" s="3"/>
      <c r="G547" s="3"/>
      <c r="H547" s="3"/>
      <c r="I547" s="4"/>
      <c r="J547" s="40"/>
      <c r="K547" s="40"/>
    </row>
    <row r="548" spans="2:11" x14ac:dyDescent="0.3">
      <c r="B548" s="13"/>
      <c r="C548" s="35"/>
      <c r="D548" s="35"/>
      <c r="E548" s="3"/>
      <c r="F548" s="3"/>
      <c r="G548" s="3"/>
      <c r="H548" s="3"/>
      <c r="I548" s="4"/>
      <c r="J548" s="40"/>
      <c r="K548" s="40"/>
    </row>
    <row r="549" spans="2:11" x14ac:dyDescent="0.3">
      <c r="B549" s="13"/>
      <c r="C549" s="35"/>
      <c r="D549" s="35"/>
      <c r="E549" s="3"/>
      <c r="F549" s="3"/>
      <c r="G549" s="3"/>
      <c r="H549" s="3"/>
      <c r="I549" s="4"/>
      <c r="J549" s="40"/>
      <c r="K549" s="40"/>
    </row>
    <row r="550" spans="2:11" x14ac:dyDescent="0.3">
      <c r="B550" s="13"/>
      <c r="C550" s="35"/>
      <c r="D550" s="35"/>
      <c r="E550" s="3"/>
      <c r="F550" s="3"/>
      <c r="G550" s="3"/>
      <c r="H550" s="3"/>
      <c r="I550" s="4"/>
      <c r="J550" s="40"/>
      <c r="K550" s="40"/>
    </row>
    <row r="551" spans="2:11" x14ac:dyDescent="0.3">
      <c r="B551" s="13"/>
      <c r="C551" s="35"/>
      <c r="D551" s="35"/>
      <c r="E551" s="3"/>
      <c r="F551" s="3"/>
      <c r="G551" s="3"/>
      <c r="H551" s="3"/>
      <c r="I551" s="4"/>
      <c r="J551" s="40"/>
      <c r="K551" s="40"/>
    </row>
    <row r="552" spans="2:11" x14ac:dyDescent="0.3">
      <c r="B552" s="13"/>
      <c r="C552" s="35"/>
      <c r="D552" s="35"/>
      <c r="E552" s="3"/>
      <c r="F552" s="3"/>
      <c r="G552" s="3"/>
      <c r="H552" s="3"/>
      <c r="I552" s="4"/>
      <c r="J552" s="40"/>
      <c r="K552" s="40"/>
    </row>
    <row r="553" spans="2:11" x14ac:dyDescent="0.3">
      <c r="B553" s="13"/>
      <c r="C553" s="35"/>
      <c r="D553" s="35"/>
      <c r="E553" s="3"/>
      <c r="F553" s="3"/>
      <c r="G553" s="3"/>
      <c r="H553" s="3"/>
      <c r="I553" s="4"/>
      <c r="J553" s="40"/>
      <c r="K553" s="40"/>
    </row>
    <row r="554" spans="2:11" x14ac:dyDescent="0.3">
      <c r="B554" s="13"/>
      <c r="C554" s="35"/>
      <c r="D554" s="35"/>
      <c r="E554" s="3"/>
      <c r="F554" s="3"/>
      <c r="G554" s="3"/>
      <c r="H554" s="3"/>
      <c r="I554" s="4"/>
      <c r="J554" s="40"/>
      <c r="K554" s="40"/>
    </row>
    <row r="555" spans="2:11" x14ac:dyDescent="0.3">
      <c r="B555" s="13"/>
      <c r="C555" s="35"/>
      <c r="D555" s="35"/>
      <c r="E555" s="3"/>
      <c r="F555" s="3"/>
      <c r="G555" s="3"/>
      <c r="H555" s="3"/>
      <c r="I555" s="4"/>
      <c r="J555" s="40"/>
      <c r="K555" s="40"/>
    </row>
    <row r="556" spans="2:11" x14ac:dyDescent="0.3">
      <c r="B556" s="13"/>
      <c r="C556" s="35"/>
      <c r="D556" s="35"/>
      <c r="E556" s="3"/>
      <c r="F556" s="3"/>
      <c r="G556" s="3"/>
      <c r="H556" s="3"/>
      <c r="I556" s="4"/>
      <c r="J556" s="40"/>
      <c r="K556" s="40"/>
    </row>
    <row r="557" spans="2:11" x14ac:dyDescent="0.3">
      <c r="B557" s="13"/>
      <c r="C557" s="35"/>
      <c r="D557" s="35"/>
      <c r="E557" s="3"/>
      <c r="F557" s="3"/>
      <c r="G557" s="3"/>
      <c r="H557" s="3"/>
      <c r="I557" s="4"/>
      <c r="J557" s="40"/>
      <c r="K557" s="40"/>
    </row>
    <row r="558" spans="2:11" x14ac:dyDescent="0.3">
      <c r="B558" s="13"/>
      <c r="C558" s="35"/>
      <c r="D558" s="35"/>
      <c r="E558" s="3"/>
      <c r="F558" s="3"/>
      <c r="G558" s="3"/>
      <c r="H558" s="3"/>
      <c r="I558" s="4"/>
      <c r="J558" s="40"/>
      <c r="K558" s="40"/>
    </row>
    <row r="559" spans="2:11" x14ac:dyDescent="0.3">
      <c r="B559" s="13"/>
      <c r="C559" s="35"/>
      <c r="D559" s="35"/>
      <c r="E559" s="3"/>
      <c r="F559" s="3"/>
      <c r="G559" s="3"/>
      <c r="H559" s="3"/>
      <c r="I559" s="4"/>
      <c r="J559" s="40"/>
      <c r="K559" s="40"/>
    </row>
    <row r="560" spans="2:11" x14ac:dyDescent="0.3">
      <c r="B560" s="13"/>
      <c r="C560" s="35"/>
      <c r="D560" s="35"/>
      <c r="E560" s="3"/>
      <c r="F560" s="3"/>
      <c r="G560" s="3"/>
      <c r="H560" s="3"/>
      <c r="I560" s="4"/>
      <c r="J560" s="40"/>
      <c r="K560" s="40"/>
    </row>
    <row r="561" spans="2:11" x14ac:dyDescent="0.3">
      <c r="B561" s="13"/>
      <c r="C561" s="35"/>
      <c r="D561" s="35"/>
      <c r="E561" s="3"/>
      <c r="F561" s="3"/>
      <c r="G561" s="3"/>
      <c r="H561" s="3"/>
      <c r="I561" s="4"/>
      <c r="J561" s="40"/>
      <c r="K561" s="40"/>
    </row>
    <row r="562" spans="2:11" x14ac:dyDescent="0.3">
      <c r="B562" s="13"/>
      <c r="C562" s="35"/>
      <c r="D562" s="35"/>
      <c r="E562" s="3"/>
      <c r="F562" s="3"/>
      <c r="G562" s="3"/>
      <c r="H562" s="3"/>
      <c r="I562" s="4"/>
      <c r="J562" s="40"/>
      <c r="K562" s="40"/>
    </row>
    <row r="563" spans="2:11" x14ac:dyDescent="0.3">
      <c r="B563" s="13"/>
      <c r="C563" s="35"/>
      <c r="D563" s="35"/>
      <c r="E563" s="3"/>
      <c r="F563" s="3"/>
      <c r="G563" s="3"/>
      <c r="H563" s="3"/>
      <c r="I563" s="4"/>
      <c r="J563" s="40"/>
      <c r="K563" s="40"/>
    </row>
    <row r="564" spans="2:11" x14ac:dyDescent="0.3">
      <c r="B564" s="13"/>
      <c r="C564" s="35"/>
      <c r="D564" s="35"/>
      <c r="E564" s="3"/>
      <c r="F564" s="3"/>
      <c r="G564" s="3"/>
      <c r="H564" s="3"/>
      <c r="I564" s="4"/>
      <c r="J564" s="40"/>
      <c r="K564" s="40"/>
    </row>
    <row r="565" spans="2:11" x14ac:dyDescent="0.3">
      <c r="B565" s="13"/>
      <c r="C565" s="35"/>
      <c r="D565" s="35"/>
      <c r="E565" s="3"/>
      <c r="F565" s="3"/>
      <c r="G565" s="3"/>
      <c r="H565" s="3"/>
      <c r="I565" s="4"/>
      <c r="J565" s="40"/>
      <c r="K565" s="40"/>
    </row>
    <row r="566" spans="2:11" x14ac:dyDescent="0.3">
      <c r="B566" s="13"/>
      <c r="C566" s="35"/>
      <c r="D566" s="35"/>
      <c r="E566" s="3"/>
      <c r="F566" s="3"/>
      <c r="G566" s="3"/>
      <c r="H566" s="3"/>
      <c r="I566" s="4"/>
      <c r="J566" s="40"/>
      <c r="K566" s="40"/>
    </row>
    <row r="567" spans="2:11" x14ac:dyDescent="0.3">
      <c r="B567" s="13"/>
      <c r="C567" s="35"/>
      <c r="D567" s="35"/>
      <c r="E567" s="3"/>
      <c r="F567" s="3"/>
      <c r="G567" s="3"/>
      <c r="H567" s="3"/>
      <c r="I567" s="4"/>
      <c r="J567" s="40"/>
      <c r="K567" s="40"/>
    </row>
    <row r="568" spans="2:11" x14ac:dyDescent="0.3">
      <c r="B568" s="13"/>
      <c r="C568" s="35"/>
      <c r="D568" s="35"/>
      <c r="E568" s="3"/>
      <c r="F568" s="3"/>
      <c r="G568" s="3"/>
      <c r="H568" s="3"/>
      <c r="I568" s="4"/>
      <c r="J568" s="40"/>
      <c r="K568" s="40"/>
    </row>
    <row r="569" spans="2:11" x14ac:dyDescent="0.3">
      <c r="B569" s="13"/>
      <c r="C569" s="35"/>
      <c r="D569" s="35"/>
      <c r="E569" s="3"/>
      <c r="F569" s="3"/>
      <c r="G569" s="3"/>
      <c r="H569" s="3"/>
      <c r="I569" s="4"/>
      <c r="J569" s="40"/>
      <c r="K569" s="40"/>
    </row>
    <row r="570" spans="2:11" x14ac:dyDescent="0.3">
      <c r="B570" s="13"/>
      <c r="C570" s="35"/>
      <c r="D570" s="35"/>
      <c r="E570" s="3"/>
      <c r="F570" s="3"/>
      <c r="G570" s="3"/>
      <c r="H570" s="3"/>
      <c r="I570" s="4"/>
      <c r="J570" s="40"/>
      <c r="K570" s="40"/>
    </row>
    <row r="571" spans="2:11" x14ac:dyDescent="0.3">
      <c r="B571" s="13"/>
      <c r="C571" s="35"/>
      <c r="D571" s="35"/>
      <c r="E571" s="3"/>
      <c r="F571" s="3"/>
      <c r="G571" s="3"/>
      <c r="H571" s="3"/>
      <c r="I571" s="4"/>
      <c r="J571" s="40"/>
      <c r="K571" s="40"/>
    </row>
    <row r="572" spans="2:11" x14ac:dyDescent="0.3">
      <c r="B572" s="13"/>
      <c r="C572" s="35"/>
      <c r="D572" s="35"/>
      <c r="E572" s="3"/>
      <c r="F572" s="3"/>
      <c r="G572" s="3"/>
      <c r="H572" s="3"/>
      <c r="I572" s="4"/>
      <c r="J572" s="40"/>
      <c r="K572" s="40"/>
    </row>
    <row r="573" spans="2:11" x14ac:dyDescent="0.3">
      <c r="B573" s="13"/>
      <c r="C573" s="35"/>
      <c r="D573" s="35"/>
      <c r="E573" s="3"/>
      <c r="F573" s="3"/>
      <c r="G573" s="3"/>
      <c r="H573" s="3"/>
      <c r="I573" s="4"/>
      <c r="J573" s="40"/>
      <c r="K573" s="40"/>
    </row>
    <row r="574" spans="2:11" x14ac:dyDescent="0.3">
      <c r="B574" s="13"/>
      <c r="C574" s="35"/>
      <c r="D574" s="35"/>
      <c r="E574" s="3"/>
      <c r="F574" s="3"/>
      <c r="G574" s="3"/>
      <c r="H574" s="3"/>
      <c r="I574" s="4"/>
      <c r="J574" s="40"/>
      <c r="K574" s="40"/>
    </row>
    <row r="575" spans="2:11" x14ac:dyDescent="0.3">
      <c r="B575" s="13"/>
      <c r="C575" s="35"/>
      <c r="D575" s="35"/>
      <c r="E575" s="3"/>
      <c r="F575" s="3"/>
      <c r="G575" s="3"/>
      <c r="H575" s="3"/>
      <c r="I575" s="4"/>
      <c r="J575" s="40"/>
      <c r="K575" s="40"/>
    </row>
    <row r="576" spans="2:11" x14ac:dyDescent="0.3">
      <c r="B576" s="13"/>
      <c r="C576" s="35"/>
      <c r="D576" s="35"/>
      <c r="E576" s="3"/>
      <c r="F576" s="3"/>
      <c r="G576" s="3"/>
      <c r="H576" s="3"/>
      <c r="I576" s="4"/>
      <c r="J576" s="40"/>
      <c r="K576" s="40"/>
    </row>
    <row r="577" spans="2:11" x14ac:dyDescent="0.3">
      <c r="B577" s="13"/>
      <c r="C577" s="35"/>
      <c r="D577" s="35"/>
      <c r="E577" s="3"/>
      <c r="F577" s="3"/>
      <c r="G577" s="3"/>
      <c r="H577" s="3"/>
      <c r="I577" s="4"/>
      <c r="J577" s="40"/>
      <c r="K577" s="40"/>
    </row>
    <row r="578" spans="2:11" x14ac:dyDescent="0.3">
      <c r="B578" s="13"/>
      <c r="C578" s="35"/>
      <c r="D578" s="35"/>
      <c r="E578" s="3"/>
      <c r="F578" s="3"/>
      <c r="G578" s="3"/>
      <c r="H578" s="3"/>
      <c r="I578" s="4"/>
      <c r="J578" s="40"/>
      <c r="K578" s="40"/>
    </row>
    <row r="579" spans="2:11" x14ac:dyDescent="0.3">
      <c r="B579" s="13"/>
      <c r="C579" s="35"/>
      <c r="D579" s="35"/>
      <c r="E579" s="3"/>
      <c r="F579" s="3"/>
      <c r="G579" s="3"/>
      <c r="H579" s="3"/>
      <c r="I579" s="4"/>
      <c r="J579" s="40"/>
      <c r="K579" s="40"/>
    </row>
    <row r="580" spans="2:11" x14ac:dyDescent="0.3">
      <c r="B580" s="13"/>
      <c r="C580" s="35"/>
      <c r="D580" s="35"/>
      <c r="E580" s="3"/>
      <c r="F580" s="3"/>
      <c r="G580" s="3"/>
      <c r="H580" s="3"/>
      <c r="I580" s="4"/>
      <c r="J580" s="40"/>
      <c r="K580" s="40"/>
    </row>
    <row r="581" spans="2:11" x14ac:dyDescent="0.3">
      <c r="B581" s="13"/>
      <c r="C581" s="35"/>
      <c r="D581" s="35"/>
      <c r="E581" s="3"/>
      <c r="F581" s="3"/>
      <c r="G581" s="3"/>
      <c r="H581" s="3"/>
      <c r="I581" s="4"/>
      <c r="J581" s="40"/>
      <c r="K581" s="40"/>
    </row>
    <row r="582" spans="2:11" x14ac:dyDescent="0.3">
      <c r="B582" s="13"/>
      <c r="C582" s="35"/>
      <c r="D582" s="35"/>
      <c r="E582" s="3"/>
      <c r="F582" s="3"/>
      <c r="G582" s="3"/>
      <c r="H582" s="3"/>
      <c r="I582" s="4"/>
      <c r="J582" s="40"/>
      <c r="K582" s="40"/>
    </row>
    <row r="583" spans="2:11" x14ac:dyDescent="0.3">
      <c r="B583" s="13"/>
      <c r="C583" s="35"/>
      <c r="D583" s="35"/>
      <c r="E583" s="3"/>
      <c r="F583" s="3"/>
      <c r="G583" s="3"/>
      <c r="H583" s="3"/>
      <c r="I583" s="4"/>
      <c r="J583" s="40"/>
      <c r="K583" s="40"/>
    </row>
    <row r="584" spans="2:11" x14ac:dyDescent="0.3">
      <c r="B584" s="13"/>
      <c r="C584" s="35"/>
      <c r="D584" s="35"/>
      <c r="E584" s="3"/>
      <c r="F584" s="3"/>
      <c r="G584" s="3"/>
      <c r="H584" s="3"/>
      <c r="I584" s="4"/>
      <c r="J584" s="40"/>
      <c r="K584" s="40"/>
    </row>
    <row r="585" spans="2:11" x14ac:dyDescent="0.3">
      <c r="B585" s="13"/>
      <c r="C585" s="35"/>
      <c r="D585" s="35"/>
      <c r="E585" s="3"/>
      <c r="F585" s="3"/>
      <c r="G585" s="3"/>
      <c r="H585" s="3"/>
      <c r="I585" s="4"/>
      <c r="J585" s="40"/>
      <c r="K585" s="40"/>
    </row>
    <row r="586" spans="2:11" x14ac:dyDescent="0.3">
      <c r="B586" s="13"/>
      <c r="C586" s="35"/>
      <c r="D586" s="35"/>
      <c r="E586" s="3"/>
      <c r="F586" s="3"/>
      <c r="G586" s="3"/>
      <c r="H586" s="3"/>
      <c r="I586" s="4"/>
      <c r="J586" s="40"/>
      <c r="K586" s="40"/>
    </row>
    <row r="587" spans="2:11" x14ac:dyDescent="0.3">
      <c r="B587" s="13"/>
      <c r="C587" s="35"/>
      <c r="D587" s="35"/>
      <c r="E587" s="3"/>
      <c r="F587" s="3"/>
      <c r="G587" s="3"/>
      <c r="H587" s="3"/>
      <c r="I587" s="4"/>
      <c r="J587" s="40"/>
      <c r="K587" s="40"/>
    </row>
    <row r="588" spans="2:11" x14ac:dyDescent="0.3">
      <c r="B588" s="13"/>
      <c r="C588" s="35"/>
      <c r="D588" s="35"/>
      <c r="E588" s="3"/>
      <c r="F588" s="3"/>
      <c r="G588" s="3"/>
      <c r="H588" s="3"/>
      <c r="I588" s="4"/>
      <c r="J588" s="40"/>
      <c r="K588" s="40"/>
    </row>
    <row r="589" spans="2:11" x14ac:dyDescent="0.3">
      <c r="B589" s="13"/>
      <c r="C589" s="35"/>
      <c r="D589" s="35"/>
      <c r="E589" s="3"/>
      <c r="F589" s="3"/>
      <c r="G589" s="3"/>
      <c r="H589" s="3"/>
      <c r="I589" s="4"/>
      <c r="J589" s="40"/>
      <c r="K589" s="40"/>
    </row>
    <row r="590" spans="2:11" x14ac:dyDescent="0.3">
      <c r="B590" s="13"/>
      <c r="C590" s="35"/>
      <c r="D590" s="35"/>
      <c r="E590" s="3"/>
      <c r="F590" s="3"/>
      <c r="G590" s="3"/>
      <c r="H590" s="3"/>
      <c r="I590" s="4"/>
      <c r="J590" s="40"/>
      <c r="K590" s="40"/>
    </row>
    <row r="591" spans="2:11" x14ac:dyDescent="0.3">
      <c r="B591" s="13"/>
      <c r="C591" s="35"/>
      <c r="D591" s="35"/>
      <c r="E591" s="3"/>
      <c r="F591" s="3"/>
      <c r="G591" s="3"/>
      <c r="H591" s="3"/>
      <c r="I591" s="4"/>
      <c r="J591" s="40"/>
      <c r="K591" s="40"/>
    </row>
    <row r="592" spans="2:11" x14ac:dyDescent="0.3">
      <c r="B592" s="13"/>
      <c r="C592" s="35"/>
      <c r="D592" s="35"/>
      <c r="E592" s="3"/>
      <c r="F592" s="3"/>
      <c r="G592" s="3"/>
      <c r="H592" s="3"/>
      <c r="I592" s="4"/>
      <c r="J592" s="40"/>
      <c r="K592" s="40"/>
    </row>
    <row r="593" spans="2:11" x14ac:dyDescent="0.3">
      <c r="B593" s="13"/>
      <c r="C593" s="35"/>
      <c r="D593" s="35"/>
      <c r="E593" s="3"/>
      <c r="F593" s="3"/>
      <c r="G593" s="3"/>
      <c r="H593" s="3"/>
      <c r="I593" s="4"/>
      <c r="J593" s="40"/>
      <c r="K593" s="40"/>
    </row>
    <row r="594" spans="2:11" x14ac:dyDescent="0.3">
      <c r="B594" s="13"/>
      <c r="C594" s="35"/>
      <c r="D594" s="35"/>
      <c r="E594" s="3"/>
      <c r="F594" s="3"/>
      <c r="G594" s="3"/>
      <c r="H594" s="3"/>
      <c r="I594" s="4"/>
      <c r="J594" s="40"/>
      <c r="K594" s="40"/>
    </row>
    <row r="595" spans="2:11" x14ac:dyDescent="0.3">
      <c r="B595" s="13"/>
      <c r="C595" s="35"/>
      <c r="D595" s="35"/>
      <c r="E595" s="3"/>
      <c r="F595" s="3"/>
      <c r="G595" s="3"/>
      <c r="H595" s="3"/>
      <c r="I595" s="4"/>
      <c r="J595" s="40"/>
      <c r="K595" s="40"/>
    </row>
    <row r="596" spans="2:11" x14ac:dyDescent="0.3">
      <c r="B596" s="13"/>
      <c r="C596" s="35"/>
      <c r="D596" s="35"/>
      <c r="E596" s="3"/>
      <c r="F596" s="3"/>
      <c r="G596" s="3"/>
      <c r="H596" s="3"/>
      <c r="I596" s="4"/>
      <c r="J596" s="40"/>
      <c r="K596" s="40"/>
    </row>
    <row r="597" spans="2:11" x14ac:dyDescent="0.3">
      <c r="B597" s="13"/>
      <c r="C597" s="35"/>
      <c r="D597" s="35"/>
      <c r="E597" s="3"/>
      <c r="F597" s="3"/>
      <c r="G597" s="3"/>
      <c r="H597" s="3"/>
      <c r="I597" s="4"/>
      <c r="J597" s="40"/>
      <c r="K597" s="40"/>
    </row>
    <row r="598" spans="2:11" x14ac:dyDescent="0.3">
      <c r="B598" s="13"/>
      <c r="C598" s="35"/>
      <c r="D598" s="35"/>
      <c r="E598" s="3"/>
      <c r="F598" s="3"/>
      <c r="G598" s="3"/>
      <c r="H598" s="3"/>
      <c r="I598" s="4"/>
      <c r="J598" s="40"/>
      <c r="K598" s="40"/>
    </row>
    <row r="599" spans="2:11" x14ac:dyDescent="0.3">
      <c r="B599" s="13"/>
      <c r="C599" s="35"/>
      <c r="D599" s="35"/>
      <c r="E599" s="3"/>
      <c r="F599" s="3"/>
      <c r="G599" s="3"/>
      <c r="H599" s="3"/>
      <c r="I599" s="4"/>
      <c r="J599" s="40"/>
      <c r="K599" s="40"/>
    </row>
    <row r="600" spans="2:11" x14ac:dyDescent="0.3">
      <c r="B600" s="13"/>
      <c r="C600" s="35"/>
      <c r="D600" s="35"/>
      <c r="E600" s="3"/>
      <c r="F600" s="3"/>
      <c r="G600" s="3"/>
      <c r="H600" s="3"/>
      <c r="I600" s="4"/>
      <c r="J600" s="40"/>
      <c r="K600" s="40"/>
    </row>
    <row r="601" spans="2:11" x14ac:dyDescent="0.3">
      <c r="B601" s="13"/>
      <c r="C601" s="35"/>
      <c r="D601" s="35"/>
      <c r="E601" s="3"/>
      <c r="F601" s="3"/>
      <c r="G601" s="3"/>
      <c r="H601" s="3"/>
      <c r="I601" s="4"/>
      <c r="J601" s="40"/>
      <c r="K601" s="40"/>
    </row>
    <row r="602" spans="2:11" x14ac:dyDescent="0.3">
      <c r="B602" s="13"/>
      <c r="C602" s="35"/>
      <c r="D602" s="35"/>
      <c r="E602" s="3"/>
      <c r="F602" s="3"/>
      <c r="G602" s="3"/>
      <c r="H602" s="3"/>
      <c r="I602" s="4"/>
      <c r="J602" s="40"/>
      <c r="K602" s="40"/>
    </row>
    <row r="603" spans="2:11" x14ac:dyDescent="0.3">
      <c r="B603" s="13"/>
      <c r="C603" s="35"/>
      <c r="D603" s="35"/>
      <c r="E603" s="3"/>
      <c r="F603" s="3"/>
      <c r="G603" s="3"/>
      <c r="H603" s="3"/>
      <c r="I603" s="4"/>
      <c r="J603" s="40"/>
      <c r="K603" s="40"/>
    </row>
    <row r="604" spans="2:11" x14ac:dyDescent="0.3">
      <c r="B604" s="13"/>
      <c r="C604" s="35"/>
      <c r="D604" s="35"/>
      <c r="E604" s="3"/>
      <c r="F604" s="3"/>
      <c r="G604" s="3"/>
      <c r="H604" s="3"/>
      <c r="I604" s="4"/>
      <c r="J604" s="40"/>
      <c r="K604" s="40"/>
    </row>
    <row r="605" spans="2:11" x14ac:dyDescent="0.3">
      <c r="B605" s="13"/>
      <c r="C605" s="35"/>
      <c r="D605" s="35"/>
      <c r="E605" s="3"/>
      <c r="F605" s="3"/>
      <c r="G605" s="3"/>
      <c r="H605" s="3"/>
      <c r="I605" s="4"/>
      <c r="J605" s="40"/>
      <c r="K605" s="40"/>
    </row>
    <row r="606" spans="2:11" x14ac:dyDescent="0.3">
      <c r="B606" s="13"/>
      <c r="C606" s="35"/>
      <c r="D606" s="35"/>
      <c r="E606" s="3"/>
      <c r="F606" s="3"/>
      <c r="G606" s="3"/>
      <c r="H606" s="3"/>
      <c r="I606" s="4"/>
      <c r="J606" s="40"/>
      <c r="K606" s="40"/>
    </row>
    <row r="607" spans="2:11" x14ac:dyDescent="0.3">
      <c r="B607" s="13"/>
      <c r="C607" s="35"/>
      <c r="D607" s="35"/>
      <c r="E607" s="3"/>
      <c r="F607" s="3"/>
      <c r="G607" s="3"/>
      <c r="H607" s="3"/>
      <c r="I607" s="4"/>
      <c r="J607" s="40"/>
      <c r="K607" s="40"/>
    </row>
    <row r="608" spans="2:11" x14ac:dyDescent="0.3">
      <c r="B608" s="13"/>
      <c r="C608" s="35"/>
      <c r="D608" s="35"/>
      <c r="E608" s="3"/>
      <c r="F608" s="3"/>
      <c r="G608" s="3"/>
      <c r="H608" s="3"/>
      <c r="I608" s="4"/>
      <c r="J608" s="40"/>
      <c r="K608" s="40"/>
    </row>
    <row r="609" spans="2:11" x14ac:dyDescent="0.3">
      <c r="B609" s="13"/>
      <c r="C609" s="35"/>
      <c r="D609" s="35"/>
      <c r="E609" s="3"/>
      <c r="F609" s="3"/>
      <c r="G609" s="3"/>
      <c r="H609" s="3"/>
      <c r="I609" s="4"/>
      <c r="J609" s="40"/>
      <c r="K609" s="40"/>
    </row>
    <row r="610" spans="2:11" x14ac:dyDescent="0.3">
      <c r="B610" s="13"/>
      <c r="C610" s="35"/>
      <c r="D610" s="35"/>
      <c r="E610" s="3"/>
      <c r="F610" s="3"/>
      <c r="G610" s="3"/>
      <c r="H610" s="3"/>
      <c r="I610" s="4"/>
      <c r="J610" s="40"/>
      <c r="K610" s="40"/>
    </row>
    <row r="611" spans="2:11" x14ac:dyDescent="0.3">
      <c r="B611" s="13"/>
      <c r="C611" s="35"/>
      <c r="D611" s="35"/>
      <c r="E611" s="3"/>
      <c r="F611" s="3"/>
      <c r="G611" s="3"/>
      <c r="H611" s="3"/>
      <c r="I611" s="4"/>
      <c r="J611" s="40"/>
      <c r="K611" s="40"/>
    </row>
    <row r="612" spans="2:11" x14ac:dyDescent="0.3">
      <c r="B612" s="13"/>
      <c r="C612" s="35"/>
      <c r="D612" s="35"/>
      <c r="E612" s="3"/>
      <c r="F612" s="3"/>
      <c r="G612" s="3"/>
      <c r="H612" s="3"/>
      <c r="I612" s="4"/>
      <c r="J612" s="40"/>
      <c r="K612" s="40"/>
    </row>
    <row r="613" spans="2:11" x14ac:dyDescent="0.3">
      <c r="B613" s="13"/>
      <c r="C613" s="35"/>
      <c r="D613" s="35"/>
      <c r="E613" s="3"/>
      <c r="F613" s="3"/>
      <c r="G613" s="3"/>
      <c r="H613" s="3"/>
      <c r="I613" s="4"/>
      <c r="J613" s="40"/>
      <c r="K613" s="40"/>
    </row>
    <row r="614" spans="2:11" x14ac:dyDescent="0.3">
      <c r="B614" s="13"/>
      <c r="C614" s="35"/>
      <c r="D614" s="35"/>
      <c r="E614" s="3"/>
      <c r="F614" s="3"/>
      <c r="G614" s="3"/>
      <c r="H614" s="3"/>
      <c r="I614" s="4"/>
      <c r="J614" s="40"/>
      <c r="K614" s="40"/>
    </row>
    <row r="615" spans="2:11" x14ac:dyDescent="0.3">
      <c r="B615" s="13"/>
      <c r="C615" s="35"/>
      <c r="D615" s="35"/>
      <c r="E615" s="3"/>
      <c r="F615" s="3"/>
      <c r="G615" s="3"/>
      <c r="H615" s="3"/>
      <c r="I615" s="4"/>
      <c r="J615" s="40"/>
      <c r="K615" s="40"/>
    </row>
    <row r="616" spans="2:11" x14ac:dyDescent="0.3">
      <c r="B616" s="13"/>
      <c r="C616" s="35"/>
      <c r="D616" s="35"/>
      <c r="E616" s="3"/>
      <c r="F616" s="3"/>
      <c r="G616" s="3"/>
      <c r="H616" s="3"/>
      <c r="I616" s="4"/>
      <c r="J616" s="40"/>
      <c r="K616" s="40"/>
    </row>
    <row r="617" spans="2:11" x14ac:dyDescent="0.3">
      <c r="B617" s="13"/>
      <c r="C617" s="35"/>
      <c r="D617" s="35"/>
      <c r="E617" s="3"/>
      <c r="F617" s="3"/>
      <c r="G617" s="3"/>
      <c r="H617" s="3"/>
      <c r="I617" s="4"/>
      <c r="J617" s="40"/>
      <c r="K617" s="40"/>
    </row>
    <row r="618" spans="2:11" x14ac:dyDescent="0.3">
      <c r="B618" s="13"/>
      <c r="C618" s="35"/>
      <c r="D618" s="35"/>
      <c r="E618" s="3"/>
      <c r="F618" s="3"/>
      <c r="G618" s="3"/>
      <c r="H618" s="3"/>
      <c r="I618" s="4"/>
      <c r="J618" s="40"/>
      <c r="K618" s="40"/>
    </row>
    <row r="619" spans="2:11" x14ac:dyDescent="0.3">
      <c r="B619" s="13"/>
      <c r="C619" s="35"/>
      <c r="D619" s="35"/>
      <c r="E619" s="3"/>
      <c r="F619" s="3"/>
      <c r="G619" s="3"/>
      <c r="H619" s="3"/>
      <c r="I619" s="4"/>
      <c r="J619" s="40"/>
      <c r="K619" s="40"/>
    </row>
    <row r="620" spans="2:11" x14ac:dyDescent="0.3">
      <c r="B620" s="13"/>
      <c r="C620" s="35"/>
      <c r="D620" s="35"/>
      <c r="E620" s="3"/>
      <c r="F620" s="3"/>
      <c r="G620" s="3"/>
      <c r="H620" s="3"/>
      <c r="I620" s="4"/>
      <c r="J620" s="40"/>
      <c r="K620" s="40"/>
    </row>
    <row r="621" spans="2:11" x14ac:dyDescent="0.3">
      <c r="B621" s="13"/>
      <c r="C621" s="35"/>
      <c r="D621" s="35"/>
      <c r="E621" s="3"/>
      <c r="F621" s="3"/>
      <c r="G621" s="3"/>
      <c r="H621" s="3"/>
      <c r="I621" s="4"/>
      <c r="J621" s="40"/>
      <c r="K621" s="40"/>
    </row>
    <row r="622" spans="2:11" x14ac:dyDescent="0.3">
      <c r="B622" s="13"/>
      <c r="C622" s="35"/>
      <c r="D622" s="35"/>
      <c r="E622" s="3"/>
      <c r="F622" s="3"/>
      <c r="G622" s="3"/>
      <c r="H622" s="3"/>
      <c r="I622" s="4"/>
      <c r="J622" s="40"/>
      <c r="K622" s="40"/>
    </row>
    <row r="623" spans="2:11" x14ac:dyDescent="0.3">
      <c r="B623" s="13"/>
      <c r="C623" s="35"/>
      <c r="D623" s="35"/>
      <c r="E623" s="3"/>
      <c r="F623" s="3"/>
      <c r="G623" s="3"/>
      <c r="H623" s="3"/>
      <c r="I623" s="4"/>
      <c r="J623" s="40"/>
      <c r="K623" s="40"/>
    </row>
    <row r="624" spans="2:11" x14ac:dyDescent="0.3">
      <c r="B624" s="13"/>
      <c r="C624" s="35"/>
      <c r="D624" s="35"/>
      <c r="E624" s="3"/>
      <c r="F624" s="3"/>
      <c r="G624" s="3"/>
      <c r="H624" s="3"/>
      <c r="I624" s="4"/>
      <c r="J624" s="40"/>
      <c r="K624" s="40"/>
    </row>
    <row r="625" spans="2:11" x14ac:dyDescent="0.3">
      <c r="B625" s="13"/>
      <c r="C625" s="35"/>
      <c r="D625" s="35"/>
      <c r="E625" s="3"/>
      <c r="F625" s="3"/>
      <c r="G625" s="3"/>
      <c r="H625" s="3"/>
      <c r="I625" s="4"/>
      <c r="J625" s="40"/>
      <c r="K625" s="40"/>
    </row>
    <row r="626" spans="2:11" x14ac:dyDescent="0.3">
      <c r="B626" s="13"/>
      <c r="C626" s="35"/>
      <c r="D626" s="35"/>
      <c r="E626" s="3"/>
      <c r="F626" s="3"/>
      <c r="G626" s="3"/>
      <c r="H626" s="3"/>
      <c r="I626" s="4"/>
      <c r="J626" s="40"/>
      <c r="K626" s="40"/>
    </row>
    <row r="627" spans="2:11" x14ac:dyDescent="0.3">
      <c r="B627" s="13"/>
      <c r="C627" s="35"/>
      <c r="D627" s="35"/>
      <c r="E627" s="3"/>
      <c r="F627" s="3"/>
      <c r="G627" s="3"/>
      <c r="H627" s="3"/>
      <c r="I627" s="4"/>
      <c r="J627" s="40"/>
      <c r="K627" s="40"/>
    </row>
    <row r="628" spans="2:11" x14ac:dyDescent="0.3">
      <c r="B628" s="13"/>
      <c r="C628" s="35"/>
      <c r="D628" s="35"/>
      <c r="E628" s="3"/>
      <c r="F628" s="3"/>
      <c r="G628" s="3"/>
      <c r="H628" s="3"/>
      <c r="I628" s="4"/>
      <c r="J628" s="40"/>
      <c r="K628" s="40"/>
    </row>
    <row r="629" spans="2:11" x14ac:dyDescent="0.3">
      <c r="B629" s="13"/>
      <c r="C629" s="35"/>
      <c r="D629" s="35"/>
      <c r="E629" s="3"/>
      <c r="F629" s="3"/>
      <c r="G629" s="3"/>
      <c r="H629" s="3"/>
      <c r="I629" s="4"/>
      <c r="J629" s="40"/>
      <c r="K629" s="40"/>
    </row>
    <row r="630" spans="2:11" x14ac:dyDescent="0.3">
      <c r="B630" s="13"/>
      <c r="C630" s="35"/>
      <c r="D630" s="35"/>
      <c r="E630" s="3"/>
      <c r="F630" s="3"/>
      <c r="G630" s="3"/>
      <c r="H630" s="3"/>
      <c r="I630" s="4"/>
      <c r="J630" s="40"/>
      <c r="K630" s="40"/>
    </row>
    <row r="631" spans="2:11" x14ac:dyDescent="0.3">
      <c r="B631" s="13"/>
      <c r="C631" s="35"/>
      <c r="D631" s="35"/>
      <c r="E631" s="3"/>
      <c r="F631" s="3"/>
      <c r="G631" s="3"/>
      <c r="H631" s="3"/>
      <c r="I631" s="4"/>
      <c r="J631" s="40"/>
      <c r="K631" s="40"/>
    </row>
    <row r="632" spans="2:11" x14ac:dyDescent="0.3">
      <c r="B632" s="13"/>
      <c r="C632" s="35"/>
      <c r="D632" s="35"/>
      <c r="E632" s="3"/>
      <c r="F632" s="3"/>
      <c r="G632" s="3"/>
      <c r="H632" s="3"/>
      <c r="I632" s="4"/>
      <c r="J632" s="40"/>
      <c r="K632" s="40"/>
    </row>
    <row r="633" spans="2:11" x14ac:dyDescent="0.3">
      <c r="B633" s="13"/>
      <c r="C633" s="35"/>
      <c r="D633" s="35"/>
      <c r="E633" s="3"/>
      <c r="F633" s="3"/>
      <c r="G633" s="3"/>
      <c r="H633" s="3"/>
      <c r="I633" s="4"/>
      <c r="J633" s="40"/>
      <c r="K633" s="40"/>
    </row>
    <row r="634" spans="2:11" x14ac:dyDescent="0.3">
      <c r="B634" s="13"/>
      <c r="C634" s="35"/>
      <c r="D634" s="35"/>
      <c r="E634" s="3"/>
      <c r="F634" s="3"/>
      <c r="G634" s="3"/>
      <c r="H634" s="3"/>
      <c r="I634" s="4"/>
      <c r="J634" s="40"/>
      <c r="K634" s="40"/>
    </row>
    <row r="635" spans="2:11" x14ac:dyDescent="0.3">
      <c r="B635" s="13"/>
      <c r="C635" s="35"/>
      <c r="D635" s="35"/>
      <c r="E635" s="3"/>
      <c r="F635" s="3"/>
      <c r="G635" s="3"/>
      <c r="H635" s="3"/>
      <c r="I635" s="4"/>
      <c r="J635" s="40"/>
      <c r="K635" s="40"/>
    </row>
    <row r="636" spans="2:11" x14ac:dyDescent="0.3">
      <c r="B636" s="13"/>
      <c r="C636" s="35"/>
      <c r="D636" s="35"/>
      <c r="E636" s="3"/>
      <c r="F636" s="3"/>
      <c r="G636" s="3"/>
      <c r="H636" s="3"/>
      <c r="I636" s="4"/>
      <c r="J636" s="40"/>
      <c r="K636" s="40"/>
    </row>
    <row r="637" spans="2:11" x14ac:dyDescent="0.3">
      <c r="B637" s="13"/>
      <c r="C637" s="35"/>
      <c r="D637" s="35"/>
      <c r="E637" s="3"/>
      <c r="F637" s="3"/>
      <c r="G637" s="3"/>
      <c r="H637" s="3"/>
      <c r="I637" s="4"/>
      <c r="J637" s="40"/>
      <c r="K637" s="40"/>
    </row>
    <row r="638" spans="2:11" x14ac:dyDescent="0.3">
      <c r="B638" s="13"/>
      <c r="C638" s="35"/>
      <c r="D638" s="35"/>
      <c r="E638" s="3"/>
      <c r="F638" s="3"/>
      <c r="G638" s="3"/>
      <c r="H638" s="3"/>
      <c r="I638" s="4"/>
      <c r="J638" s="40"/>
      <c r="K638" s="40"/>
    </row>
    <row r="639" spans="2:11" x14ac:dyDescent="0.3">
      <c r="B639" s="13"/>
      <c r="C639" s="35"/>
      <c r="D639" s="35"/>
      <c r="E639" s="3"/>
      <c r="F639" s="3"/>
      <c r="G639" s="3"/>
      <c r="H639" s="3"/>
      <c r="I639" s="4"/>
      <c r="J639" s="40"/>
      <c r="K639" s="40"/>
    </row>
    <row r="640" spans="2:11" x14ac:dyDescent="0.3">
      <c r="B640" s="13"/>
      <c r="C640" s="35"/>
      <c r="D640" s="35"/>
      <c r="E640" s="3"/>
      <c r="F640" s="3"/>
      <c r="G640" s="3"/>
      <c r="H640" s="3"/>
      <c r="I640" s="4"/>
      <c r="J640" s="40"/>
      <c r="K640" s="40"/>
    </row>
    <row r="641" spans="2:11" x14ac:dyDescent="0.3">
      <c r="B641" s="13"/>
      <c r="C641" s="35"/>
      <c r="D641" s="35"/>
      <c r="E641" s="3"/>
      <c r="F641" s="3"/>
      <c r="G641" s="3"/>
      <c r="H641" s="3"/>
      <c r="I641" s="4"/>
      <c r="J641" s="40"/>
      <c r="K641" s="40"/>
    </row>
    <row r="642" spans="2:11" x14ac:dyDescent="0.3">
      <c r="B642" s="13"/>
      <c r="C642" s="35"/>
      <c r="D642" s="35"/>
      <c r="E642" s="3"/>
      <c r="F642" s="3"/>
      <c r="G642" s="3"/>
      <c r="H642" s="3"/>
      <c r="I642" s="4"/>
      <c r="J642" s="40"/>
      <c r="K642" s="40"/>
    </row>
    <row r="643" spans="2:11" x14ac:dyDescent="0.3">
      <c r="B643" s="13"/>
      <c r="C643" s="35"/>
      <c r="D643" s="35"/>
      <c r="E643" s="3"/>
      <c r="F643" s="3"/>
      <c r="G643" s="3"/>
      <c r="H643" s="3"/>
      <c r="I643" s="4"/>
      <c r="J643" s="40"/>
      <c r="K643" s="40"/>
    </row>
    <row r="644" spans="2:11" x14ac:dyDescent="0.3">
      <c r="B644" s="13"/>
      <c r="C644" s="35"/>
      <c r="D644" s="35"/>
      <c r="E644" s="3"/>
      <c r="F644" s="3"/>
      <c r="G644" s="3"/>
      <c r="H644" s="3"/>
      <c r="I644" s="4"/>
      <c r="J644" s="40"/>
      <c r="K644" s="40"/>
    </row>
    <row r="645" spans="2:11" x14ac:dyDescent="0.3">
      <c r="B645" s="13"/>
      <c r="C645" s="35"/>
      <c r="D645" s="35"/>
      <c r="E645" s="3"/>
      <c r="F645" s="3"/>
      <c r="G645" s="3"/>
      <c r="H645" s="3"/>
      <c r="I645" s="4"/>
      <c r="J645" s="40"/>
      <c r="K645" s="40"/>
    </row>
    <row r="646" spans="2:11" x14ac:dyDescent="0.3">
      <c r="B646" s="13"/>
      <c r="C646" s="35"/>
      <c r="D646" s="35"/>
      <c r="E646" s="3"/>
      <c r="F646" s="3"/>
      <c r="G646" s="3"/>
      <c r="H646" s="3"/>
      <c r="I646" s="4"/>
      <c r="J646" s="40"/>
      <c r="K646" s="40"/>
    </row>
    <row r="647" spans="2:11" x14ac:dyDescent="0.3">
      <c r="B647" s="13"/>
      <c r="C647" s="35"/>
      <c r="D647" s="35"/>
      <c r="E647" s="3"/>
      <c r="F647" s="3"/>
      <c r="G647" s="3"/>
      <c r="H647" s="3"/>
      <c r="I647" s="4"/>
      <c r="J647" s="40"/>
      <c r="K647" s="40"/>
    </row>
    <row r="648" spans="2:11" x14ac:dyDescent="0.3">
      <c r="B648" s="13"/>
      <c r="C648" s="35"/>
      <c r="D648" s="35"/>
      <c r="E648" s="3"/>
      <c r="F648" s="3"/>
      <c r="G648" s="3"/>
      <c r="H648" s="3"/>
      <c r="I648" s="4"/>
      <c r="J648" s="40"/>
      <c r="K648" s="40"/>
    </row>
    <row r="649" spans="2:11" x14ac:dyDescent="0.3">
      <c r="B649" s="13"/>
      <c r="C649" s="35"/>
      <c r="D649" s="35"/>
      <c r="E649" s="3"/>
      <c r="F649" s="3"/>
      <c r="G649" s="3"/>
      <c r="H649" s="3"/>
      <c r="I649" s="4"/>
      <c r="J649" s="40"/>
      <c r="K649" s="40"/>
    </row>
    <row r="650" spans="2:11" x14ac:dyDescent="0.3">
      <c r="B650" s="13"/>
      <c r="C650" s="35"/>
      <c r="D650" s="35"/>
      <c r="E650" s="3"/>
      <c r="F650" s="3"/>
      <c r="G650" s="3"/>
      <c r="H650" s="3"/>
      <c r="I650" s="4"/>
      <c r="J650" s="40"/>
      <c r="K650" s="40"/>
    </row>
    <row r="651" spans="2:11" x14ac:dyDescent="0.3">
      <c r="B651" s="13"/>
      <c r="C651" s="35"/>
      <c r="D651" s="35"/>
      <c r="E651" s="3"/>
      <c r="F651" s="3"/>
      <c r="G651" s="3"/>
      <c r="H651" s="3"/>
      <c r="I651" s="4"/>
      <c r="J651" s="40"/>
      <c r="K651" s="40"/>
    </row>
    <row r="652" spans="2:11" x14ac:dyDescent="0.3">
      <c r="B652" s="13"/>
      <c r="C652" s="35"/>
      <c r="D652" s="35"/>
      <c r="E652" s="3"/>
      <c r="F652" s="3"/>
      <c r="G652" s="3"/>
      <c r="H652" s="3"/>
      <c r="I652" s="4"/>
      <c r="J652" s="40"/>
      <c r="K652" s="40"/>
    </row>
    <row r="653" spans="2:11" x14ac:dyDescent="0.3">
      <c r="B653" s="13"/>
      <c r="C653" s="35"/>
      <c r="D653" s="35"/>
      <c r="E653" s="3"/>
      <c r="F653" s="3"/>
      <c r="G653" s="3"/>
      <c r="H653" s="3"/>
      <c r="I653" s="4"/>
      <c r="J653" s="40"/>
      <c r="K653" s="40"/>
    </row>
    <row r="654" spans="2:11" x14ac:dyDescent="0.3">
      <c r="B654" s="13"/>
      <c r="C654" s="35"/>
      <c r="D654" s="35"/>
      <c r="E654" s="3"/>
      <c r="F654" s="3"/>
      <c r="G654" s="3"/>
      <c r="H654" s="3"/>
      <c r="I654" s="4"/>
      <c r="J654" s="40"/>
      <c r="K654" s="40"/>
    </row>
    <row r="655" spans="2:11" x14ac:dyDescent="0.3">
      <c r="B655" s="13"/>
      <c r="C655" s="35"/>
      <c r="D655" s="35"/>
      <c r="E655" s="3"/>
      <c r="F655" s="3"/>
      <c r="G655" s="3"/>
      <c r="H655" s="3"/>
      <c r="I655" s="4"/>
      <c r="J655" s="40"/>
      <c r="K655" s="40"/>
    </row>
    <row r="656" spans="2:11" x14ac:dyDescent="0.3">
      <c r="B656" s="13"/>
      <c r="C656" s="35"/>
      <c r="D656" s="35"/>
      <c r="E656" s="3"/>
      <c r="F656" s="3"/>
      <c r="G656" s="3"/>
      <c r="H656" s="3"/>
      <c r="I656" s="4"/>
      <c r="J656" s="40"/>
      <c r="K656" s="40"/>
    </row>
    <row r="657" spans="2:11" x14ac:dyDescent="0.3">
      <c r="B657" s="13"/>
      <c r="C657" s="35"/>
      <c r="D657" s="35"/>
      <c r="E657" s="3"/>
      <c r="F657" s="3"/>
      <c r="G657" s="3"/>
      <c r="H657" s="3"/>
      <c r="I657" s="4"/>
      <c r="J657" s="40"/>
      <c r="K657" s="40"/>
    </row>
    <row r="658" spans="2:11" x14ac:dyDescent="0.3">
      <c r="B658" s="13"/>
      <c r="C658" s="35"/>
      <c r="D658" s="35"/>
      <c r="E658" s="3"/>
      <c r="F658" s="3"/>
      <c r="G658" s="3"/>
      <c r="H658" s="3"/>
      <c r="I658" s="4"/>
      <c r="J658" s="40"/>
      <c r="K658" s="40"/>
    </row>
    <row r="659" spans="2:11" x14ac:dyDescent="0.3">
      <c r="B659" s="13"/>
      <c r="C659" s="35"/>
      <c r="D659" s="35"/>
      <c r="E659" s="3"/>
      <c r="F659" s="3"/>
      <c r="G659" s="3"/>
      <c r="H659" s="3"/>
      <c r="I659" s="4"/>
      <c r="J659" s="40"/>
      <c r="K659" s="40"/>
    </row>
    <row r="660" spans="2:11" x14ac:dyDescent="0.3">
      <c r="B660" s="13"/>
      <c r="C660" s="35"/>
      <c r="D660" s="35"/>
      <c r="E660" s="3"/>
      <c r="F660" s="3"/>
      <c r="G660" s="3"/>
      <c r="H660" s="3"/>
      <c r="I660" s="4"/>
      <c r="J660" s="40"/>
      <c r="K660" s="40"/>
    </row>
    <row r="661" spans="2:11" x14ac:dyDescent="0.3">
      <c r="B661" s="13"/>
      <c r="C661" s="35"/>
      <c r="D661" s="35"/>
      <c r="E661" s="3"/>
      <c r="F661" s="3"/>
      <c r="G661" s="3"/>
      <c r="H661" s="3"/>
      <c r="I661" s="4"/>
      <c r="J661" s="40"/>
      <c r="K661" s="40"/>
    </row>
    <row r="662" spans="2:11" x14ac:dyDescent="0.3">
      <c r="B662" s="13"/>
      <c r="C662" s="35"/>
      <c r="D662" s="35"/>
      <c r="E662" s="3"/>
      <c r="F662" s="3"/>
      <c r="G662" s="3"/>
      <c r="H662" s="3"/>
      <c r="I662" s="4"/>
      <c r="J662" s="40"/>
      <c r="K662" s="40"/>
    </row>
    <row r="663" spans="2:11" x14ac:dyDescent="0.3">
      <c r="B663" s="13"/>
      <c r="C663" s="35"/>
      <c r="D663" s="35"/>
      <c r="E663" s="3"/>
      <c r="F663" s="3"/>
      <c r="G663" s="3"/>
      <c r="H663" s="3"/>
      <c r="I663" s="4"/>
      <c r="J663" s="40"/>
      <c r="K663" s="40"/>
    </row>
    <row r="664" spans="2:11" x14ac:dyDescent="0.3">
      <c r="B664" s="13"/>
      <c r="C664" s="35"/>
      <c r="D664" s="35"/>
      <c r="E664" s="3"/>
      <c r="F664" s="3"/>
      <c r="G664" s="3"/>
      <c r="H664" s="3"/>
      <c r="I664" s="4"/>
      <c r="J664" s="40"/>
      <c r="K664" s="40"/>
    </row>
    <row r="665" spans="2:11" x14ac:dyDescent="0.3">
      <c r="B665" s="13"/>
      <c r="C665" s="35"/>
      <c r="D665" s="35"/>
      <c r="E665" s="3"/>
      <c r="F665" s="3"/>
      <c r="G665" s="3"/>
      <c r="H665" s="3"/>
      <c r="I665" s="4"/>
      <c r="J665" s="40"/>
      <c r="K665" s="40"/>
    </row>
    <row r="666" spans="2:11" x14ac:dyDescent="0.3">
      <c r="B666" s="13"/>
      <c r="C666" s="35"/>
      <c r="D666" s="35"/>
      <c r="E666" s="3"/>
      <c r="F666" s="3"/>
      <c r="G666" s="3"/>
      <c r="H666" s="3"/>
      <c r="I666" s="4"/>
      <c r="J666" s="40"/>
      <c r="K666" s="40"/>
    </row>
    <row r="667" spans="2:11" x14ac:dyDescent="0.3">
      <c r="B667" s="13"/>
      <c r="C667" s="35"/>
      <c r="D667" s="35"/>
      <c r="E667" s="3"/>
      <c r="F667" s="3"/>
      <c r="G667" s="3"/>
      <c r="H667" s="3"/>
      <c r="I667" s="4"/>
      <c r="J667" s="40"/>
      <c r="K667" s="40"/>
    </row>
    <row r="668" spans="2:11" x14ac:dyDescent="0.3">
      <c r="B668" s="13"/>
      <c r="C668" s="35"/>
      <c r="D668" s="35"/>
      <c r="E668" s="3"/>
      <c r="F668" s="3"/>
      <c r="G668" s="3"/>
      <c r="H668" s="3"/>
      <c r="I668" s="4"/>
      <c r="J668" s="40"/>
      <c r="K668" s="40"/>
    </row>
    <row r="669" spans="2:11" x14ac:dyDescent="0.3">
      <c r="B669" s="13"/>
      <c r="C669" s="35"/>
      <c r="D669" s="35"/>
      <c r="E669" s="3"/>
      <c r="F669" s="3"/>
      <c r="G669" s="3"/>
      <c r="H669" s="3"/>
      <c r="I669" s="4"/>
      <c r="J669" s="40"/>
      <c r="K669" s="40"/>
    </row>
    <row r="670" spans="2:11" x14ac:dyDescent="0.3">
      <c r="B670" s="13"/>
      <c r="C670" s="35"/>
      <c r="D670" s="35"/>
      <c r="E670" s="3"/>
      <c r="F670" s="3"/>
      <c r="G670" s="3"/>
      <c r="H670" s="3"/>
      <c r="I670" s="4"/>
      <c r="J670" s="40"/>
      <c r="K670" s="40"/>
    </row>
    <row r="671" spans="2:11" x14ac:dyDescent="0.3">
      <c r="B671" s="13"/>
      <c r="C671" s="35"/>
      <c r="D671" s="35"/>
      <c r="E671" s="3"/>
      <c r="F671" s="3"/>
      <c r="G671" s="3"/>
      <c r="H671" s="3"/>
      <c r="I671" s="4"/>
      <c r="J671" s="40"/>
      <c r="K671" s="40"/>
    </row>
    <row r="672" spans="2:11" x14ac:dyDescent="0.3">
      <c r="B672" s="13"/>
      <c r="C672" s="35"/>
      <c r="D672" s="35"/>
      <c r="E672" s="3"/>
      <c r="F672" s="3"/>
      <c r="G672" s="3"/>
      <c r="H672" s="3"/>
      <c r="I672" s="4"/>
      <c r="J672" s="40"/>
      <c r="K672" s="40"/>
    </row>
    <row r="673" spans="2:11" x14ac:dyDescent="0.3">
      <c r="B673" s="13"/>
      <c r="C673" s="35"/>
      <c r="D673" s="35"/>
      <c r="E673" s="3"/>
      <c r="F673" s="3"/>
      <c r="G673" s="3"/>
      <c r="H673" s="3"/>
      <c r="I673" s="4"/>
      <c r="J673" s="40"/>
      <c r="K673" s="40"/>
    </row>
    <row r="674" spans="2:11" x14ac:dyDescent="0.3">
      <c r="B674" s="13"/>
      <c r="C674" s="35"/>
      <c r="D674" s="35"/>
      <c r="E674" s="3"/>
      <c r="F674" s="3"/>
      <c r="G674" s="3"/>
      <c r="H674" s="3"/>
      <c r="I674" s="4"/>
      <c r="J674" s="40"/>
      <c r="K674" s="40"/>
    </row>
    <row r="675" spans="2:11" x14ac:dyDescent="0.3">
      <c r="B675" s="13"/>
      <c r="C675" s="35"/>
      <c r="D675" s="35"/>
      <c r="E675" s="3"/>
      <c r="F675" s="3"/>
      <c r="G675" s="3"/>
      <c r="H675" s="3"/>
      <c r="I675" s="4"/>
      <c r="J675" s="40"/>
      <c r="K675" s="40"/>
    </row>
    <row r="676" spans="2:11" x14ac:dyDescent="0.3">
      <c r="B676" s="13"/>
      <c r="C676" s="35"/>
      <c r="D676" s="35"/>
      <c r="E676" s="3"/>
      <c r="F676" s="3"/>
      <c r="G676" s="3"/>
      <c r="H676" s="3"/>
      <c r="I676" s="4"/>
      <c r="J676" s="40"/>
      <c r="K676" s="40"/>
    </row>
    <row r="677" spans="2:11" x14ac:dyDescent="0.3">
      <c r="B677" s="13"/>
      <c r="C677" s="35"/>
      <c r="D677" s="35"/>
      <c r="E677" s="3"/>
      <c r="F677" s="3"/>
      <c r="G677" s="3"/>
      <c r="H677" s="3"/>
      <c r="I677" s="4"/>
      <c r="J677" s="40"/>
      <c r="K677" s="40"/>
    </row>
    <row r="678" spans="2:11" x14ac:dyDescent="0.3">
      <c r="B678" s="13"/>
      <c r="C678" s="35"/>
      <c r="D678" s="35"/>
      <c r="E678" s="3"/>
      <c r="F678" s="3"/>
      <c r="G678" s="3"/>
      <c r="H678" s="3"/>
      <c r="I678" s="4"/>
      <c r="J678" s="40"/>
      <c r="K678" s="40"/>
    </row>
    <row r="679" spans="2:11" x14ac:dyDescent="0.3">
      <c r="B679" s="13"/>
      <c r="C679" s="35"/>
      <c r="D679" s="35"/>
      <c r="E679" s="3"/>
      <c r="F679" s="3"/>
      <c r="G679" s="3"/>
      <c r="H679" s="3"/>
      <c r="I679" s="4"/>
      <c r="J679" s="40"/>
      <c r="K679" s="40"/>
    </row>
    <row r="680" spans="2:11" x14ac:dyDescent="0.3">
      <c r="B680" s="13"/>
      <c r="C680" s="35"/>
      <c r="D680" s="35"/>
      <c r="E680" s="3"/>
      <c r="F680" s="3"/>
      <c r="G680" s="3"/>
      <c r="H680" s="3"/>
      <c r="I680" s="4"/>
      <c r="J680" s="40"/>
      <c r="K680" s="40"/>
    </row>
    <row r="681" spans="2:11" x14ac:dyDescent="0.3">
      <c r="B681" s="13"/>
      <c r="C681" s="35"/>
      <c r="D681" s="35"/>
      <c r="E681" s="3"/>
      <c r="F681" s="3"/>
      <c r="G681" s="3"/>
      <c r="H681" s="3"/>
      <c r="I681" s="4"/>
      <c r="J681" s="40"/>
      <c r="K681" s="40"/>
    </row>
    <row r="682" spans="2:11" x14ac:dyDescent="0.3">
      <c r="B682" s="13"/>
      <c r="C682" s="35"/>
      <c r="D682" s="35"/>
      <c r="E682" s="3"/>
      <c r="F682" s="3"/>
      <c r="G682" s="3"/>
      <c r="H682" s="3"/>
      <c r="I682" s="4"/>
      <c r="J682" s="40"/>
      <c r="K682" s="40"/>
    </row>
    <row r="683" spans="2:11" x14ac:dyDescent="0.3">
      <c r="B683" s="13"/>
      <c r="C683" s="35"/>
      <c r="D683" s="35"/>
      <c r="E683" s="3"/>
      <c r="F683" s="3"/>
      <c r="G683" s="3"/>
      <c r="H683" s="3"/>
      <c r="I683" s="4"/>
      <c r="J683" s="40"/>
      <c r="K683" s="40"/>
    </row>
    <row r="684" spans="2:11" x14ac:dyDescent="0.3">
      <c r="B684" s="13"/>
      <c r="C684" s="35"/>
      <c r="D684" s="35"/>
      <c r="E684" s="3"/>
      <c r="F684" s="3"/>
      <c r="G684" s="3"/>
      <c r="H684" s="3"/>
      <c r="I684" s="4"/>
      <c r="J684" s="40"/>
      <c r="K684" s="40"/>
    </row>
    <row r="685" spans="2:11" x14ac:dyDescent="0.3">
      <c r="B685" s="13"/>
      <c r="C685" s="35"/>
      <c r="D685" s="35"/>
      <c r="E685" s="3"/>
      <c r="F685" s="3"/>
      <c r="G685" s="3"/>
      <c r="H685" s="3"/>
      <c r="I685" s="4"/>
      <c r="J685" s="40"/>
      <c r="K685" s="40"/>
    </row>
    <row r="686" spans="2:11" x14ac:dyDescent="0.3">
      <c r="B686" s="13"/>
      <c r="C686" s="35"/>
      <c r="D686" s="35"/>
      <c r="E686" s="3"/>
      <c r="F686" s="3"/>
      <c r="G686" s="3"/>
      <c r="H686" s="3"/>
      <c r="I686" s="4"/>
      <c r="J686" s="40"/>
      <c r="K686" s="40"/>
    </row>
    <row r="687" spans="2:11" x14ac:dyDescent="0.3">
      <c r="B687" s="13"/>
      <c r="C687" s="35"/>
      <c r="D687" s="35"/>
      <c r="E687" s="3"/>
      <c r="F687" s="3"/>
      <c r="G687" s="3"/>
      <c r="H687" s="3"/>
      <c r="I687" s="4"/>
      <c r="J687" s="40"/>
      <c r="K687" s="40"/>
    </row>
    <row r="688" spans="2:11" x14ac:dyDescent="0.3">
      <c r="B688" s="13"/>
      <c r="C688" s="35"/>
      <c r="D688" s="35"/>
      <c r="E688" s="3"/>
      <c r="F688" s="3"/>
      <c r="G688" s="3"/>
      <c r="H688" s="3"/>
      <c r="I688" s="4"/>
      <c r="J688" s="40"/>
      <c r="K688" s="40"/>
    </row>
    <row r="689" spans="2:11" x14ac:dyDescent="0.3">
      <c r="B689" s="13"/>
      <c r="C689" s="35"/>
      <c r="D689" s="35"/>
      <c r="E689" s="3"/>
      <c r="F689" s="3"/>
      <c r="G689" s="3"/>
      <c r="H689" s="3"/>
      <c r="I689" s="4"/>
      <c r="J689" s="40"/>
      <c r="K689" s="40"/>
    </row>
    <row r="690" spans="2:11" x14ac:dyDescent="0.3">
      <c r="B690" s="13"/>
      <c r="C690" s="35"/>
      <c r="D690" s="35"/>
      <c r="E690" s="3"/>
      <c r="F690" s="3"/>
      <c r="G690" s="3"/>
      <c r="H690" s="3"/>
      <c r="I690" s="4"/>
      <c r="J690" s="40"/>
      <c r="K690" s="40"/>
    </row>
    <row r="691" spans="2:11" x14ac:dyDescent="0.3">
      <c r="B691" s="13"/>
      <c r="C691" s="35"/>
      <c r="D691" s="35"/>
      <c r="E691" s="3"/>
      <c r="F691" s="3"/>
      <c r="G691" s="3"/>
      <c r="H691" s="3"/>
      <c r="I691" s="4"/>
      <c r="J691" s="40"/>
      <c r="K691" s="40"/>
    </row>
    <row r="692" spans="2:11" x14ac:dyDescent="0.3">
      <c r="B692" s="13"/>
      <c r="C692" s="35"/>
      <c r="D692" s="35"/>
      <c r="E692" s="3"/>
      <c r="F692" s="3"/>
      <c r="G692" s="3"/>
      <c r="H692" s="3"/>
      <c r="I692" s="4"/>
      <c r="J692" s="40"/>
      <c r="K692" s="40"/>
    </row>
    <row r="693" spans="2:11" x14ac:dyDescent="0.3">
      <c r="B693" s="13"/>
      <c r="C693" s="35"/>
      <c r="D693" s="35"/>
      <c r="E693" s="3"/>
      <c r="F693" s="3"/>
      <c r="G693" s="3"/>
      <c r="H693" s="3"/>
      <c r="I693" s="4"/>
      <c r="J693" s="40"/>
      <c r="K693" s="40"/>
    </row>
    <row r="694" spans="2:11" x14ac:dyDescent="0.3">
      <c r="B694" s="13"/>
      <c r="C694" s="35"/>
      <c r="D694" s="35"/>
      <c r="E694" s="3"/>
      <c r="F694" s="3"/>
      <c r="G694" s="3"/>
      <c r="H694" s="3"/>
      <c r="I694" s="4"/>
      <c r="J694" s="40"/>
      <c r="K694" s="40"/>
    </row>
    <row r="695" spans="2:11" x14ac:dyDescent="0.3">
      <c r="B695" s="13"/>
      <c r="C695" s="35"/>
      <c r="D695" s="35"/>
      <c r="E695" s="3"/>
      <c r="F695" s="3"/>
      <c r="G695" s="3"/>
      <c r="H695" s="3"/>
      <c r="I695" s="4"/>
      <c r="J695" s="40"/>
      <c r="K695" s="40"/>
    </row>
    <row r="696" spans="2:11" x14ac:dyDescent="0.3">
      <c r="B696" s="13"/>
      <c r="C696" s="35"/>
      <c r="D696" s="35"/>
      <c r="E696" s="3"/>
      <c r="F696" s="3"/>
      <c r="G696" s="3"/>
      <c r="H696" s="3"/>
      <c r="I696" s="4"/>
      <c r="J696" s="40"/>
      <c r="K696" s="40"/>
    </row>
    <row r="697" spans="2:11" x14ac:dyDescent="0.3">
      <c r="B697" s="13"/>
      <c r="C697" s="35"/>
      <c r="D697" s="35"/>
      <c r="E697" s="3"/>
      <c r="F697" s="3"/>
      <c r="G697" s="3"/>
      <c r="H697" s="3"/>
      <c r="I697" s="4"/>
      <c r="J697" s="40"/>
      <c r="K697" s="40"/>
    </row>
    <row r="698" spans="2:11" x14ac:dyDescent="0.3">
      <c r="B698" s="13"/>
      <c r="C698" s="35"/>
      <c r="D698" s="35"/>
      <c r="E698" s="3"/>
      <c r="F698" s="3"/>
      <c r="G698" s="3"/>
      <c r="H698" s="3"/>
      <c r="I698" s="4"/>
      <c r="J698" s="40"/>
      <c r="K698" s="40"/>
    </row>
    <row r="699" spans="2:11" x14ac:dyDescent="0.3">
      <c r="B699" s="13"/>
      <c r="C699" s="35"/>
      <c r="D699" s="35"/>
      <c r="E699" s="3"/>
      <c r="F699" s="3"/>
      <c r="G699" s="3"/>
      <c r="H699" s="3"/>
      <c r="I699" s="4"/>
      <c r="J699" s="40"/>
      <c r="K699" s="40"/>
    </row>
    <row r="700" spans="2:11" x14ac:dyDescent="0.3">
      <c r="B700" s="13"/>
      <c r="C700" s="35"/>
      <c r="D700" s="35"/>
      <c r="E700" s="3"/>
      <c r="F700" s="3"/>
      <c r="G700" s="3"/>
      <c r="H700" s="3"/>
      <c r="I700" s="4"/>
      <c r="J700" s="40"/>
      <c r="K700" s="40"/>
    </row>
    <row r="701" spans="2:11" x14ac:dyDescent="0.3">
      <c r="B701" s="13"/>
      <c r="C701" s="35"/>
      <c r="D701" s="35"/>
      <c r="E701" s="3"/>
      <c r="F701" s="3"/>
      <c r="G701" s="3"/>
      <c r="H701" s="3"/>
      <c r="I701" s="4"/>
      <c r="J701" s="40"/>
      <c r="K701" s="40"/>
    </row>
    <row r="702" spans="2:11" x14ac:dyDescent="0.3">
      <c r="B702" s="13"/>
      <c r="C702" s="35"/>
      <c r="D702" s="35"/>
      <c r="E702" s="3"/>
      <c r="F702" s="3"/>
      <c r="G702" s="3"/>
      <c r="H702" s="3"/>
      <c r="I702" s="4"/>
      <c r="J702" s="40"/>
      <c r="K702" s="40"/>
    </row>
    <row r="703" spans="2:11" x14ac:dyDescent="0.3">
      <c r="B703" s="13"/>
      <c r="C703" s="35"/>
      <c r="D703" s="35"/>
      <c r="E703" s="3"/>
      <c r="F703" s="3"/>
      <c r="G703" s="3"/>
      <c r="H703" s="3"/>
      <c r="I703" s="4"/>
      <c r="J703" s="40"/>
      <c r="K703" s="40"/>
    </row>
    <row r="704" spans="2:11" x14ac:dyDescent="0.3">
      <c r="B704" s="13"/>
      <c r="C704" s="35"/>
      <c r="D704" s="35"/>
      <c r="E704" s="3"/>
      <c r="F704" s="3"/>
      <c r="G704" s="3"/>
      <c r="H704" s="3"/>
      <c r="I704" s="4"/>
      <c r="J704" s="40"/>
      <c r="K704" s="40"/>
    </row>
    <row r="705" spans="2:11" x14ac:dyDescent="0.3">
      <c r="B705" s="13"/>
      <c r="C705" s="35"/>
      <c r="D705" s="35"/>
      <c r="E705" s="3"/>
      <c r="F705" s="3"/>
      <c r="G705" s="3"/>
      <c r="H705" s="3"/>
      <c r="I705" s="4"/>
      <c r="J705" s="40"/>
      <c r="K705" s="40"/>
    </row>
    <row r="706" spans="2:11" x14ac:dyDescent="0.3">
      <c r="B706" s="13"/>
      <c r="C706" s="35"/>
      <c r="D706" s="35"/>
      <c r="E706" s="3"/>
      <c r="F706" s="3"/>
      <c r="G706" s="3"/>
      <c r="H706" s="3"/>
      <c r="I706" s="4"/>
      <c r="J706" s="40"/>
      <c r="K706" s="40"/>
    </row>
    <row r="707" spans="2:11" x14ac:dyDescent="0.3">
      <c r="B707" s="13"/>
      <c r="C707" s="35"/>
      <c r="D707" s="35"/>
      <c r="E707" s="3"/>
      <c r="F707" s="3"/>
      <c r="G707" s="3"/>
      <c r="H707" s="3"/>
      <c r="I707" s="4"/>
      <c r="J707" s="40"/>
      <c r="K707" s="40"/>
    </row>
    <row r="708" spans="2:11" x14ac:dyDescent="0.3">
      <c r="B708" s="13"/>
      <c r="C708" s="35"/>
      <c r="D708" s="35"/>
      <c r="E708" s="3"/>
      <c r="F708" s="3"/>
      <c r="G708" s="3"/>
      <c r="H708" s="3"/>
      <c r="I708" s="4"/>
      <c r="J708" s="40"/>
      <c r="K708" s="40"/>
    </row>
    <row r="709" spans="2:11" x14ac:dyDescent="0.3">
      <c r="B709" s="13"/>
      <c r="C709" s="35"/>
      <c r="D709" s="35"/>
      <c r="E709" s="3"/>
      <c r="F709" s="3"/>
      <c r="G709" s="3"/>
      <c r="H709" s="3"/>
      <c r="I709" s="4"/>
      <c r="J709" s="40"/>
      <c r="K709" s="40"/>
    </row>
    <row r="710" spans="2:11" x14ac:dyDescent="0.3">
      <c r="B710" s="13"/>
      <c r="C710" s="35"/>
      <c r="D710" s="35"/>
      <c r="E710" s="3"/>
      <c r="F710" s="3"/>
      <c r="G710" s="3"/>
      <c r="H710" s="3"/>
      <c r="I710" s="4"/>
      <c r="J710" s="40"/>
      <c r="K710" s="40"/>
    </row>
    <row r="711" spans="2:11" x14ac:dyDescent="0.3">
      <c r="B711" s="13"/>
      <c r="C711" s="35"/>
      <c r="D711" s="35"/>
      <c r="E711" s="3"/>
      <c r="F711" s="3"/>
      <c r="G711" s="3"/>
      <c r="H711" s="3"/>
      <c r="I711" s="4"/>
      <c r="J711" s="40"/>
      <c r="K711" s="40"/>
    </row>
    <row r="712" spans="2:11" x14ac:dyDescent="0.3">
      <c r="B712" s="13"/>
      <c r="C712" s="35"/>
      <c r="D712" s="35"/>
      <c r="E712" s="3"/>
      <c r="F712" s="3"/>
      <c r="G712" s="3"/>
      <c r="H712" s="3"/>
      <c r="I712" s="4"/>
      <c r="J712" s="40"/>
      <c r="K712" s="40"/>
    </row>
    <row r="713" spans="2:11" x14ac:dyDescent="0.3">
      <c r="B713" s="13"/>
      <c r="C713" s="35"/>
      <c r="D713" s="35"/>
      <c r="E713" s="3"/>
      <c r="F713" s="3"/>
      <c r="G713" s="3"/>
      <c r="H713" s="3"/>
      <c r="I713" s="4"/>
      <c r="J713" s="40"/>
      <c r="K713" s="40"/>
    </row>
    <row r="714" spans="2:11" x14ac:dyDescent="0.3">
      <c r="B714" s="13"/>
      <c r="C714" s="35"/>
      <c r="D714" s="35"/>
      <c r="E714" s="3"/>
      <c r="F714" s="3"/>
      <c r="G714" s="3"/>
      <c r="H714" s="3"/>
      <c r="I714" s="4"/>
      <c r="J714" s="40"/>
      <c r="K714" s="40"/>
    </row>
    <row r="715" spans="2:11" x14ac:dyDescent="0.3">
      <c r="B715" s="13"/>
      <c r="C715" s="35"/>
      <c r="D715" s="35"/>
      <c r="E715" s="3"/>
      <c r="F715" s="3"/>
      <c r="G715" s="3"/>
      <c r="H715" s="3"/>
      <c r="I715" s="4"/>
      <c r="J715" s="40"/>
      <c r="K715" s="40"/>
    </row>
    <row r="716" spans="2:11" x14ac:dyDescent="0.3">
      <c r="B716" s="13"/>
      <c r="C716" s="35"/>
      <c r="D716" s="35"/>
      <c r="E716" s="3"/>
      <c r="F716" s="3"/>
      <c r="G716" s="3"/>
      <c r="H716" s="3"/>
      <c r="I716" s="4"/>
      <c r="J716" s="40"/>
      <c r="K716" s="40"/>
    </row>
    <row r="717" spans="2:11" x14ac:dyDescent="0.3">
      <c r="B717" s="13"/>
      <c r="C717" s="35"/>
      <c r="D717" s="35"/>
      <c r="E717" s="3"/>
      <c r="F717" s="3"/>
      <c r="G717" s="3"/>
      <c r="H717" s="3"/>
      <c r="I717" s="4"/>
      <c r="J717" s="40"/>
      <c r="K717" s="40"/>
    </row>
    <row r="718" spans="2:11" x14ac:dyDescent="0.3">
      <c r="B718" s="13"/>
      <c r="C718" s="35"/>
      <c r="D718" s="35"/>
      <c r="E718" s="3"/>
      <c r="F718" s="3"/>
      <c r="G718" s="3"/>
      <c r="H718" s="3"/>
      <c r="I718" s="4"/>
      <c r="J718" s="40"/>
      <c r="K718" s="40"/>
    </row>
    <row r="719" spans="2:11" x14ac:dyDescent="0.3">
      <c r="B719" s="13"/>
      <c r="C719" s="35"/>
      <c r="D719" s="35"/>
      <c r="E719" s="3"/>
      <c r="F719" s="3"/>
      <c r="G719" s="3"/>
      <c r="H719" s="3"/>
      <c r="I719" s="4"/>
      <c r="J719" s="40"/>
      <c r="K719" s="40"/>
    </row>
    <row r="720" spans="2:11" x14ac:dyDescent="0.3">
      <c r="B720" s="13"/>
      <c r="C720" s="35"/>
      <c r="D720" s="35"/>
      <c r="E720" s="3"/>
      <c r="F720" s="3"/>
      <c r="G720" s="3"/>
      <c r="H720" s="3"/>
      <c r="I720" s="4"/>
      <c r="J720" s="40"/>
      <c r="K720" s="40"/>
    </row>
    <row r="721" spans="2:11" x14ac:dyDescent="0.3">
      <c r="B721" s="13"/>
      <c r="C721" s="35"/>
      <c r="D721" s="35"/>
      <c r="E721" s="3"/>
      <c r="F721" s="3"/>
      <c r="G721" s="3"/>
      <c r="H721" s="3"/>
      <c r="I721" s="4"/>
      <c r="J721" s="40"/>
      <c r="K721" s="40"/>
    </row>
    <row r="722" spans="2:11" x14ac:dyDescent="0.3">
      <c r="B722" s="13"/>
      <c r="C722" s="35"/>
      <c r="D722" s="35"/>
      <c r="E722" s="3"/>
      <c r="F722" s="3"/>
      <c r="G722" s="3"/>
      <c r="H722" s="3"/>
      <c r="I722" s="4"/>
      <c r="J722" s="40"/>
      <c r="K722" s="40"/>
    </row>
    <row r="723" spans="2:11" x14ac:dyDescent="0.3">
      <c r="B723" s="13"/>
      <c r="C723" s="35"/>
      <c r="D723" s="35"/>
      <c r="E723" s="3"/>
      <c r="F723" s="3"/>
      <c r="G723" s="3"/>
      <c r="H723" s="3"/>
      <c r="I723" s="4"/>
      <c r="J723" s="40"/>
      <c r="K723" s="40"/>
    </row>
    <row r="724" spans="2:11" x14ac:dyDescent="0.3">
      <c r="B724" s="13"/>
      <c r="C724" s="35"/>
      <c r="D724" s="35"/>
      <c r="E724" s="3"/>
      <c r="F724" s="3"/>
      <c r="G724" s="3"/>
      <c r="H724" s="3"/>
      <c r="I724" s="4"/>
      <c r="J724" s="40"/>
      <c r="K724" s="40"/>
    </row>
    <row r="725" spans="2:11" x14ac:dyDescent="0.3">
      <c r="B725" s="13"/>
      <c r="C725" s="35"/>
      <c r="D725" s="35"/>
      <c r="E725" s="3"/>
      <c r="F725" s="3"/>
      <c r="G725" s="3"/>
      <c r="H725" s="3"/>
      <c r="I725" s="4"/>
      <c r="J725" s="40"/>
      <c r="K725" s="40"/>
    </row>
    <row r="726" spans="2:11" x14ac:dyDescent="0.3">
      <c r="B726" s="13"/>
      <c r="C726" s="35"/>
      <c r="D726" s="35"/>
      <c r="E726" s="3"/>
      <c r="F726" s="3"/>
      <c r="G726" s="3"/>
      <c r="H726" s="3"/>
      <c r="I726" s="4"/>
      <c r="J726" s="40"/>
      <c r="K726" s="40"/>
    </row>
    <row r="727" spans="2:11" x14ac:dyDescent="0.3">
      <c r="B727" s="13"/>
      <c r="C727" s="35"/>
      <c r="D727" s="35"/>
      <c r="E727" s="3"/>
      <c r="F727" s="3"/>
      <c r="G727" s="3"/>
      <c r="H727" s="3"/>
      <c r="I727" s="4"/>
      <c r="J727" s="40"/>
      <c r="K727" s="40"/>
    </row>
    <row r="728" spans="2:11" x14ac:dyDescent="0.3">
      <c r="B728" s="13"/>
      <c r="C728" s="35"/>
      <c r="D728" s="35"/>
      <c r="E728" s="3"/>
      <c r="F728" s="3"/>
      <c r="G728" s="3"/>
      <c r="H728" s="3"/>
      <c r="I728" s="4"/>
      <c r="J728" s="40"/>
      <c r="K728" s="40"/>
    </row>
    <row r="729" spans="2:11" x14ac:dyDescent="0.3">
      <c r="B729" s="13"/>
      <c r="C729" s="35"/>
      <c r="D729" s="35"/>
      <c r="E729" s="3"/>
      <c r="F729" s="3"/>
      <c r="G729" s="3"/>
      <c r="H729" s="3"/>
      <c r="I729" s="4"/>
      <c r="J729" s="40"/>
      <c r="K729" s="40"/>
    </row>
    <row r="730" spans="2:11" x14ac:dyDescent="0.3">
      <c r="B730" s="13"/>
      <c r="C730" s="35"/>
      <c r="D730" s="35"/>
      <c r="E730" s="3"/>
      <c r="F730" s="3"/>
      <c r="G730" s="3"/>
      <c r="H730" s="3"/>
      <c r="I730" s="4"/>
      <c r="J730" s="40"/>
      <c r="K730" s="40"/>
    </row>
    <row r="731" spans="2:11" x14ac:dyDescent="0.3">
      <c r="B731" s="13"/>
      <c r="C731" s="35"/>
      <c r="D731" s="35"/>
      <c r="E731" s="3"/>
      <c r="F731" s="3"/>
      <c r="G731" s="3"/>
      <c r="H731" s="3"/>
      <c r="I731" s="4"/>
      <c r="J731" s="40"/>
      <c r="K731" s="40"/>
    </row>
    <row r="732" spans="2:11" x14ac:dyDescent="0.3">
      <c r="B732" s="13"/>
      <c r="C732" s="35"/>
      <c r="D732" s="35"/>
      <c r="E732" s="3"/>
      <c r="F732" s="3"/>
      <c r="G732" s="3"/>
      <c r="H732" s="3"/>
      <c r="I732" s="4"/>
      <c r="J732" s="40"/>
      <c r="K732" s="40"/>
    </row>
    <row r="733" spans="2:11" x14ac:dyDescent="0.3">
      <c r="B733" s="13"/>
      <c r="C733" s="35"/>
      <c r="D733" s="35"/>
      <c r="E733" s="3"/>
      <c r="F733" s="3"/>
      <c r="G733" s="3"/>
      <c r="H733" s="3"/>
      <c r="I733" s="4"/>
      <c r="J733" s="40"/>
      <c r="K733" s="40"/>
    </row>
    <row r="734" spans="2:11" x14ac:dyDescent="0.3">
      <c r="B734" s="13"/>
      <c r="C734" s="35"/>
      <c r="D734" s="35"/>
      <c r="E734" s="3"/>
      <c r="F734" s="3"/>
      <c r="G734" s="3"/>
      <c r="H734" s="3"/>
      <c r="I734" s="4"/>
      <c r="J734" s="40"/>
      <c r="K734" s="40"/>
    </row>
    <row r="735" spans="2:11" x14ac:dyDescent="0.3">
      <c r="B735" s="13"/>
      <c r="C735" s="35"/>
      <c r="D735" s="35"/>
      <c r="E735" s="3"/>
      <c r="F735" s="3"/>
      <c r="G735" s="3"/>
      <c r="H735" s="3"/>
      <c r="I735" s="4"/>
      <c r="J735" s="40"/>
      <c r="K735" s="40"/>
    </row>
    <row r="736" spans="2:11" x14ac:dyDescent="0.3">
      <c r="B736" s="13"/>
      <c r="C736" s="35"/>
      <c r="D736" s="35"/>
      <c r="E736" s="3"/>
      <c r="F736" s="3"/>
      <c r="G736" s="3"/>
      <c r="H736" s="3"/>
      <c r="I736" s="4"/>
      <c r="J736" s="40"/>
      <c r="K736" s="40"/>
    </row>
    <row r="737" spans="2:11" x14ac:dyDescent="0.3">
      <c r="B737" s="13"/>
      <c r="C737" s="35"/>
      <c r="D737" s="35"/>
      <c r="E737" s="3"/>
      <c r="F737" s="3"/>
      <c r="G737" s="3"/>
      <c r="H737" s="3"/>
      <c r="I737" s="4"/>
      <c r="J737" s="40"/>
      <c r="K737" s="40"/>
    </row>
    <row r="738" spans="2:11" x14ac:dyDescent="0.3">
      <c r="B738" s="13"/>
      <c r="C738" s="35"/>
      <c r="D738" s="35"/>
      <c r="E738" s="3"/>
      <c r="F738" s="3"/>
      <c r="G738" s="3"/>
      <c r="H738" s="3"/>
      <c r="I738" s="4"/>
      <c r="J738" s="40"/>
      <c r="K738" s="40"/>
    </row>
    <row r="739" spans="2:11" x14ac:dyDescent="0.3">
      <c r="B739" s="13"/>
      <c r="C739" s="35"/>
      <c r="D739" s="35"/>
      <c r="E739" s="3"/>
      <c r="F739" s="3"/>
      <c r="G739" s="3"/>
      <c r="H739" s="3"/>
      <c r="I739" s="4"/>
      <c r="J739" s="40"/>
      <c r="K739" s="40"/>
    </row>
    <row r="740" spans="2:11" x14ac:dyDescent="0.3">
      <c r="B740" s="13"/>
      <c r="C740" s="35"/>
      <c r="D740" s="35"/>
      <c r="E740" s="3"/>
      <c r="F740" s="3"/>
      <c r="G740" s="3"/>
      <c r="H740" s="3"/>
      <c r="I740" s="4"/>
      <c r="J740" s="40"/>
      <c r="K740" s="40"/>
    </row>
    <row r="741" spans="2:11" x14ac:dyDescent="0.3">
      <c r="B741" s="13"/>
      <c r="C741" s="35"/>
      <c r="D741" s="35"/>
      <c r="E741" s="3"/>
      <c r="F741" s="3"/>
      <c r="G741" s="3"/>
      <c r="H741" s="3"/>
      <c r="I741" s="4"/>
      <c r="J741" s="40"/>
      <c r="K741" s="40"/>
    </row>
    <row r="742" spans="2:11" x14ac:dyDescent="0.3">
      <c r="B742" s="13"/>
      <c r="C742" s="35"/>
      <c r="D742" s="35"/>
      <c r="E742" s="3"/>
      <c r="F742" s="3"/>
      <c r="G742" s="3"/>
      <c r="H742" s="3"/>
      <c r="I742" s="4"/>
      <c r="J742" s="40"/>
      <c r="K742" s="40"/>
    </row>
    <row r="743" spans="2:11" x14ac:dyDescent="0.3">
      <c r="B743" s="13"/>
      <c r="C743" s="35"/>
      <c r="D743" s="35"/>
      <c r="E743" s="3"/>
      <c r="F743" s="3"/>
      <c r="G743" s="3"/>
      <c r="H743" s="3"/>
      <c r="I743" s="4"/>
      <c r="J743" s="40"/>
      <c r="K743" s="40"/>
    </row>
    <row r="744" spans="2:11" x14ac:dyDescent="0.3">
      <c r="B744" s="13"/>
      <c r="C744" s="35"/>
      <c r="D744" s="35"/>
      <c r="E744" s="3"/>
      <c r="F744" s="3"/>
      <c r="G744" s="3"/>
      <c r="H744" s="3"/>
      <c r="I744" s="4"/>
      <c r="J744" s="40"/>
      <c r="K744" s="40"/>
    </row>
    <row r="745" spans="2:11" x14ac:dyDescent="0.3">
      <c r="B745" s="13"/>
      <c r="C745" s="35"/>
      <c r="D745" s="35"/>
      <c r="E745" s="3"/>
      <c r="F745" s="3"/>
      <c r="G745" s="3"/>
      <c r="H745" s="3"/>
      <c r="I745" s="4"/>
      <c r="J745" s="40"/>
      <c r="K745" s="40"/>
    </row>
    <row r="746" spans="2:11" x14ac:dyDescent="0.3">
      <c r="B746" s="13"/>
      <c r="C746" s="35"/>
      <c r="D746" s="35"/>
      <c r="E746" s="3"/>
      <c r="F746" s="3"/>
      <c r="G746" s="3"/>
      <c r="H746" s="3"/>
      <c r="I746" s="4"/>
      <c r="J746" s="40"/>
      <c r="K746" s="40"/>
    </row>
    <row r="747" spans="2:11" x14ac:dyDescent="0.3">
      <c r="B747" s="13"/>
      <c r="C747" s="35"/>
      <c r="D747" s="35"/>
      <c r="E747" s="3"/>
      <c r="F747" s="3"/>
      <c r="G747" s="3"/>
      <c r="H747" s="3"/>
      <c r="I747" s="4"/>
      <c r="J747" s="40"/>
      <c r="K747" s="40"/>
    </row>
    <row r="748" spans="2:11" x14ac:dyDescent="0.3">
      <c r="B748" s="13"/>
      <c r="C748" s="35"/>
      <c r="D748" s="35"/>
      <c r="E748" s="3"/>
      <c r="F748" s="3"/>
      <c r="G748" s="3"/>
      <c r="H748" s="3"/>
      <c r="I748" s="4"/>
      <c r="J748" s="40"/>
      <c r="K748" s="40"/>
    </row>
    <row r="749" spans="2:11" x14ac:dyDescent="0.3">
      <c r="B749" s="13"/>
      <c r="C749" s="35"/>
      <c r="D749" s="35"/>
      <c r="E749" s="3"/>
      <c r="F749" s="3"/>
      <c r="G749" s="3"/>
      <c r="H749" s="3"/>
      <c r="I749" s="4"/>
      <c r="J749" s="40"/>
      <c r="K749" s="40"/>
    </row>
    <row r="750" spans="2:11" x14ac:dyDescent="0.3">
      <c r="B750" s="13"/>
      <c r="C750" s="35"/>
      <c r="D750" s="35"/>
      <c r="E750" s="3"/>
      <c r="F750" s="3"/>
      <c r="G750" s="3"/>
      <c r="H750" s="3"/>
      <c r="I750" s="4"/>
      <c r="J750" s="40"/>
      <c r="K750" s="40"/>
    </row>
    <row r="751" spans="2:11" x14ac:dyDescent="0.3">
      <c r="B751" s="13"/>
      <c r="C751" s="35"/>
      <c r="D751" s="35"/>
      <c r="E751" s="3"/>
      <c r="F751" s="3"/>
      <c r="G751" s="3"/>
      <c r="H751" s="3"/>
      <c r="I751" s="4"/>
      <c r="J751" s="40"/>
      <c r="K751" s="40"/>
    </row>
    <row r="752" spans="2:11" x14ac:dyDescent="0.3">
      <c r="B752" s="13"/>
      <c r="C752" s="35"/>
      <c r="D752" s="35"/>
      <c r="E752" s="3"/>
      <c r="F752" s="3"/>
      <c r="G752" s="3"/>
      <c r="H752" s="3"/>
      <c r="I752" s="4"/>
      <c r="J752" s="40"/>
      <c r="K752" s="40"/>
    </row>
    <row r="753" spans="2:11" x14ac:dyDescent="0.3">
      <c r="B753" s="13"/>
      <c r="C753" s="35"/>
      <c r="D753" s="35"/>
      <c r="E753" s="3"/>
      <c r="F753" s="3"/>
      <c r="G753" s="3"/>
      <c r="H753" s="3"/>
      <c r="I753" s="4"/>
      <c r="J753" s="40"/>
      <c r="K753" s="40"/>
    </row>
    <row r="754" spans="2:11" x14ac:dyDescent="0.3">
      <c r="B754" s="13"/>
      <c r="C754" s="35"/>
      <c r="D754" s="35"/>
      <c r="E754" s="3"/>
      <c r="F754" s="3"/>
      <c r="G754" s="3"/>
      <c r="H754" s="3"/>
      <c r="I754" s="4"/>
      <c r="J754" s="40"/>
      <c r="K754" s="40"/>
    </row>
    <row r="755" spans="2:11" x14ac:dyDescent="0.3">
      <c r="B755" s="13"/>
      <c r="C755" s="35"/>
      <c r="D755" s="35"/>
      <c r="E755" s="3"/>
      <c r="F755" s="3"/>
      <c r="G755" s="3"/>
      <c r="H755" s="3"/>
      <c r="I755" s="4"/>
      <c r="J755" s="40"/>
      <c r="K755" s="40"/>
    </row>
    <row r="756" spans="2:11" x14ac:dyDescent="0.3">
      <c r="B756" s="13"/>
      <c r="C756" s="35"/>
      <c r="D756" s="35"/>
      <c r="E756" s="3"/>
      <c r="F756" s="3"/>
      <c r="G756" s="3"/>
      <c r="H756" s="3"/>
      <c r="I756" s="4"/>
      <c r="J756" s="40"/>
      <c r="K756" s="40"/>
    </row>
    <row r="757" spans="2:11" x14ac:dyDescent="0.3">
      <c r="B757" s="13"/>
      <c r="C757" s="35"/>
      <c r="D757" s="35"/>
      <c r="E757" s="3"/>
      <c r="F757" s="3"/>
      <c r="G757" s="3"/>
      <c r="H757" s="3"/>
      <c r="I757" s="4"/>
      <c r="J757" s="40"/>
      <c r="K757" s="40"/>
    </row>
    <row r="758" spans="2:11" x14ac:dyDescent="0.3">
      <c r="B758" s="13"/>
      <c r="C758" s="35"/>
      <c r="D758" s="35"/>
      <c r="E758" s="3"/>
      <c r="F758" s="3"/>
      <c r="G758" s="3"/>
      <c r="H758" s="3"/>
      <c r="I758" s="4"/>
      <c r="J758" s="40"/>
      <c r="K758" s="40"/>
    </row>
    <row r="759" spans="2:11" x14ac:dyDescent="0.3">
      <c r="B759" s="13"/>
      <c r="C759" s="35"/>
      <c r="D759" s="35"/>
      <c r="E759" s="3"/>
      <c r="F759" s="3"/>
      <c r="G759" s="3"/>
      <c r="H759" s="3"/>
      <c r="I759" s="4"/>
      <c r="J759" s="40"/>
      <c r="K759" s="40"/>
    </row>
    <row r="760" spans="2:11" x14ac:dyDescent="0.3">
      <c r="B760" s="13"/>
      <c r="C760" s="35"/>
      <c r="D760" s="35"/>
      <c r="E760" s="3"/>
      <c r="F760" s="3"/>
      <c r="G760" s="3"/>
      <c r="H760" s="3"/>
      <c r="I760" s="4"/>
      <c r="J760" s="40"/>
      <c r="K760" s="40"/>
    </row>
    <row r="761" spans="2:11" x14ac:dyDescent="0.3">
      <c r="B761" s="13"/>
      <c r="C761" s="35"/>
      <c r="D761" s="35"/>
      <c r="E761" s="3"/>
      <c r="F761" s="3"/>
      <c r="G761" s="3"/>
      <c r="H761" s="3"/>
      <c r="I761" s="4"/>
      <c r="J761" s="40"/>
      <c r="K761" s="40"/>
    </row>
    <row r="762" spans="2:11" x14ac:dyDescent="0.3">
      <c r="B762" s="13"/>
      <c r="C762" s="35"/>
      <c r="D762" s="35"/>
      <c r="E762" s="3"/>
      <c r="F762" s="3"/>
      <c r="G762" s="3"/>
      <c r="H762" s="3"/>
      <c r="I762" s="4"/>
      <c r="J762" s="40"/>
      <c r="K762" s="40"/>
    </row>
    <row r="763" spans="2:11" x14ac:dyDescent="0.3">
      <c r="B763" s="13"/>
      <c r="C763" s="35"/>
      <c r="D763" s="35"/>
      <c r="E763" s="3"/>
      <c r="F763" s="3"/>
      <c r="G763" s="3"/>
      <c r="H763" s="3"/>
      <c r="I763" s="4"/>
      <c r="J763" s="40"/>
      <c r="K763" s="40"/>
    </row>
    <row r="764" spans="2:11" x14ac:dyDescent="0.3">
      <c r="B764" s="13"/>
      <c r="C764" s="35"/>
      <c r="D764" s="35"/>
      <c r="E764" s="3"/>
      <c r="F764" s="3"/>
      <c r="G764" s="3"/>
      <c r="H764" s="3"/>
      <c r="I764" s="4"/>
      <c r="J764" s="40"/>
      <c r="K764" s="40"/>
    </row>
    <row r="765" spans="2:11" x14ac:dyDescent="0.3">
      <c r="B765" s="13"/>
      <c r="C765" s="35"/>
      <c r="D765" s="35"/>
      <c r="E765" s="3"/>
      <c r="F765" s="3"/>
      <c r="G765" s="3"/>
      <c r="H765" s="3"/>
      <c r="I765" s="4"/>
      <c r="J765" s="40"/>
      <c r="K765" s="40"/>
    </row>
    <row r="766" spans="2:11" x14ac:dyDescent="0.3">
      <c r="B766" s="13"/>
      <c r="C766" s="35"/>
      <c r="D766" s="35"/>
      <c r="E766" s="3"/>
      <c r="F766" s="3"/>
      <c r="G766" s="3"/>
      <c r="H766" s="3"/>
      <c r="I766" s="4"/>
      <c r="J766" s="40"/>
      <c r="K766" s="40"/>
    </row>
    <row r="767" spans="2:11" x14ac:dyDescent="0.3">
      <c r="B767" s="13"/>
      <c r="C767" s="35"/>
      <c r="D767" s="35"/>
      <c r="E767" s="3"/>
      <c r="F767" s="3"/>
      <c r="G767" s="3"/>
      <c r="H767" s="3"/>
      <c r="I767" s="4"/>
      <c r="J767" s="40"/>
      <c r="K767" s="40"/>
    </row>
    <row r="768" spans="2:11" x14ac:dyDescent="0.3">
      <c r="B768" s="13"/>
      <c r="C768" s="35"/>
      <c r="D768" s="35"/>
      <c r="E768" s="3"/>
      <c r="F768" s="3"/>
      <c r="G768" s="3"/>
      <c r="H768" s="3"/>
      <c r="I768" s="4"/>
      <c r="J768" s="40"/>
      <c r="K768" s="40"/>
    </row>
    <row r="769" spans="2:11" x14ac:dyDescent="0.3">
      <c r="B769" s="13"/>
      <c r="C769" s="35"/>
      <c r="D769" s="35"/>
      <c r="E769" s="3"/>
      <c r="F769" s="3"/>
      <c r="G769" s="3"/>
      <c r="H769" s="3"/>
      <c r="I769" s="4"/>
      <c r="J769" s="40"/>
      <c r="K769" s="40"/>
    </row>
    <row r="770" spans="2:11" x14ac:dyDescent="0.3">
      <c r="B770" s="13"/>
      <c r="C770" s="35"/>
      <c r="D770" s="35"/>
      <c r="E770" s="3"/>
      <c r="F770" s="3"/>
      <c r="G770" s="3"/>
      <c r="H770" s="3"/>
      <c r="I770" s="4"/>
      <c r="J770" s="40"/>
      <c r="K770" s="40"/>
    </row>
    <row r="771" spans="2:11" x14ac:dyDescent="0.3">
      <c r="B771" s="13"/>
      <c r="C771" s="35"/>
      <c r="D771" s="35"/>
      <c r="E771" s="3"/>
      <c r="F771" s="3"/>
      <c r="G771" s="3"/>
      <c r="H771" s="3"/>
      <c r="I771" s="4"/>
      <c r="J771" s="40"/>
      <c r="K771" s="40"/>
    </row>
    <row r="772" spans="2:11" x14ac:dyDescent="0.3">
      <c r="B772" s="13"/>
      <c r="C772" s="35"/>
      <c r="D772" s="35"/>
      <c r="E772" s="3"/>
      <c r="F772" s="3"/>
      <c r="G772" s="3"/>
      <c r="H772" s="3"/>
      <c r="I772" s="4"/>
      <c r="J772" s="40"/>
      <c r="K772" s="40"/>
    </row>
    <row r="773" spans="2:11" x14ac:dyDescent="0.3">
      <c r="B773" s="13"/>
      <c r="C773" s="35"/>
      <c r="D773" s="35"/>
      <c r="E773" s="3"/>
      <c r="F773" s="3"/>
      <c r="G773" s="3"/>
      <c r="H773" s="3"/>
      <c r="I773" s="4"/>
      <c r="J773" s="40"/>
      <c r="K773" s="40"/>
    </row>
    <row r="774" spans="2:11" x14ac:dyDescent="0.3">
      <c r="B774" s="13"/>
      <c r="C774" s="35"/>
      <c r="D774" s="35"/>
      <c r="E774" s="3"/>
      <c r="F774" s="3"/>
      <c r="G774" s="3"/>
      <c r="H774" s="3"/>
      <c r="I774" s="4"/>
      <c r="J774" s="40"/>
      <c r="K774" s="40"/>
    </row>
    <row r="775" spans="2:11" x14ac:dyDescent="0.3">
      <c r="B775" s="13"/>
      <c r="C775" s="35"/>
      <c r="D775" s="35"/>
      <c r="E775" s="3"/>
      <c r="F775" s="3"/>
      <c r="G775" s="3"/>
      <c r="H775" s="3"/>
      <c r="I775" s="4"/>
      <c r="J775" s="40"/>
      <c r="K775" s="40"/>
    </row>
    <row r="776" spans="2:11" x14ac:dyDescent="0.3">
      <c r="B776" s="13"/>
      <c r="C776" s="35"/>
      <c r="D776" s="35"/>
      <c r="E776" s="3"/>
      <c r="F776" s="3"/>
      <c r="G776" s="3"/>
      <c r="H776" s="3"/>
      <c r="I776" s="4"/>
      <c r="J776" s="40"/>
      <c r="K776" s="40"/>
    </row>
    <row r="777" spans="2:11" x14ac:dyDescent="0.3">
      <c r="B777" s="13"/>
      <c r="C777" s="35"/>
      <c r="D777" s="35"/>
      <c r="E777" s="3"/>
      <c r="F777" s="3"/>
      <c r="G777" s="3"/>
      <c r="H777" s="3"/>
      <c r="I777" s="4"/>
      <c r="J777" s="40"/>
      <c r="K777" s="40"/>
    </row>
    <row r="778" spans="2:11" x14ac:dyDescent="0.3">
      <c r="B778" s="13"/>
      <c r="C778" s="35"/>
      <c r="D778" s="35"/>
      <c r="E778" s="3"/>
      <c r="F778" s="3"/>
      <c r="G778" s="3"/>
      <c r="H778" s="3"/>
      <c r="I778" s="4"/>
      <c r="J778" s="40"/>
      <c r="K778" s="40"/>
    </row>
    <row r="779" spans="2:11" x14ac:dyDescent="0.3">
      <c r="B779" s="13"/>
      <c r="C779" s="35"/>
      <c r="D779" s="35"/>
      <c r="E779" s="3"/>
      <c r="F779" s="3"/>
      <c r="G779" s="3"/>
      <c r="H779" s="3"/>
      <c r="I779" s="4"/>
      <c r="J779" s="40"/>
      <c r="K779" s="40"/>
    </row>
    <row r="780" spans="2:11" x14ac:dyDescent="0.3">
      <c r="B780" s="13"/>
      <c r="C780" s="35"/>
      <c r="D780" s="35"/>
      <c r="E780" s="3"/>
      <c r="F780" s="3"/>
      <c r="G780" s="3"/>
      <c r="H780" s="3"/>
      <c r="I780" s="4"/>
      <c r="J780" s="40"/>
      <c r="K780" s="40"/>
    </row>
    <row r="781" spans="2:11" x14ac:dyDescent="0.3">
      <c r="B781" s="13"/>
      <c r="C781" s="35"/>
      <c r="D781" s="35"/>
      <c r="E781" s="3"/>
      <c r="F781" s="3"/>
      <c r="G781" s="3"/>
      <c r="H781" s="3"/>
      <c r="I781" s="4"/>
      <c r="J781" s="40"/>
      <c r="K781" s="40"/>
    </row>
    <row r="782" spans="2:11" x14ac:dyDescent="0.3">
      <c r="B782" s="13"/>
      <c r="C782" s="35"/>
      <c r="D782" s="35"/>
      <c r="E782" s="3"/>
      <c r="F782" s="3"/>
      <c r="G782" s="3"/>
      <c r="H782" s="3"/>
      <c r="I782" s="4"/>
      <c r="J782" s="40"/>
      <c r="K782" s="40"/>
    </row>
    <row r="783" spans="2:11" x14ac:dyDescent="0.3">
      <c r="B783" s="13"/>
      <c r="C783" s="35"/>
      <c r="D783" s="35"/>
      <c r="E783" s="3"/>
      <c r="F783" s="3"/>
      <c r="G783" s="3"/>
      <c r="H783" s="3"/>
      <c r="I783" s="4"/>
      <c r="J783" s="40"/>
      <c r="K783" s="40"/>
    </row>
    <row r="784" spans="2:11" x14ac:dyDescent="0.3">
      <c r="B784" s="13"/>
      <c r="C784" s="35"/>
      <c r="D784" s="35"/>
      <c r="E784" s="3"/>
      <c r="F784" s="3"/>
      <c r="G784" s="3"/>
      <c r="H784" s="3"/>
      <c r="I784" s="4"/>
      <c r="J784" s="40"/>
      <c r="K784" s="40"/>
    </row>
    <row r="785" spans="2:11" x14ac:dyDescent="0.3">
      <c r="B785" s="13"/>
      <c r="C785" s="35"/>
      <c r="D785" s="35"/>
      <c r="E785" s="3"/>
      <c r="F785" s="3"/>
      <c r="G785" s="3"/>
      <c r="H785" s="3"/>
      <c r="I785" s="4"/>
      <c r="J785" s="40"/>
      <c r="K785" s="40"/>
    </row>
    <row r="786" spans="2:11" x14ac:dyDescent="0.3">
      <c r="B786" s="13"/>
      <c r="C786" s="35"/>
      <c r="D786" s="35"/>
      <c r="E786" s="3"/>
      <c r="F786" s="3"/>
      <c r="G786" s="3"/>
      <c r="H786" s="3"/>
      <c r="I786" s="4"/>
      <c r="J786" s="40"/>
      <c r="K786" s="40"/>
    </row>
    <row r="787" spans="2:11" x14ac:dyDescent="0.3">
      <c r="B787" s="13"/>
      <c r="C787" s="35"/>
      <c r="D787" s="35"/>
      <c r="E787" s="3"/>
      <c r="F787" s="3"/>
      <c r="G787" s="3"/>
      <c r="H787" s="3"/>
      <c r="I787" s="4"/>
      <c r="J787" s="40"/>
      <c r="K787" s="40"/>
    </row>
    <row r="788" spans="2:11" x14ac:dyDescent="0.3">
      <c r="B788" s="13"/>
      <c r="C788" s="35"/>
      <c r="D788" s="35"/>
      <c r="E788" s="3"/>
      <c r="F788" s="3"/>
      <c r="G788" s="3"/>
      <c r="H788" s="3"/>
      <c r="I788" s="4"/>
      <c r="J788" s="40"/>
      <c r="K788" s="40"/>
    </row>
    <row r="789" spans="2:11" x14ac:dyDescent="0.3">
      <c r="B789" s="13"/>
      <c r="C789" s="35"/>
      <c r="D789" s="35"/>
      <c r="E789" s="3"/>
      <c r="F789" s="3"/>
      <c r="G789" s="3"/>
      <c r="H789" s="3"/>
      <c r="I789" s="4"/>
      <c r="J789" s="40"/>
      <c r="K789" s="40"/>
    </row>
    <row r="790" spans="2:11" x14ac:dyDescent="0.3">
      <c r="B790" s="13"/>
      <c r="C790" s="35"/>
      <c r="D790" s="35"/>
      <c r="E790" s="3"/>
      <c r="F790" s="3"/>
      <c r="G790" s="3"/>
      <c r="H790" s="3"/>
      <c r="I790" s="4"/>
      <c r="J790" s="40"/>
      <c r="K790" s="40"/>
    </row>
    <row r="791" spans="2:11" x14ac:dyDescent="0.3">
      <c r="B791" s="13"/>
      <c r="C791" s="35"/>
      <c r="D791" s="35"/>
      <c r="E791" s="3"/>
      <c r="F791" s="3"/>
      <c r="G791" s="3"/>
      <c r="H791" s="3"/>
      <c r="I791" s="4"/>
      <c r="J791" s="40"/>
      <c r="K791" s="40"/>
    </row>
    <row r="792" spans="2:11" x14ac:dyDescent="0.3">
      <c r="B792" s="13"/>
      <c r="C792" s="35"/>
      <c r="D792" s="35"/>
      <c r="E792" s="3"/>
      <c r="F792" s="3"/>
      <c r="G792" s="3"/>
      <c r="H792" s="3"/>
      <c r="I792" s="4"/>
      <c r="J792" s="40"/>
      <c r="K792" s="40"/>
    </row>
    <row r="793" spans="2:11" x14ac:dyDescent="0.3">
      <c r="B793" s="13"/>
      <c r="C793" s="35"/>
      <c r="D793" s="35"/>
      <c r="E793" s="3"/>
      <c r="F793" s="3"/>
      <c r="G793" s="3"/>
      <c r="H793" s="3"/>
      <c r="I793" s="4"/>
      <c r="J793" s="40"/>
      <c r="K793" s="40"/>
    </row>
    <row r="794" spans="2:11" x14ac:dyDescent="0.3">
      <c r="B794" s="13"/>
      <c r="C794" s="35"/>
      <c r="D794" s="35"/>
      <c r="E794" s="3"/>
      <c r="F794" s="3"/>
      <c r="G794" s="3"/>
      <c r="H794" s="3"/>
      <c r="I794" s="4"/>
      <c r="J794" s="40"/>
      <c r="K794" s="40"/>
    </row>
    <row r="795" spans="2:11" x14ac:dyDescent="0.3">
      <c r="B795" s="13"/>
      <c r="C795" s="35"/>
      <c r="D795" s="35"/>
      <c r="E795" s="3"/>
      <c r="F795" s="3"/>
      <c r="G795" s="3"/>
      <c r="H795" s="3"/>
      <c r="I795" s="4"/>
      <c r="J795" s="40"/>
      <c r="K795" s="40"/>
    </row>
    <row r="796" spans="2:11" x14ac:dyDescent="0.3">
      <c r="B796" s="13"/>
      <c r="C796" s="35"/>
      <c r="D796" s="35"/>
      <c r="E796" s="3"/>
      <c r="F796" s="3"/>
      <c r="G796" s="3"/>
      <c r="H796" s="3"/>
      <c r="I796" s="4"/>
      <c r="J796" s="40"/>
      <c r="K796" s="40"/>
    </row>
    <row r="797" spans="2:11" x14ac:dyDescent="0.3">
      <c r="B797" s="13"/>
      <c r="C797" s="35"/>
      <c r="D797" s="35"/>
      <c r="E797" s="3"/>
      <c r="F797" s="3"/>
      <c r="G797" s="3"/>
      <c r="H797" s="3"/>
      <c r="I797" s="4"/>
      <c r="J797" s="40"/>
      <c r="K797" s="40"/>
    </row>
    <row r="798" spans="2:11" x14ac:dyDescent="0.3">
      <c r="B798" s="13"/>
      <c r="C798" s="35"/>
      <c r="D798" s="35"/>
      <c r="E798" s="3"/>
      <c r="F798" s="3"/>
      <c r="G798" s="3"/>
      <c r="H798" s="3"/>
      <c r="I798" s="4"/>
      <c r="J798" s="40"/>
      <c r="K798" s="40"/>
    </row>
    <row r="799" spans="2:11" x14ac:dyDescent="0.3">
      <c r="B799" s="13"/>
      <c r="C799" s="35"/>
      <c r="D799" s="35"/>
      <c r="E799" s="3"/>
      <c r="F799" s="3"/>
      <c r="G799" s="3"/>
      <c r="H799" s="3"/>
      <c r="I799" s="4"/>
      <c r="J799" s="40"/>
      <c r="K799" s="40"/>
    </row>
    <row r="800" spans="2:11" x14ac:dyDescent="0.3">
      <c r="B800" s="13"/>
      <c r="C800" s="35"/>
      <c r="D800" s="35"/>
      <c r="E800" s="3"/>
      <c r="F800" s="3"/>
      <c r="G800" s="3"/>
      <c r="H800" s="3"/>
      <c r="I800" s="4"/>
      <c r="J800" s="40"/>
      <c r="K800" s="40"/>
    </row>
    <row r="801" spans="2:11" x14ac:dyDescent="0.3">
      <c r="B801" s="13"/>
      <c r="C801" s="35"/>
      <c r="D801" s="35"/>
      <c r="E801" s="3"/>
      <c r="F801" s="3"/>
      <c r="G801" s="3"/>
      <c r="H801" s="3"/>
      <c r="I801" s="4"/>
      <c r="J801" s="40"/>
      <c r="K801" s="40"/>
    </row>
    <row r="802" spans="2:11" x14ac:dyDescent="0.3">
      <c r="B802" s="13"/>
      <c r="C802" s="35"/>
      <c r="D802" s="35"/>
      <c r="E802" s="3"/>
      <c r="F802" s="3"/>
      <c r="G802" s="3"/>
      <c r="H802" s="3"/>
      <c r="I802" s="4"/>
      <c r="J802" s="40"/>
      <c r="K802" s="40"/>
    </row>
    <row r="803" spans="2:11" x14ac:dyDescent="0.3">
      <c r="B803" s="13"/>
      <c r="C803" s="35"/>
      <c r="D803" s="35"/>
      <c r="E803" s="3"/>
      <c r="F803" s="3"/>
      <c r="G803" s="3"/>
      <c r="H803" s="3"/>
      <c r="I803" s="4"/>
      <c r="J803" s="40"/>
      <c r="K803" s="40"/>
    </row>
    <row r="804" spans="2:11" x14ac:dyDescent="0.3">
      <c r="B804" s="13"/>
      <c r="C804" s="35"/>
      <c r="D804" s="35"/>
      <c r="E804" s="3"/>
      <c r="F804" s="3"/>
      <c r="G804" s="3"/>
      <c r="H804" s="3"/>
      <c r="I804" s="4"/>
      <c r="J804" s="40"/>
      <c r="K804" s="40"/>
    </row>
    <row r="805" spans="2:11" x14ac:dyDescent="0.3">
      <c r="B805" s="13"/>
      <c r="C805" s="35"/>
      <c r="D805" s="35"/>
      <c r="E805" s="3"/>
      <c r="F805" s="3"/>
      <c r="G805" s="3"/>
      <c r="H805" s="3"/>
      <c r="I805" s="4"/>
      <c r="J805" s="40"/>
      <c r="K805" s="40"/>
    </row>
    <row r="806" spans="2:11" x14ac:dyDescent="0.3">
      <c r="B806" s="13"/>
      <c r="C806" s="35"/>
      <c r="D806" s="35"/>
      <c r="E806" s="3"/>
      <c r="F806" s="3"/>
      <c r="G806" s="3"/>
      <c r="H806" s="3"/>
      <c r="I806" s="4"/>
      <c r="J806" s="40"/>
      <c r="K806" s="40"/>
    </row>
    <row r="807" spans="2:11" x14ac:dyDescent="0.3">
      <c r="B807" s="13"/>
      <c r="C807" s="35"/>
      <c r="D807" s="35"/>
      <c r="E807" s="3"/>
      <c r="F807" s="3"/>
      <c r="G807" s="3"/>
      <c r="H807" s="3"/>
      <c r="I807" s="4"/>
      <c r="J807" s="40"/>
      <c r="K807" s="40"/>
    </row>
    <row r="808" spans="2:11" x14ac:dyDescent="0.3">
      <c r="B808" s="13"/>
      <c r="C808" s="35"/>
      <c r="D808" s="35"/>
      <c r="E808" s="3"/>
      <c r="F808" s="3"/>
      <c r="G808" s="3"/>
      <c r="H808" s="3"/>
      <c r="I808" s="4"/>
      <c r="J808" s="40"/>
      <c r="K808" s="40"/>
    </row>
    <row r="809" spans="2:11" x14ac:dyDescent="0.3">
      <c r="B809" s="13"/>
      <c r="C809" s="35"/>
      <c r="D809" s="35"/>
      <c r="E809" s="3"/>
      <c r="F809" s="3"/>
      <c r="G809" s="3"/>
      <c r="H809" s="3"/>
      <c r="I809" s="4"/>
      <c r="J809" s="40"/>
      <c r="K809" s="40"/>
    </row>
    <row r="810" spans="2:11" x14ac:dyDescent="0.3">
      <c r="B810" s="13"/>
      <c r="C810" s="35"/>
      <c r="D810" s="35"/>
      <c r="E810" s="3"/>
      <c r="F810" s="3"/>
      <c r="G810" s="3"/>
      <c r="H810" s="3"/>
      <c r="I810" s="4"/>
      <c r="J810" s="40"/>
      <c r="K810" s="40"/>
    </row>
    <row r="811" spans="2:11" x14ac:dyDescent="0.3">
      <c r="B811" s="13"/>
      <c r="C811" s="35"/>
      <c r="D811" s="35"/>
      <c r="E811" s="3"/>
      <c r="F811" s="3"/>
      <c r="G811" s="3"/>
      <c r="H811" s="3"/>
      <c r="I811" s="4"/>
      <c r="J811" s="40"/>
      <c r="K811" s="40"/>
    </row>
    <row r="812" spans="2:11" x14ac:dyDescent="0.3">
      <c r="B812" s="13"/>
      <c r="C812" s="35"/>
      <c r="D812" s="35"/>
      <c r="E812" s="3"/>
      <c r="F812" s="3"/>
      <c r="G812" s="3"/>
      <c r="H812" s="3"/>
      <c r="I812" s="4"/>
      <c r="J812" s="40"/>
      <c r="K812" s="40"/>
    </row>
    <row r="813" spans="2:11" x14ac:dyDescent="0.3">
      <c r="B813" s="13"/>
      <c r="C813" s="35"/>
      <c r="D813" s="35"/>
      <c r="E813" s="3"/>
      <c r="F813" s="3"/>
      <c r="G813" s="3"/>
      <c r="H813" s="3"/>
      <c r="I813" s="4"/>
      <c r="J813" s="40"/>
      <c r="K813" s="40"/>
    </row>
    <row r="814" spans="2:11" x14ac:dyDescent="0.3">
      <c r="B814" s="13"/>
      <c r="C814" s="35"/>
      <c r="D814" s="35"/>
      <c r="E814" s="3"/>
      <c r="F814" s="3"/>
      <c r="G814" s="3"/>
      <c r="H814" s="3"/>
      <c r="I814" s="4"/>
      <c r="J814" s="40"/>
      <c r="K814" s="40"/>
    </row>
    <row r="815" spans="2:11" x14ac:dyDescent="0.3">
      <c r="B815" s="13"/>
      <c r="C815" s="35"/>
      <c r="D815" s="35"/>
      <c r="E815" s="3"/>
      <c r="F815" s="3"/>
      <c r="G815" s="3"/>
      <c r="H815" s="3"/>
      <c r="I815" s="4"/>
      <c r="J815" s="40"/>
      <c r="K815" s="40"/>
    </row>
    <row r="816" spans="2:11" x14ac:dyDescent="0.3">
      <c r="B816" s="13"/>
      <c r="C816" s="35"/>
      <c r="D816" s="35"/>
      <c r="E816" s="3"/>
      <c r="F816" s="3"/>
      <c r="G816" s="3"/>
      <c r="H816" s="3"/>
      <c r="I816" s="4"/>
      <c r="J816" s="40"/>
      <c r="K816" s="40"/>
    </row>
    <row r="817" spans="2:11" x14ac:dyDescent="0.3">
      <c r="B817" s="13"/>
      <c r="C817" s="35"/>
      <c r="D817" s="35"/>
      <c r="E817" s="3"/>
      <c r="F817" s="3"/>
      <c r="G817" s="3"/>
      <c r="H817" s="3"/>
      <c r="I817" s="4"/>
      <c r="J817" s="40"/>
      <c r="K817" s="40"/>
    </row>
    <row r="818" spans="2:11" x14ac:dyDescent="0.3">
      <c r="B818" s="13"/>
      <c r="C818" s="35"/>
      <c r="D818" s="35"/>
      <c r="E818" s="3"/>
      <c r="F818" s="3"/>
      <c r="G818" s="3"/>
      <c r="H818" s="3"/>
      <c r="I818" s="4"/>
      <c r="J818" s="40"/>
      <c r="K818" s="40"/>
    </row>
    <row r="819" spans="2:11" x14ac:dyDescent="0.3">
      <c r="B819" s="13"/>
      <c r="C819" s="35"/>
      <c r="D819" s="35"/>
      <c r="E819" s="3"/>
      <c r="F819" s="3"/>
      <c r="G819" s="3"/>
      <c r="H819" s="3"/>
      <c r="I819" s="4"/>
      <c r="J819" s="40"/>
      <c r="K819" s="40"/>
    </row>
    <row r="820" spans="2:11" x14ac:dyDescent="0.3">
      <c r="B820" s="13"/>
      <c r="C820" s="35"/>
      <c r="D820" s="35"/>
      <c r="E820" s="3"/>
      <c r="F820" s="3"/>
      <c r="G820" s="3"/>
      <c r="H820" s="3"/>
      <c r="I820" s="4"/>
      <c r="J820" s="40"/>
      <c r="K820" s="40"/>
    </row>
    <row r="821" spans="2:11" x14ac:dyDescent="0.3">
      <c r="B821" s="13"/>
      <c r="C821" s="35"/>
      <c r="D821" s="35"/>
      <c r="E821" s="3"/>
      <c r="F821" s="3"/>
      <c r="G821" s="3"/>
      <c r="H821" s="3"/>
      <c r="I821" s="4"/>
      <c r="J821" s="40"/>
      <c r="K821" s="40"/>
    </row>
    <row r="822" spans="2:11" x14ac:dyDescent="0.3">
      <c r="B822" s="13"/>
      <c r="C822" s="35"/>
      <c r="D822" s="35"/>
      <c r="E822" s="3"/>
      <c r="F822" s="3"/>
      <c r="G822" s="3"/>
      <c r="H822" s="3"/>
      <c r="I822" s="4"/>
      <c r="J822" s="40"/>
      <c r="K822" s="40"/>
    </row>
    <row r="823" spans="2:11" x14ac:dyDescent="0.3">
      <c r="B823" s="13"/>
      <c r="C823" s="35"/>
      <c r="D823" s="35"/>
      <c r="E823" s="3"/>
      <c r="F823" s="3"/>
      <c r="G823" s="3"/>
      <c r="H823" s="3"/>
      <c r="I823" s="4"/>
      <c r="J823" s="40"/>
      <c r="K823" s="40"/>
    </row>
    <row r="824" spans="2:11" x14ac:dyDescent="0.3">
      <c r="B824" s="13"/>
      <c r="C824" s="35"/>
      <c r="D824" s="35"/>
      <c r="E824" s="3"/>
      <c r="F824" s="3"/>
      <c r="G824" s="3"/>
      <c r="H824" s="3"/>
      <c r="I824" s="4"/>
      <c r="J824" s="40"/>
      <c r="K824" s="40"/>
    </row>
    <row r="825" spans="2:11" x14ac:dyDescent="0.3">
      <c r="B825" s="13"/>
      <c r="C825" s="35"/>
      <c r="D825" s="35"/>
      <c r="E825" s="3"/>
      <c r="F825" s="3"/>
      <c r="G825" s="3"/>
      <c r="H825" s="3"/>
      <c r="I825" s="4"/>
      <c r="J825" s="40"/>
      <c r="K825" s="40"/>
    </row>
    <row r="826" spans="2:11" x14ac:dyDescent="0.3">
      <c r="B826" s="13"/>
      <c r="C826" s="35"/>
      <c r="D826" s="35"/>
      <c r="E826" s="3"/>
      <c r="F826" s="3"/>
      <c r="G826" s="3"/>
      <c r="H826" s="3"/>
      <c r="I826" s="4"/>
      <c r="J826" s="40"/>
      <c r="K826" s="40"/>
    </row>
    <row r="827" spans="2:11" x14ac:dyDescent="0.3">
      <c r="B827" s="13"/>
      <c r="C827" s="35"/>
      <c r="D827" s="35"/>
      <c r="E827" s="3"/>
      <c r="F827" s="3"/>
      <c r="G827" s="3"/>
      <c r="H827" s="3"/>
      <c r="I827" s="4"/>
      <c r="J827" s="40"/>
      <c r="K827" s="40"/>
    </row>
    <row r="828" spans="2:11" x14ac:dyDescent="0.3">
      <c r="B828" s="13"/>
      <c r="C828" s="35"/>
      <c r="D828" s="35"/>
      <c r="E828" s="3"/>
      <c r="F828" s="3"/>
      <c r="G828" s="3"/>
      <c r="H828" s="3"/>
      <c r="I828" s="4"/>
      <c r="J828" s="40"/>
      <c r="K828" s="40"/>
    </row>
    <row r="829" spans="2:11" x14ac:dyDescent="0.3">
      <c r="B829" s="13"/>
      <c r="C829" s="35"/>
      <c r="D829" s="35"/>
      <c r="E829" s="3"/>
      <c r="F829" s="3"/>
      <c r="G829" s="3"/>
      <c r="H829" s="3"/>
      <c r="I829" s="4"/>
      <c r="J829" s="40"/>
      <c r="K829" s="40"/>
    </row>
    <row r="830" spans="2:11" x14ac:dyDescent="0.3">
      <c r="B830" s="13"/>
      <c r="C830" s="35"/>
      <c r="D830" s="35"/>
      <c r="E830" s="3"/>
      <c r="F830" s="3"/>
      <c r="G830" s="3"/>
      <c r="H830" s="3"/>
      <c r="I830" s="4"/>
      <c r="J830" s="40"/>
      <c r="K830" s="40"/>
    </row>
    <row r="831" spans="2:11" x14ac:dyDescent="0.3">
      <c r="B831" s="13"/>
      <c r="C831" s="35"/>
      <c r="D831" s="35"/>
      <c r="E831" s="3"/>
      <c r="F831" s="3"/>
      <c r="G831" s="3"/>
      <c r="H831" s="3"/>
      <c r="I831" s="4"/>
      <c r="J831" s="40"/>
      <c r="K831" s="40"/>
    </row>
    <row r="832" spans="2:11" x14ac:dyDescent="0.3">
      <c r="B832" s="13"/>
      <c r="C832" s="35"/>
      <c r="D832" s="35"/>
      <c r="E832" s="3"/>
      <c r="F832" s="3"/>
      <c r="G832" s="3"/>
      <c r="H832" s="3"/>
      <c r="I832" s="4"/>
      <c r="J832" s="40"/>
      <c r="K832" s="40"/>
    </row>
    <row r="833" spans="2:11" x14ac:dyDescent="0.3">
      <c r="B833" s="13"/>
      <c r="C833" s="35"/>
      <c r="D833" s="35"/>
      <c r="E833" s="3"/>
      <c r="F833" s="3"/>
      <c r="G833" s="3"/>
      <c r="H833" s="3"/>
      <c r="I833" s="4"/>
      <c r="J833" s="40"/>
      <c r="K833" s="40"/>
    </row>
    <row r="834" spans="2:11" x14ac:dyDescent="0.3">
      <c r="B834" s="13"/>
      <c r="C834" s="35"/>
      <c r="D834" s="35"/>
      <c r="E834" s="3"/>
      <c r="F834" s="3"/>
      <c r="G834" s="3"/>
      <c r="H834" s="3"/>
      <c r="I834" s="4"/>
      <c r="J834" s="40"/>
      <c r="K834" s="40"/>
    </row>
    <row r="835" spans="2:11" x14ac:dyDescent="0.3">
      <c r="B835" s="13"/>
      <c r="C835" s="35"/>
      <c r="D835" s="35"/>
      <c r="E835" s="3"/>
      <c r="F835" s="3"/>
      <c r="G835" s="3"/>
      <c r="H835" s="3"/>
      <c r="I835" s="4"/>
      <c r="J835" s="40"/>
      <c r="K835" s="40"/>
    </row>
    <row r="836" spans="2:11" x14ac:dyDescent="0.3">
      <c r="B836" s="13"/>
      <c r="C836" s="35"/>
      <c r="D836" s="35"/>
      <c r="E836" s="3"/>
      <c r="F836" s="3"/>
      <c r="G836" s="3"/>
      <c r="H836" s="3"/>
      <c r="I836" s="4"/>
      <c r="J836" s="40"/>
      <c r="K836" s="40"/>
    </row>
    <row r="837" spans="2:11" x14ac:dyDescent="0.3">
      <c r="B837" s="13"/>
      <c r="C837" s="35"/>
      <c r="D837" s="35"/>
      <c r="E837" s="3"/>
      <c r="F837" s="3"/>
      <c r="G837" s="3"/>
      <c r="H837" s="3"/>
      <c r="I837" s="4"/>
      <c r="J837" s="40"/>
      <c r="K837" s="40"/>
    </row>
    <row r="838" spans="2:11" x14ac:dyDescent="0.3">
      <c r="B838" s="13"/>
      <c r="C838" s="35"/>
      <c r="D838" s="35"/>
      <c r="E838" s="3"/>
      <c r="F838" s="3"/>
      <c r="G838" s="3"/>
      <c r="H838" s="3"/>
      <c r="I838" s="4"/>
      <c r="J838" s="40"/>
      <c r="K838" s="40"/>
    </row>
    <row r="839" spans="2:11" x14ac:dyDescent="0.3">
      <c r="B839" s="13"/>
      <c r="C839" s="35"/>
      <c r="D839" s="35"/>
      <c r="E839" s="3"/>
      <c r="F839" s="3"/>
      <c r="G839" s="3"/>
      <c r="H839" s="3"/>
      <c r="I839" s="4"/>
      <c r="J839" s="40"/>
      <c r="K839" s="40"/>
    </row>
    <row r="840" spans="2:11" x14ac:dyDescent="0.3">
      <c r="B840" s="13"/>
      <c r="C840" s="35"/>
      <c r="D840" s="35"/>
      <c r="E840" s="3"/>
      <c r="F840" s="3"/>
      <c r="G840" s="3"/>
      <c r="H840" s="3"/>
      <c r="I840" s="4"/>
      <c r="J840" s="40"/>
      <c r="K840" s="40"/>
    </row>
    <row r="841" spans="2:11" x14ac:dyDescent="0.3">
      <c r="B841" s="13"/>
      <c r="C841" s="35"/>
      <c r="D841" s="35"/>
      <c r="E841" s="3"/>
      <c r="F841" s="3"/>
      <c r="G841" s="3"/>
      <c r="H841" s="3"/>
      <c r="I841" s="4"/>
      <c r="J841" s="40"/>
      <c r="K841" s="40"/>
    </row>
    <row r="842" spans="2:11" x14ac:dyDescent="0.3">
      <c r="B842" s="13"/>
      <c r="C842" s="35"/>
      <c r="D842" s="35"/>
      <c r="E842" s="3"/>
      <c r="F842" s="3"/>
      <c r="G842" s="3"/>
      <c r="H842" s="3"/>
      <c r="I842" s="4"/>
      <c r="J842" s="40"/>
      <c r="K842" s="40"/>
    </row>
    <row r="843" spans="2:11" x14ac:dyDescent="0.3">
      <c r="B843" s="13"/>
      <c r="C843" s="35"/>
      <c r="D843" s="35"/>
      <c r="E843" s="3"/>
      <c r="F843" s="3"/>
      <c r="G843" s="3"/>
      <c r="H843" s="3"/>
      <c r="I843" s="4"/>
      <c r="J843" s="40"/>
      <c r="K843" s="40"/>
    </row>
    <row r="844" spans="2:11" x14ac:dyDescent="0.3">
      <c r="B844" s="13"/>
      <c r="C844" s="35"/>
      <c r="D844" s="35"/>
      <c r="E844" s="3"/>
      <c r="F844" s="3"/>
      <c r="G844" s="3"/>
      <c r="H844" s="3"/>
      <c r="I844" s="4"/>
      <c r="J844" s="40"/>
      <c r="K844" s="40"/>
    </row>
    <row r="845" spans="2:11" x14ac:dyDescent="0.3">
      <c r="B845" s="13"/>
      <c r="C845" s="35"/>
      <c r="D845" s="35"/>
      <c r="E845" s="3"/>
      <c r="F845" s="3"/>
      <c r="G845" s="3"/>
      <c r="H845" s="3"/>
      <c r="I845" s="4"/>
      <c r="J845" s="40"/>
      <c r="K845" s="40"/>
    </row>
    <row r="846" spans="2:11" x14ac:dyDescent="0.3">
      <c r="B846" s="13"/>
      <c r="C846" s="35"/>
      <c r="D846" s="35"/>
      <c r="E846" s="3"/>
      <c r="F846" s="3"/>
      <c r="G846" s="3"/>
      <c r="H846" s="3"/>
      <c r="I846" s="4"/>
      <c r="J846" s="40"/>
      <c r="K846" s="40"/>
    </row>
    <row r="847" spans="2:11" x14ac:dyDescent="0.3">
      <c r="B847" s="13"/>
      <c r="C847" s="35"/>
      <c r="D847" s="35"/>
      <c r="E847" s="3"/>
      <c r="F847" s="3"/>
      <c r="G847" s="3"/>
      <c r="H847" s="3"/>
      <c r="I847" s="4"/>
      <c r="J847" s="40"/>
      <c r="K847" s="40"/>
    </row>
    <row r="848" spans="2:11" x14ac:dyDescent="0.3">
      <c r="B848" s="13"/>
      <c r="C848" s="35"/>
      <c r="D848" s="35"/>
      <c r="E848" s="3"/>
      <c r="F848" s="3"/>
      <c r="G848" s="3"/>
      <c r="H848" s="3"/>
      <c r="I848" s="4"/>
      <c r="J848" s="40"/>
      <c r="K848" s="40"/>
    </row>
    <row r="849" spans="2:11" x14ac:dyDescent="0.3">
      <c r="B849" s="13"/>
      <c r="C849" s="35"/>
      <c r="D849" s="35"/>
      <c r="E849" s="3"/>
      <c r="F849" s="3"/>
      <c r="G849" s="3"/>
      <c r="H849" s="3"/>
      <c r="I849" s="4"/>
      <c r="J849" s="40"/>
      <c r="K849" s="40"/>
    </row>
    <row r="850" spans="2:11" x14ac:dyDescent="0.3">
      <c r="B850" s="13"/>
      <c r="C850" s="35"/>
      <c r="D850" s="35"/>
      <c r="E850" s="3"/>
      <c r="F850" s="3"/>
      <c r="G850" s="3"/>
      <c r="H850" s="3"/>
      <c r="I850" s="4"/>
      <c r="J850" s="40"/>
      <c r="K850" s="40"/>
    </row>
    <row r="851" spans="2:11" x14ac:dyDescent="0.3">
      <c r="B851" s="13"/>
      <c r="C851" s="35"/>
      <c r="D851" s="35"/>
      <c r="E851" s="3"/>
      <c r="F851" s="3"/>
      <c r="G851" s="3"/>
      <c r="H851" s="3"/>
      <c r="I851" s="4"/>
      <c r="J851" s="40"/>
      <c r="K851" s="40"/>
    </row>
    <row r="852" spans="2:11" x14ac:dyDescent="0.3">
      <c r="B852" s="13"/>
      <c r="C852" s="35"/>
      <c r="D852" s="35"/>
      <c r="E852" s="3"/>
      <c r="F852" s="3"/>
      <c r="G852" s="3"/>
      <c r="H852" s="3"/>
      <c r="I852" s="4"/>
      <c r="J852" s="40"/>
      <c r="K852" s="40"/>
    </row>
    <row r="853" spans="2:11" x14ac:dyDescent="0.3">
      <c r="B853" s="13"/>
      <c r="C853" s="35"/>
      <c r="D853" s="35"/>
      <c r="E853" s="3"/>
      <c r="F853" s="3"/>
      <c r="G853" s="3"/>
      <c r="H853" s="3"/>
      <c r="I853" s="4"/>
      <c r="J853" s="40"/>
      <c r="K853" s="40"/>
    </row>
    <row r="854" spans="2:11" x14ac:dyDescent="0.3">
      <c r="B854" s="13"/>
      <c r="C854" s="35"/>
      <c r="D854" s="35"/>
      <c r="E854" s="3"/>
      <c r="F854" s="3"/>
      <c r="G854" s="3"/>
      <c r="H854" s="3"/>
      <c r="I854" s="4"/>
      <c r="J854" s="40"/>
      <c r="K854" s="40"/>
    </row>
    <row r="855" spans="2:11" x14ac:dyDescent="0.3">
      <c r="B855" s="13"/>
      <c r="C855" s="35"/>
      <c r="D855" s="35"/>
      <c r="E855" s="3"/>
      <c r="F855" s="3"/>
      <c r="G855" s="3"/>
      <c r="H855" s="3"/>
      <c r="I855" s="4"/>
      <c r="J855" s="40"/>
      <c r="K855" s="40"/>
    </row>
    <row r="856" spans="2:11" x14ac:dyDescent="0.3">
      <c r="B856" s="13"/>
      <c r="C856" s="35"/>
      <c r="D856" s="35"/>
      <c r="E856" s="3"/>
      <c r="F856" s="3"/>
      <c r="G856" s="3"/>
      <c r="H856" s="3"/>
      <c r="I856" s="4"/>
      <c r="J856" s="40"/>
      <c r="K856" s="40"/>
    </row>
    <row r="857" spans="2:11" x14ac:dyDescent="0.3">
      <c r="B857" s="13"/>
      <c r="C857" s="35"/>
      <c r="D857" s="35"/>
      <c r="E857" s="3"/>
      <c r="F857" s="3"/>
      <c r="G857" s="3"/>
      <c r="H857" s="3"/>
      <c r="I857" s="4"/>
      <c r="J857" s="40"/>
      <c r="K857" s="40"/>
    </row>
    <row r="858" spans="2:11" x14ac:dyDescent="0.3">
      <c r="B858" s="13"/>
      <c r="C858" s="35"/>
      <c r="D858" s="35"/>
      <c r="E858" s="3"/>
      <c r="F858" s="3"/>
      <c r="G858" s="3"/>
      <c r="H858" s="3"/>
      <c r="I858" s="4"/>
      <c r="J858" s="40"/>
      <c r="K858" s="40"/>
    </row>
    <row r="859" spans="2:11" x14ac:dyDescent="0.3">
      <c r="B859" s="13"/>
      <c r="C859" s="35"/>
      <c r="D859" s="35"/>
      <c r="E859" s="3"/>
      <c r="F859" s="3"/>
      <c r="G859" s="3"/>
      <c r="H859" s="3"/>
      <c r="I859" s="4"/>
      <c r="J859" s="40"/>
      <c r="K859" s="40"/>
    </row>
    <row r="860" spans="2:11" x14ac:dyDescent="0.3">
      <c r="B860" s="13"/>
      <c r="C860" s="35"/>
      <c r="D860" s="35"/>
      <c r="E860" s="3"/>
      <c r="F860" s="3"/>
      <c r="G860" s="3"/>
      <c r="H860" s="3"/>
      <c r="I860" s="4"/>
      <c r="J860" s="40"/>
      <c r="K860" s="40"/>
    </row>
    <row r="861" spans="2:11" x14ac:dyDescent="0.3">
      <c r="B861" s="13"/>
      <c r="C861" s="35"/>
      <c r="D861" s="35"/>
      <c r="E861" s="3"/>
      <c r="F861" s="3"/>
      <c r="G861" s="3"/>
      <c r="H861" s="3"/>
      <c r="I861" s="4"/>
      <c r="J861" s="40"/>
      <c r="K861" s="40"/>
    </row>
    <row r="862" spans="2:11" x14ac:dyDescent="0.3">
      <c r="B862" s="13"/>
      <c r="C862" s="35"/>
      <c r="D862" s="35"/>
      <c r="E862" s="3"/>
      <c r="F862" s="3"/>
      <c r="G862" s="3"/>
      <c r="H862" s="3"/>
      <c r="I862" s="4"/>
      <c r="J862" s="40"/>
      <c r="K862" s="40"/>
    </row>
    <row r="863" spans="2:11" x14ac:dyDescent="0.3">
      <c r="B863" s="13"/>
      <c r="C863" s="35"/>
      <c r="D863" s="35"/>
      <c r="E863" s="3"/>
      <c r="F863" s="3"/>
      <c r="G863" s="3"/>
      <c r="H863" s="3"/>
      <c r="I863" s="4"/>
      <c r="J863" s="40"/>
      <c r="K863" s="40"/>
    </row>
    <row r="864" spans="2:11" x14ac:dyDescent="0.3">
      <c r="B864" s="13"/>
      <c r="C864" s="35"/>
      <c r="D864" s="35"/>
      <c r="E864" s="3"/>
      <c r="F864" s="3"/>
      <c r="G864" s="3"/>
      <c r="H864" s="3"/>
      <c r="I864" s="4"/>
      <c r="J864" s="40"/>
      <c r="K864" s="40"/>
    </row>
    <row r="865" spans="2:11" x14ac:dyDescent="0.3">
      <c r="B865" s="13"/>
      <c r="C865" s="35"/>
      <c r="D865" s="35"/>
      <c r="E865" s="3"/>
      <c r="F865" s="3"/>
      <c r="G865" s="3"/>
      <c r="H865" s="3"/>
      <c r="I865" s="4"/>
      <c r="J865" s="40"/>
      <c r="K865" s="40"/>
    </row>
    <row r="866" spans="2:11" x14ac:dyDescent="0.3">
      <c r="B866" s="13"/>
      <c r="C866" s="35"/>
      <c r="D866" s="35"/>
      <c r="E866" s="3"/>
      <c r="F866" s="3"/>
      <c r="G866" s="3"/>
      <c r="H866" s="3"/>
      <c r="I866" s="4"/>
      <c r="J866" s="40"/>
      <c r="K866" s="40"/>
    </row>
    <row r="867" spans="2:11" x14ac:dyDescent="0.3">
      <c r="B867" s="13"/>
      <c r="C867" s="35"/>
      <c r="D867" s="35"/>
      <c r="E867" s="3"/>
      <c r="F867" s="3"/>
      <c r="G867" s="3"/>
      <c r="H867" s="3"/>
      <c r="I867" s="4"/>
      <c r="J867" s="40"/>
      <c r="K867" s="40"/>
    </row>
    <row r="868" spans="2:11" x14ac:dyDescent="0.3">
      <c r="B868" s="13"/>
      <c r="C868" s="35"/>
      <c r="D868" s="35"/>
      <c r="E868" s="3"/>
      <c r="F868" s="3"/>
      <c r="G868" s="3"/>
      <c r="H868" s="3"/>
      <c r="I868" s="4"/>
      <c r="J868" s="40"/>
      <c r="K868" s="40"/>
    </row>
    <row r="869" spans="2:11" x14ac:dyDescent="0.3">
      <c r="B869" s="13"/>
      <c r="C869" s="35"/>
      <c r="D869" s="35"/>
      <c r="E869" s="3"/>
      <c r="F869" s="3"/>
      <c r="G869" s="3"/>
      <c r="H869" s="3"/>
      <c r="I869" s="4"/>
      <c r="J869" s="40"/>
      <c r="K869" s="40"/>
    </row>
    <row r="870" spans="2:11" x14ac:dyDescent="0.3">
      <c r="B870" s="13"/>
      <c r="C870" s="35"/>
      <c r="D870" s="35"/>
      <c r="E870" s="3"/>
      <c r="F870" s="3"/>
      <c r="G870" s="3"/>
      <c r="H870" s="3"/>
      <c r="I870" s="4"/>
      <c r="J870" s="40"/>
      <c r="K870" s="40"/>
    </row>
    <row r="871" spans="2:11" x14ac:dyDescent="0.3">
      <c r="B871" s="13"/>
      <c r="C871" s="35"/>
      <c r="D871" s="35"/>
      <c r="E871" s="3"/>
      <c r="F871" s="3"/>
      <c r="G871" s="3"/>
      <c r="H871" s="3"/>
      <c r="I871" s="4"/>
      <c r="J871" s="40"/>
      <c r="K871" s="40"/>
    </row>
    <row r="872" spans="2:11" x14ac:dyDescent="0.3">
      <c r="B872" s="13"/>
      <c r="C872" s="35"/>
      <c r="D872" s="35"/>
      <c r="E872" s="3"/>
      <c r="F872" s="3"/>
      <c r="G872" s="3"/>
      <c r="H872" s="3"/>
      <c r="I872" s="4"/>
      <c r="J872" s="40"/>
      <c r="K872" s="40"/>
    </row>
    <row r="873" spans="2:11" x14ac:dyDescent="0.3">
      <c r="B873" s="13"/>
      <c r="C873" s="35"/>
      <c r="D873" s="35"/>
      <c r="E873" s="3"/>
      <c r="F873" s="3"/>
      <c r="G873" s="3"/>
      <c r="H873" s="3"/>
      <c r="I873" s="4"/>
      <c r="J873" s="40"/>
      <c r="K873" s="40"/>
    </row>
    <row r="874" spans="2:11" x14ac:dyDescent="0.3">
      <c r="B874" s="13"/>
      <c r="C874" s="35"/>
      <c r="D874" s="35"/>
      <c r="E874" s="3"/>
      <c r="F874" s="3"/>
      <c r="G874" s="3"/>
      <c r="H874" s="3"/>
      <c r="I874" s="4"/>
      <c r="J874" s="40"/>
      <c r="K874" s="40"/>
    </row>
    <row r="875" spans="2:11" x14ac:dyDescent="0.3">
      <c r="B875" s="13"/>
      <c r="C875" s="35"/>
      <c r="D875" s="35"/>
      <c r="E875" s="3"/>
      <c r="F875" s="3"/>
      <c r="G875" s="3"/>
      <c r="H875" s="3"/>
      <c r="I875" s="4"/>
      <c r="J875" s="40"/>
      <c r="K875" s="40"/>
    </row>
    <row r="876" spans="2:11" x14ac:dyDescent="0.3">
      <c r="B876" s="13"/>
      <c r="C876" s="35"/>
      <c r="D876" s="35"/>
      <c r="E876" s="3"/>
      <c r="F876" s="3"/>
      <c r="G876" s="3"/>
      <c r="H876" s="3"/>
      <c r="I876" s="4"/>
      <c r="J876" s="40"/>
      <c r="K876" s="40"/>
    </row>
    <row r="877" spans="2:11" x14ac:dyDescent="0.3">
      <c r="B877" s="13"/>
      <c r="C877" s="35"/>
      <c r="D877" s="35"/>
      <c r="E877" s="3"/>
      <c r="F877" s="3"/>
      <c r="G877" s="3"/>
      <c r="H877" s="3"/>
      <c r="I877" s="4"/>
      <c r="J877" s="40"/>
      <c r="K877" s="40"/>
    </row>
    <row r="878" spans="2:11" x14ac:dyDescent="0.3">
      <c r="B878" s="13"/>
      <c r="C878" s="35"/>
      <c r="D878" s="35"/>
      <c r="E878" s="3"/>
      <c r="F878" s="3"/>
      <c r="G878" s="3"/>
      <c r="H878" s="3"/>
      <c r="I878" s="4"/>
      <c r="J878" s="40"/>
      <c r="K878" s="40"/>
    </row>
    <row r="879" spans="2:11" x14ac:dyDescent="0.3">
      <c r="B879" s="13"/>
      <c r="C879" s="35"/>
      <c r="D879" s="35"/>
      <c r="E879" s="3"/>
      <c r="F879" s="3"/>
      <c r="G879" s="3"/>
      <c r="H879" s="3"/>
      <c r="I879" s="4"/>
      <c r="J879" s="40"/>
      <c r="K879" s="40"/>
    </row>
    <row r="880" spans="2:11" x14ac:dyDescent="0.3">
      <c r="B880" s="13"/>
      <c r="C880" s="35"/>
      <c r="D880" s="35"/>
      <c r="E880" s="3"/>
      <c r="F880" s="3"/>
      <c r="G880" s="3"/>
      <c r="H880" s="3"/>
      <c r="I880" s="4"/>
      <c r="J880" s="40"/>
      <c r="K880" s="40"/>
    </row>
    <row r="881" spans="2:11" x14ac:dyDescent="0.3">
      <c r="B881" s="13"/>
      <c r="C881" s="35"/>
      <c r="D881" s="35"/>
      <c r="E881" s="3"/>
      <c r="F881" s="3"/>
      <c r="G881" s="3"/>
      <c r="H881" s="3"/>
      <c r="I881" s="4"/>
      <c r="J881" s="40"/>
      <c r="K881" s="40"/>
    </row>
    <row r="882" spans="2:11" x14ac:dyDescent="0.3">
      <c r="B882" s="13"/>
      <c r="C882" s="35"/>
      <c r="D882" s="35"/>
      <c r="E882" s="3"/>
      <c r="F882" s="3"/>
      <c r="G882" s="3"/>
      <c r="H882" s="3"/>
      <c r="I882" s="4"/>
      <c r="J882" s="40"/>
      <c r="K882" s="40"/>
    </row>
    <row r="883" spans="2:11" x14ac:dyDescent="0.3">
      <c r="B883" s="13"/>
      <c r="C883" s="35"/>
      <c r="D883" s="35"/>
      <c r="E883" s="3"/>
      <c r="F883" s="3"/>
      <c r="G883" s="3"/>
      <c r="H883" s="3"/>
      <c r="I883" s="4"/>
      <c r="J883" s="40"/>
      <c r="K883" s="40"/>
    </row>
    <row r="884" spans="2:11" x14ac:dyDescent="0.3">
      <c r="B884" s="13"/>
      <c r="C884" s="35"/>
      <c r="D884" s="35"/>
      <c r="E884" s="3"/>
      <c r="F884" s="3"/>
      <c r="G884" s="3"/>
      <c r="H884" s="3"/>
      <c r="I884" s="4"/>
      <c r="J884" s="40"/>
      <c r="K884" s="40"/>
    </row>
    <row r="885" spans="2:11" x14ac:dyDescent="0.3">
      <c r="B885" s="13"/>
      <c r="C885" s="35"/>
      <c r="D885" s="35"/>
      <c r="E885" s="3"/>
      <c r="F885" s="3"/>
      <c r="G885" s="3"/>
      <c r="H885" s="3"/>
      <c r="I885" s="4"/>
      <c r="J885" s="40"/>
      <c r="K885" s="40"/>
    </row>
    <row r="886" spans="2:11" x14ac:dyDescent="0.3">
      <c r="B886" s="13"/>
      <c r="C886" s="35"/>
      <c r="D886" s="35"/>
      <c r="E886" s="3"/>
      <c r="F886" s="3"/>
      <c r="G886" s="3"/>
      <c r="H886" s="3"/>
      <c r="I886" s="4"/>
      <c r="J886" s="40"/>
      <c r="K886" s="40"/>
    </row>
    <row r="887" spans="2:11" x14ac:dyDescent="0.3">
      <c r="B887" s="13"/>
      <c r="C887" s="35"/>
      <c r="D887" s="35"/>
      <c r="E887" s="3"/>
      <c r="F887" s="3"/>
      <c r="G887" s="3"/>
      <c r="H887" s="3"/>
      <c r="I887" s="4"/>
      <c r="J887" s="40"/>
      <c r="K887" s="40"/>
    </row>
    <row r="888" spans="2:11" x14ac:dyDescent="0.3">
      <c r="B888" s="13"/>
      <c r="C888" s="35"/>
      <c r="D888" s="35"/>
      <c r="E888" s="3"/>
      <c r="F888" s="3"/>
      <c r="G888" s="3"/>
      <c r="H888" s="3"/>
      <c r="I888" s="4"/>
      <c r="J888" s="40"/>
      <c r="K888" s="40"/>
    </row>
    <row r="889" spans="2:11" x14ac:dyDescent="0.3">
      <c r="B889" s="13"/>
      <c r="C889" s="35"/>
      <c r="D889" s="35"/>
      <c r="E889" s="3"/>
      <c r="F889" s="3"/>
      <c r="G889" s="3"/>
      <c r="H889" s="3"/>
      <c r="I889" s="4"/>
      <c r="J889" s="40"/>
      <c r="K889" s="40"/>
    </row>
    <row r="890" spans="2:11" x14ac:dyDescent="0.3">
      <c r="B890" s="13"/>
      <c r="C890" s="35"/>
      <c r="D890" s="35"/>
      <c r="E890" s="3"/>
      <c r="F890" s="3"/>
      <c r="G890" s="3"/>
      <c r="H890" s="3"/>
      <c r="I890" s="4"/>
      <c r="J890" s="40"/>
      <c r="K890" s="40"/>
    </row>
    <row r="891" spans="2:11" x14ac:dyDescent="0.3">
      <c r="B891" s="13"/>
      <c r="C891" s="35"/>
      <c r="D891" s="35"/>
      <c r="E891" s="3"/>
      <c r="F891" s="3"/>
      <c r="G891" s="3"/>
      <c r="H891" s="3"/>
      <c r="I891" s="4"/>
      <c r="J891" s="40"/>
      <c r="K891" s="40"/>
    </row>
    <row r="892" spans="2:11" x14ac:dyDescent="0.3">
      <c r="B892" s="13"/>
      <c r="C892" s="35"/>
      <c r="D892" s="35"/>
      <c r="E892" s="3"/>
      <c r="F892" s="3"/>
      <c r="G892" s="3"/>
      <c r="H892" s="3"/>
      <c r="I892" s="4"/>
      <c r="J892" s="40"/>
      <c r="K892" s="40"/>
    </row>
    <row r="893" spans="2:11" x14ac:dyDescent="0.3">
      <c r="B893" s="13"/>
      <c r="C893" s="35"/>
      <c r="D893" s="35"/>
      <c r="E893" s="3"/>
      <c r="F893" s="3"/>
      <c r="G893" s="3"/>
      <c r="H893" s="3"/>
      <c r="I893" s="4"/>
      <c r="J893" s="40"/>
      <c r="K893" s="40"/>
    </row>
    <row r="894" spans="2:11" x14ac:dyDescent="0.3">
      <c r="B894" s="13"/>
      <c r="C894" s="35"/>
      <c r="D894" s="35"/>
      <c r="E894" s="3"/>
      <c r="F894" s="3"/>
      <c r="G894" s="3"/>
      <c r="H894" s="3"/>
      <c r="I894" s="4"/>
      <c r="J894" s="40"/>
      <c r="K894" s="40"/>
    </row>
    <row r="895" spans="2:11" x14ac:dyDescent="0.3">
      <c r="B895" s="13"/>
      <c r="C895" s="35"/>
      <c r="D895" s="35"/>
      <c r="E895" s="3"/>
      <c r="F895" s="3"/>
      <c r="G895" s="3"/>
      <c r="H895" s="3"/>
      <c r="I895" s="4"/>
      <c r="J895" s="40"/>
      <c r="K895" s="40"/>
    </row>
    <row r="896" spans="2:11" x14ac:dyDescent="0.3">
      <c r="B896" s="13"/>
      <c r="C896" s="35"/>
      <c r="D896" s="35"/>
      <c r="E896" s="3"/>
      <c r="F896" s="3"/>
      <c r="G896" s="3"/>
      <c r="H896" s="3"/>
      <c r="I896" s="4"/>
      <c r="J896" s="40"/>
      <c r="K896" s="40"/>
    </row>
    <row r="897" spans="2:11" x14ac:dyDescent="0.3">
      <c r="B897" s="13"/>
      <c r="C897" s="35"/>
      <c r="D897" s="35"/>
      <c r="E897" s="3"/>
      <c r="F897" s="3"/>
      <c r="G897" s="3"/>
      <c r="H897" s="3"/>
      <c r="I897" s="4"/>
      <c r="J897" s="40"/>
      <c r="K897" s="40"/>
    </row>
    <row r="898" spans="2:11" x14ac:dyDescent="0.3">
      <c r="B898" s="13"/>
      <c r="C898" s="35"/>
      <c r="D898" s="35"/>
      <c r="E898" s="3"/>
      <c r="F898" s="3"/>
      <c r="G898" s="3"/>
      <c r="H898" s="3"/>
      <c r="I898" s="4"/>
      <c r="J898" s="40"/>
      <c r="K898" s="40"/>
    </row>
    <row r="899" spans="2:11" x14ac:dyDescent="0.3">
      <c r="B899" s="13"/>
      <c r="C899" s="35"/>
      <c r="D899" s="35"/>
      <c r="E899" s="3"/>
      <c r="F899" s="3"/>
      <c r="G899" s="3"/>
      <c r="H899" s="3"/>
      <c r="I899" s="4"/>
      <c r="J899" s="40"/>
      <c r="K899" s="40"/>
    </row>
    <row r="900" spans="2:11" x14ac:dyDescent="0.3">
      <c r="B900" s="13"/>
      <c r="C900" s="35"/>
      <c r="D900" s="35"/>
      <c r="E900" s="3"/>
      <c r="F900" s="3"/>
      <c r="G900" s="3"/>
      <c r="H900" s="3"/>
      <c r="I900" s="4"/>
      <c r="J900" s="40"/>
      <c r="K900" s="40"/>
    </row>
    <row r="901" spans="2:11" x14ac:dyDescent="0.3">
      <c r="B901" s="13"/>
      <c r="C901" s="35"/>
      <c r="D901" s="35"/>
      <c r="E901" s="3"/>
      <c r="F901" s="3"/>
      <c r="G901" s="3"/>
      <c r="H901" s="3"/>
      <c r="I901" s="4"/>
      <c r="J901" s="40"/>
      <c r="K901" s="40"/>
    </row>
    <row r="902" spans="2:11" x14ac:dyDescent="0.3">
      <c r="B902" s="13"/>
      <c r="C902" s="35"/>
      <c r="D902" s="35"/>
      <c r="E902" s="3"/>
      <c r="F902" s="3"/>
      <c r="G902" s="3"/>
      <c r="H902" s="3"/>
      <c r="I902" s="4"/>
      <c r="J902" s="40"/>
      <c r="K902" s="40"/>
    </row>
    <row r="903" spans="2:11" x14ac:dyDescent="0.3">
      <c r="B903" s="13"/>
      <c r="C903" s="35"/>
      <c r="D903" s="35"/>
      <c r="E903" s="3"/>
      <c r="F903" s="3"/>
      <c r="G903" s="3"/>
      <c r="H903" s="3"/>
      <c r="I903" s="4"/>
      <c r="J903" s="40"/>
      <c r="K903" s="40"/>
    </row>
    <row r="904" spans="2:11" x14ac:dyDescent="0.3">
      <c r="B904" s="13"/>
      <c r="C904" s="35"/>
      <c r="D904" s="35"/>
      <c r="E904" s="3"/>
      <c r="F904" s="3"/>
      <c r="G904" s="3"/>
      <c r="H904" s="3"/>
      <c r="I904" s="4"/>
      <c r="J904" s="40"/>
      <c r="K904" s="40"/>
    </row>
    <row r="905" spans="2:11" x14ac:dyDescent="0.3">
      <c r="B905" s="13"/>
      <c r="C905" s="35"/>
      <c r="D905" s="35"/>
      <c r="E905" s="3"/>
      <c r="F905" s="3"/>
      <c r="G905" s="3"/>
      <c r="H905" s="3"/>
      <c r="I905" s="4"/>
      <c r="J905" s="40"/>
      <c r="K905" s="40"/>
    </row>
    <row r="906" spans="2:11" x14ac:dyDescent="0.3">
      <c r="B906" s="13"/>
      <c r="C906" s="35"/>
      <c r="D906" s="35"/>
      <c r="E906" s="3"/>
      <c r="F906" s="3"/>
      <c r="G906" s="3"/>
      <c r="H906" s="3"/>
      <c r="I906" s="4"/>
      <c r="J906" s="40"/>
      <c r="K906" s="40"/>
    </row>
    <row r="907" spans="2:11" x14ac:dyDescent="0.3">
      <c r="B907" s="13"/>
      <c r="C907" s="35"/>
      <c r="D907" s="35"/>
      <c r="E907" s="3"/>
      <c r="F907" s="3"/>
      <c r="G907" s="3"/>
      <c r="H907" s="3"/>
      <c r="I907" s="4"/>
      <c r="J907" s="40"/>
      <c r="K907" s="40"/>
    </row>
    <row r="908" spans="2:11" x14ac:dyDescent="0.3">
      <c r="B908" s="13"/>
      <c r="C908" s="35"/>
      <c r="D908" s="35"/>
      <c r="E908" s="3"/>
      <c r="F908" s="3"/>
      <c r="G908" s="3"/>
      <c r="H908" s="3"/>
      <c r="I908" s="4"/>
      <c r="J908" s="40"/>
      <c r="K908" s="40"/>
    </row>
    <row r="909" spans="2:11" x14ac:dyDescent="0.3">
      <c r="B909" s="13"/>
      <c r="C909" s="35"/>
      <c r="D909" s="35"/>
      <c r="E909" s="3"/>
      <c r="F909" s="3"/>
      <c r="G909" s="3"/>
      <c r="H909" s="3"/>
      <c r="I909" s="4"/>
      <c r="J909" s="40"/>
      <c r="K909" s="40"/>
    </row>
    <row r="910" spans="2:11" x14ac:dyDescent="0.3">
      <c r="B910" s="13"/>
      <c r="C910" s="35"/>
      <c r="D910" s="35"/>
      <c r="E910" s="3"/>
      <c r="F910" s="3"/>
      <c r="G910" s="3"/>
      <c r="H910" s="3"/>
      <c r="I910" s="4"/>
      <c r="J910" s="40"/>
      <c r="K910" s="40"/>
    </row>
    <row r="911" spans="2:11" x14ac:dyDescent="0.3">
      <c r="B911" s="13"/>
      <c r="C911" s="35"/>
      <c r="D911" s="35"/>
      <c r="E911" s="3"/>
      <c r="F911" s="3"/>
      <c r="G911" s="3"/>
      <c r="H911" s="3"/>
      <c r="I911" s="4"/>
      <c r="J911" s="40"/>
      <c r="K911" s="40"/>
    </row>
    <row r="912" spans="2:11" x14ac:dyDescent="0.3">
      <c r="B912" s="13"/>
      <c r="C912" s="35"/>
      <c r="D912" s="35"/>
      <c r="E912" s="3"/>
      <c r="F912" s="3"/>
      <c r="G912" s="3"/>
      <c r="H912" s="3"/>
      <c r="I912" s="4"/>
      <c r="J912" s="40"/>
      <c r="K912" s="40"/>
    </row>
    <row r="913" spans="2:11" x14ac:dyDescent="0.3">
      <c r="B913" s="13"/>
      <c r="C913" s="35"/>
      <c r="D913" s="35"/>
      <c r="E913" s="3"/>
      <c r="F913" s="3"/>
      <c r="G913" s="3"/>
      <c r="H913" s="3"/>
      <c r="I913" s="4"/>
      <c r="J913" s="40"/>
      <c r="K913" s="40"/>
    </row>
    <row r="914" spans="2:11" x14ac:dyDescent="0.3">
      <c r="B914" s="13"/>
      <c r="C914" s="35"/>
      <c r="D914" s="35"/>
      <c r="E914" s="3"/>
      <c r="F914" s="3"/>
      <c r="G914" s="3"/>
      <c r="H914" s="3"/>
      <c r="I914" s="4"/>
      <c r="J914" s="40"/>
      <c r="K914" s="40"/>
    </row>
    <row r="915" spans="2:11" x14ac:dyDescent="0.3">
      <c r="B915" s="13"/>
      <c r="C915" s="35"/>
      <c r="D915" s="35"/>
      <c r="E915" s="3"/>
      <c r="F915" s="3"/>
      <c r="G915" s="3"/>
      <c r="H915" s="3"/>
      <c r="I915" s="4"/>
      <c r="J915" s="40"/>
      <c r="K915" s="40"/>
    </row>
    <row r="916" spans="2:11" x14ac:dyDescent="0.3">
      <c r="B916" s="13"/>
      <c r="C916" s="35"/>
      <c r="D916" s="35"/>
      <c r="E916" s="3"/>
      <c r="F916" s="3"/>
      <c r="G916" s="3"/>
      <c r="H916" s="3"/>
      <c r="I916" s="4"/>
      <c r="J916" s="40"/>
      <c r="K916" s="40"/>
    </row>
    <row r="917" spans="2:11" x14ac:dyDescent="0.3">
      <c r="B917" s="13"/>
      <c r="C917" s="35"/>
      <c r="D917" s="35"/>
      <c r="E917" s="3"/>
      <c r="F917" s="3"/>
      <c r="G917" s="3"/>
      <c r="H917" s="3"/>
      <c r="I917" s="4"/>
      <c r="J917" s="40"/>
      <c r="K917" s="40"/>
    </row>
    <row r="918" spans="2:11" x14ac:dyDescent="0.3">
      <c r="B918" s="13"/>
      <c r="C918" s="35"/>
      <c r="D918" s="35"/>
      <c r="E918" s="3"/>
      <c r="F918" s="3"/>
      <c r="G918" s="3"/>
      <c r="H918" s="3"/>
      <c r="I918" s="4"/>
      <c r="J918" s="40"/>
      <c r="K918" s="40"/>
    </row>
    <row r="919" spans="2:11" x14ac:dyDescent="0.3">
      <c r="B919" s="13"/>
      <c r="C919" s="35"/>
      <c r="D919" s="35"/>
      <c r="E919" s="3"/>
      <c r="F919" s="3"/>
      <c r="G919" s="3"/>
      <c r="H919" s="3"/>
      <c r="I919" s="4"/>
      <c r="J919" s="40"/>
      <c r="K919" s="40"/>
    </row>
    <row r="920" spans="2:11" x14ac:dyDescent="0.3">
      <c r="B920" s="13"/>
      <c r="C920" s="35"/>
      <c r="D920" s="35"/>
      <c r="E920" s="3"/>
      <c r="F920" s="3"/>
      <c r="G920" s="3"/>
      <c r="H920" s="3"/>
      <c r="I920" s="4"/>
      <c r="J920" s="40"/>
      <c r="K920" s="40"/>
    </row>
    <row r="921" spans="2:11" x14ac:dyDescent="0.3">
      <c r="B921" s="13"/>
      <c r="C921" s="35"/>
      <c r="D921" s="35"/>
      <c r="E921" s="3"/>
      <c r="F921" s="3"/>
      <c r="G921" s="3"/>
      <c r="H921" s="3"/>
      <c r="I921" s="4"/>
      <c r="J921" s="40"/>
      <c r="K921" s="40"/>
    </row>
    <row r="922" spans="2:11" x14ac:dyDescent="0.3">
      <c r="B922" s="13"/>
      <c r="C922" s="35"/>
      <c r="D922" s="35"/>
      <c r="E922" s="3"/>
      <c r="F922" s="3"/>
      <c r="G922" s="3"/>
      <c r="H922" s="3"/>
      <c r="I922" s="4"/>
      <c r="J922" s="40"/>
      <c r="K922" s="40"/>
    </row>
    <row r="923" spans="2:11" x14ac:dyDescent="0.3">
      <c r="B923" s="13"/>
      <c r="C923" s="35"/>
      <c r="D923" s="35"/>
      <c r="E923" s="3"/>
      <c r="F923" s="3"/>
      <c r="G923" s="3"/>
      <c r="H923" s="3"/>
      <c r="I923" s="4"/>
      <c r="J923" s="40"/>
      <c r="K923" s="40"/>
    </row>
    <row r="924" spans="2:11" x14ac:dyDescent="0.3">
      <c r="B924" s="13"/>
      <c r="C924" s="35"/>
      <c r="D924" s="35"/>
      <c r="E924" s="3"/>
      <c r="F924" s="3"/>
      <c r="G924" s="3"/>
      <c r="H924" s="3"/>
      <c r="I924" s="4"/>
      <c r="J924" s="40"/>
      <c r="K924" s="40"/>
    </row>
    <row r="925" spans="2:11" x14ac:dyDescent="0.3">
      <c r="B925" s="13"/>
      <c r="C925" s="35"/>
      <c r="D925" s="35"/>
      <c r="E925" s="3"/>
      <c r="F925" s="3"/>
      <c r="G925" s="3"/>
      <c r="H925" s="3"/>
      <c r="I925" s="4"/>
      <c r="J925" s="40"/>
      <c r="K925" s="40"/>
    </row>
    <row r="926" spans="2:11" x14ac:dyDescent="0.3">
      <c r="B926" s="13"/>
      <c r="C926" s="35"/>
      <c r="D926" s="35"/>
      <c r="E926" s="3"/>
      <c r="F926" s="3"/>
      <c r="G926" s="3"/>
      <c r="H926" s="3"/>
      <c r="I926" s="4"/>
      <c r="J926" s="40"/>
      <c r="K926" s="40"/>
    </row>
    <row r="927" spans="2:11" x14ac:dyDescent="0.3">
      <c r="B927" s="13"/>
      <c r="C927" s="35"/>
      <c r="D927" s="35"/>
      <c r="E927" s="3"/>
      <c r="F927" s="3"/>
      <c r="G927" s="3"/>
      <c r="H927" s="3"/>
      <c r="I927" s="4"/>
      <c r="J927" s="40"/>
      <c r="K927" s="40"/>
    </row>
    <row r="928" spans="2:11" x14ac:dyDescent="0.3">
      <c r="B928" s="13"/>
      <c r="C928" s="35"/>
      <c r="D928" s="35"/>
      <c r="E928" s="3"/>
      <c r="F928" s="3"/>
      <c r="G928" s="3"/>
      <c r="H928" s="3"/>
      <c r="I928" s="4"/>
      <c r="J928" s="40"/>
      <c r="K928" s="40"/>
    </row>
    <row r="929" spans="2:11" x14ac:dyDescent="0.3">
      <c r="B929" s="13"/>
      <c r="C929" s="35"/>
      <c r="D929" s="35"/>
      <c r="E929" s="3"/>
      <c r="F929" s="3"/>
      <c r="G929" s="3"/>
      <c r="H929" s="3"/>
      <c r="I929" s="4"/>
      <c r="J929" s="40"/>
      <c r="K929" s="40"/>
    </row>
    <row r="930" spans="2:11" x14ac:dyDescent="0.3">
      <c r="B930" s="13"/>
      <c r="C930" s="35"/>
      <c r="D930" s="35"/>
      <c r="E930" s="3"/>
      <c r="F930" s="3"/>
      <c r="G930" s="3"/>
      <c r="H930" s="3"/>
      <c r="I930" s="4"/>
      <c r="J930" s="40"/>
      <c r="K930" s="40"/>
    </row>
    <row r="931" spans="2:11" x14ac:dyDescent="0.3">
      <c r="B931" s="13"/>
      <c r="C931" s="35"/>
      <c r="D931" s="35"/>
      <c r="E931" s="3"/>
      <c r="F931" s="3"/>
      <c r="G931" s="3"/>
      <c r="H931" s="3"/>
      <c r="I931" s="4"/>
      <c r="J931" s="40"/>
      <c r="K931" s="40"/>
    </row>
    <row r="932" spans="2:11" x14ac:dyDescent="0.3">
      <c r="B932" s="13"/>
      <c r="C932" s="35"/>
      <c r="D932" s="35"/>
      <c r="E932" s="3"/>
      <c r="F932" s="3"/>
      <c r="G932" s="3"/>
      <c r="H932" s="3"/>
      <c r="I932" s="4"/>
      <c r="J932" s="40"/>
      <c r="K932" s="40"/>
    </row>
    <row r="933" spans="2:11" x14ac:dyDescent="0.3">
      <c r="B933" s="13"/>
      <c r="C933" s="35"/>
      <c r="D933" s="35"/>
      <c r="E933" s="3"/>
      <c r="F933" s="3"/>
      <c r="G933" s="3"/>
      <c r="H933" s="3"/>
      <c r="I933" s="4"/>
      <c r="J933" s="40"/>
      <c r="K933" s="40"/>
    </row>
    <row r="934" spans="2:11" x14ac:dyDescent="0.3">
      <c r="B934" s="13"/>
      <c r="C934" s="35"/>
      <c r="D934" s="35"/>
      <c r="E934" s="3"/>
      <c r="F934" s="3"/>
      <c r="G934" s="3"/>
      <c r="H934" s="3"/>
      <c r="I934" s="4"/>
      <c r="J934" s="40"/>
      <c r="K934" s="40"/>
    </row>
    <row r="935" spans="2:11" x14ac:dyDescent="0.3">
      <c r="B935" s="13"/>
      <c r="C935" s="35"/>
      <c r="D935" s="35"/>
      <c r="E935" s="3"/>
      <c r="F935" s="3"/>
      <c r="G935" s="3"/>
      <c r="H935" s="3"/>
      <c r="I935" s="4"/>
      <c r="J935" s="40"/>
      <c r="K935" s="40"/>
    </row>
    <row r="936" spans="2:11" x14ac:dyDescent="0.3">
      <c r="B936" s="13"/>
      <c r="C936" s="35"/>
      <c r="D936" s="35"/>
      <c r="E936" s="3"/>
      <c r="F936" s="3"/>
      <c r="G936" s="3"/>
      <c r="H936" s="3"/>
      <c r="I936" s="4"/>
      <c r="J936" s="40"/>
      <c r="K936" s="40"/>
    </row>
    <row r="937" spans="2:11" x14ac:dyDescent="0.3">
      <c r="B937" s="13"/>
      <c r="C937" s="35"/>
      <c r="D937" s="35"/>
      <c r="E937" s="3"/>
      <c r="F937" s="3"/>
      <c r="G937" s="3"/>
      <c r="H937" s="3"/>
      <c r="I937" s="4"/>
      <c r="J937" s="40"/>
      <c r="K937" s="40"/>
    </row>
    <row r="938" spans="2:11" x14ac:dyDescent="0.3">
      <c r="B938" s="13"/>
      <c r="C938" s="35"/>
      <c r="D938" s="35"/>
      <c r="E938" s="3"/>
      <c r="F938" s="3"/>
      <c r="G938" s="3"/>
      <c r="H938" s="3"/>
      <c r="I938" s="4"/>
      <c r="J938" s="40"/>
      <c r="K938" s="40"/>
    </row>
    <row r="939" spans="2:11" x14ac:dyDescent="0.3">
      <c r="B939" s="13"/>
      <c r="C939" s="35"/>
      <c r="D939" s="35"/>
      <c r="E939" s="3"/>
      <c r="F939" s="3"/>
      <c r="G939" s="3"/>
      <c r="H939" s="3"/>
      <c r="I939" s="4"/>
      <c r="J939" s="40"/>
      <c r="K939" s="40"/>
    </row>
    <row r="940" spans="2:11" x14ac:dyDescent="0.3">
      <c r="B940" s="13"/>
      <c r="C940" s="35"/>
      <c r="D940" s="35"/>
      <c r="E940" s="3"/>
      <c r="F940" s="3"/>
      <c r="G940" s="3"/>
      <c r="H940" s="3"/>
      <c r="I940" s="4"/>
      <c r="J940" s="40"/>
      <c r="K940" s="40"/>
    </row>
    <row r="941" spans="2:11" x14ac:dyDescent="0.3">
      <c r="B941" s="13"/>
      <c r="C941" s="35"/>
      <c r="D941" s="35"/>
      <c r="E941" s="3"/>
      <c r="F941" s="3"/>
      <c r="G941" s="3"/>
      <c r="H941" s="3"/>
      <c r="I941" s="4"/>
      <c r="J941" s="40"/>
      <c r="K941" s="40"/>
    </row>
    <row r="942" spans="2:11" x14ac:dyDescent="0.3">
      <c r="B942" s="13"/>
      <c r="C942" s="35"/>
      <c r="D942" s="35"/>
      <c r="E942" s="3"/>
      <c r="F942" s="3"/>
      <c r="G942" s="3"/>
      <c r="H942" s="3"/>
      <c r="I942" s="4"/>
      <c r="J942" s="40"/>
      <c r="K942" s="40"/>
    </row>
    <row r="943" spans="2:11" x14ac:dyDescent="0.3">
      <c r="B943" s="13"/>
      <c r="C943" s="35"/>
      <c r="D943" s="35"/>
      <c r="E943" s="3"/>
      <c r="F943" s="3"/>
      <c r="G943" s="3"/>
      <c r="H943" s="3"/>
      <c r="I943" s="4"/>
      <c r="J943" s="40"/>
      <c r="K943" s="40"/>
    </row>
    <row r="944" spans="2:11" x14ac:dyDescent="0.3">
      <c r="B944" s="13"/>
      <c r="C944" s="35"/>
      <c r="D944" s="35"/>
      <c r="E944" s="3"/>
      <c r="F944" s="3"/>
      <c r="G944" s="3"/>
      <c r="H944" s="3"/>
      <c r="I944" s="4"/>
      <c r="J944" s="40"/>
      <c r="K944" s="40"/>
    </row>
    <row r="945" spans="2:11" x14ac:dyDescent="0.3">
      <c r="B945" s="13"/>
      <c r="C945" s="35"/>
      <c r="D945" s="35"/>
      <c r="E945" s="3"/>
      <c r="F945" s="3"/>
      <c r="G945" s="3"/>
      <c r="H945" s="3"/>
      <c r="I945" s="4"/>
      <c r="J945" s="40"/>
      <c r="K945" s="40"/>
    </row>
    <row r="946" spans="2:11" x14ac:dyDescent="0.3">
      <c r="B946" s="13"/>
      <c r="C946" s="35"/>
      <c r="D946" s="35"/>
      <c r="E946" s="3"/>
      <c r="F946" s="3"/>
      <c r="G946" s="3"/>
      <c r="H946" s="3"/>
      <c r="I946" s="4"/>
      <c r="J946" s="40"/>
      <c r="K946" s="40"/>
    </row>
    <row r="947" spans="2:11" x14ac:dyDescent="0.3">
      <c r="B947" s="13"/>
      <c r="C947" s="35"/>
      <c r="D947" s="35"/>
      <c r="E947" s="3"/>
      <c r="F947" s="3"/>
      <c r="G947" s="3"/>
      <c r="H947" s="3"/>
      <c r="I947" s="4"/>
      <c r="J947" s="40"/>
      <c r="K947" s="40"/>
    </row>
    <row r="948" spans="2:11" x14ac:dyDescent="0.3">
      <c r="B948" s="13"/>
      <c r="C948" s="35"/>
      <c r="D948" s="35"/>
      <c r="E948" s="3"/>
      <c r="F948" s="3"/>
      <c r="G948" s="3"/>
      <c r="H948" s="3"/>
      <c r="I948" s="4"/>
      <c r="J948" s="40"/>
      <c r="K948" s="40"/>
    </row>
    <row r="949" spans="2:11" x14ac:dyDescent="0.3">
      <c r="B949" s="13"/>
      <c r="C949" s="35"/>
      <c r="D949" s="35"/>
      <c r="E949" s="3"/>
      <c r="F949" s="3"/>
      <c r="G949" s="3"/>
      <c r="H949" s="3"/>
      <c r="I949" s="4"/>
      <c r="J949" s="40"/>
      <c r="K949" s="40"/>
    </row>
    <row r="950" spans="2:11" x14ac:dyDescent="0.3">
      <c r="B950" s="13"/>
      <c r="C950" s="35"/>
      <c r="D950" s="35"/>
      <c r="E950" s="3"/>
      <c r="F950" s="3"/>
      <c r="G950" s="3"/>
      <c r="H950" s="3"/>
      <c r="I950" s="4"/>
      <c r="J950" s="40"/>
      <c r="K950" s="40"/>
    </row>
    <row r="951" spans="2:11" x14ac:dyDescent="0.3">
      <c r="B951" s="13"/>
      <c r="C951" s="35"/>
      <c r="D951" s="35"/>
      <c r="E951" s="3"/>
      <c r="F951" s="3"/>
      <c r="G951" s="3"/>
      <c r="H951" s="3"/>
      <c r="I951" s="4"/>
      <c r="J951" s="40"/>
      <c r="K951" s="40"/>
    </row>
    <row r="952" spans="2:11" x14ac:dyDescent="0.3">
      <c r="B952" s="13"/>
      <c r="C952" s="35"/>
      <c r="D952" s="35"/>
      <c r="E952" s="3"/>
      <c r="F952" s="3"/>
      <c r="G952" s="3"/>
      <c r="H952" s="3"/>
      <c r="I952" s="4"/>
      <c r="J952" s="40"/>
      <c r="K952" s="40"/>
    </row>
    <row r="953" spans="2:11" x14ac:dyDescent="0.3">
      <c r="B953" s="13"/>
      <c r="C953" s="35"/>
      <c r="D953" s="35"/>
      <c r="E953" s="3"/>
      <c r="F953" s="3"/>
      <c r="G953" s="3"/>
      <c r="H953" s="3"/>
      <c r="I953" s="4"/>
      <c r="J953" s="40"/>
      <c r="K953" s="40"/>
    </row>
    <row r="954" spans="2:11" x14ac:dyDescent="0.3">
      <c r="B954" s="13"/>
      <c r="C954" s="35"/>
      <c r="D954" s="35"/>
      <c r="E954" s="3"/>
      <c r="F954" s="3"/>
      <c r="G954" s="3"/>
      <c r="H954" s="3"/>
      <c r="I954" s="4"/>
      <c r="J954" s="40"/>
      <c r="K954" s="40"/>
    </row>
    <row r="955" spans="2:11" x14ac:dyDescent="0.3">
      <c r="B955" s="13"/>
      <c r="C955" s="35"/>
      <c r="D955" s="35"/>
      <c r="E955" s="3"/>
      <c r="F955" s="3"/>
      <c r="G955" s="3"/>
      <c r="H955" s="3"/>
      <c r="I955" s="4"/>
      <c r="J955" s="40"/>
      <c r="K955" s="40"/>
    </row>
    <row r="956" spans="2:11" x14ac:dyDescent="0.3">
      <c r="B956" s="13"/>
      <c r="C956" s="35"/>
      <c r="D956" s="35"/>
      <c r="E956" s="3"/>
      <c r="F956" s="3"/>
      <c r="G956" s="3"/>
      <c r="H956" s="3"/>
      <c r="I956" s="4"/>
      <c r="J956" s="40"/>
      <c r="K956" s="40"/>
    </row>
    <row r="957" spans="2:11" x14ac:dyDescent="0.3">
      <c r="B957" s="13"/>
      <c r="C957" s="35"/>
      <c r="D957" s="35"/>
      <c r="E957" s="3"/>
      <c r="F957" s="3"/>
      <c r="G957" s="3"/>
      <c r="H957" s="3"/>
      <c r="I957" s="4"/>
      <c r="J957" s="40"/>
      <c r="K957" s="40"/>
    </row>
    <row r="958" spans="2:11" x14ac:dyDescent="0.3">
      <c r="B958" s="13"/>
      <c r="C958" s="35"/>
      <c r="D958" s="35"/>
      <c r="E958" s="3"/>
      <c r="F958" s="3"/>
      <c r="G958" s="3"/>
      <c r="H958" s="3"/>
      <c r="I958" s="4"/>
      <c r="J958" s="40"/>
      <c r="K958" s="40"/>
    </row>
    <row r="959" spans="2:11" x14ac:dyDescent="0.3">
      <c r="B959" s="13"/>
      <c r="C959" s="35"/>
      <c r="D959" s="35"/>
      <c r="E959" s="3"/>
      <c r="F959" s="3"/>
      <c r="G959" s="3"/>
      <c r="H959" s="3"/>
      <c r="I959" s="4"/>
      <c r="J959" s="40"/>
      <c r="K959" s="40"/>
    </row>
    <row r="960" spans="2:11" x14ac:dyDescent="0.3">
      <c r="B960" s="13"/>
      <c r="C960" s="35"/>
      <c r="D960" s="35"/>
      <c r="E960" s="3"/>
      <c r="F960" s="3"/>
      <c r="G960" s="3"/>
      <c r="H960" s="3"/>
      <c r="I960" s="4"/>
      <c r="J960" s="40"/>
      <c r="K960" s="40"/>
    </row>
    <row r="961" spans="2:11" x14ac:dyDescent="0.3">
      <c r="B961" s="13"/>
      <c r="C961" s="35"/>
      <c r="D961" s="35"/>
      <c r="E961" s="3"/>
      <c r="F961" s="3"/>
      <c r="G961" s="3"/>
      <c r="H961" s="3"/>
      <c r="I961" s="4"/>
      <c r="J961" s="40"/>
      <c r="K961" s="40"/>
    </row>
    <row r="962" spans="2:11" x14ac:dyDescent="0.3">
      <c r="B962" s="13"/>
      <c r="C962" s="35"/>
      <c r="D962" s="35"/>
      <c r="E962" s="3"/>
      <c r="F962" s="3"/>
      <c r="G962" s="3"/>
      <c r="H962" s="3"/>
      <c r="I962" s="4"/>
      <c r="J962" s="40"/>
      <c r="K962" s="40"/>
    </row>
    <row r="963" spans="2:11" x14ac:dyDescent="0.3">
      <c r="B963" s="13"/>
      <c r="C963" s="35"/>
      <c r="D963" s="35"/>
      <c r="E963" s="3"/>
      <c r="F963" s="3"/>
      <c r="G963" s="3"/>
      <c r="H963" s="3"/>
      <c r="I963" s="4"/>
      <c r="J963" s="40"/>
      <c r="K963" s="40"/>
    </row>
    <row r="964" spans="2:11" x14ac:dyDescent="0.3">
      <c r="B964" s="13"/>
      <c r="C964" s="35"/>
      <c r="D964" s="35"/>
      <c r="E964" s="3"/>
      <c r="F964" s="3"/>
      <c r="G964" s="3"/>
      <c r="H964" s="3"/>
      <c r="I964" s="4"/>
      <c r="J964" s="40"/>
      <c r="K964" s="40"/>
    </row>
    <row r="965" spans="2:11" x14ac:dyDescent="0.3">
      <c r="B965" s="13"/>
      <c r="C965" s="35"/>
      <c r="D965" s="35"/>
      <c r="E965" s="3"/>
      <c r="F965" s="3"/>
      <c r="G965" s="3"/>
      <c r="H965" s="3"/>
      <c r="I965" s="4"/>
      <c r="J965" s="40"/>
      <c r="K965" s="40"/>
    </row>
    <row r="966" spans="2:11" x14ac:dyDescent="0.3">
      <c r="B966" s="13"/>
      <c r="C966" s="35"/>
      <c r="D966" s="35"/>
      <c r="E966" s="3"/>
      <c r="F966" s="3"/>
      <c r="G966" s="3"/>
      <c r="H966" s="3"/>
      <c r="I966" s="4"/>
      <c r="J966" s="40"/>
      <c r="K966" s="40"/>
    </row>
    <row r="967" spans="2:11" x14ac:dyDescent="0.3">
      <c r="B967" s="13"/>
      <c r="C967" s="35"/>
      <c r="D967" s="35"/>
      <c r="E967" s="3"/>
      <c r="F967" s="3"/>
      <c r="G967" s="3"/>
      <c r="H967" s="3"/>
      <c r="I967" s="4"/>
      <c r="J967" s="40"/>
      <c r="K967" s="40"/>
    </row>
    <row r="968" spans="2:11" x14ac:dyDescent="0.3">
      <c r="B968" s="13"/>
      <c r="C968" s="35"/>
      <c r="D968" s="35"/>
      <c r="E968" s="3"/>
      <c r="F968" s="3"/>
      <c r="G968" s="3"/>
      <c r="H968" s="3"/>
      <c r="I968" s="4"/>
      <c r="J968" s="40"/>
      <c r="K968" s="40"/>
    </row>
    <row r="969" spans="2:11" x14ac:dyDescent="0.3">
      <c r="B969" s="13"/>
      <c r="C969" s="35"/>
      <c r="D969" s="35"/>
      <c r="E969" s="3"/>
      <c r="F969" s="3"/>
      <c r="G969" s="3"/>
      <c r="H969" s="3"/>
      <c r="I969" s="4"/>
      <c r="J969" s="40"/>
      <c r="K969" s="40"/>
    </row>
    <row r="970" spans="2:11" x14ac:dyDescent="0.3">
      <c r="B970" s="13"/>
      <c r="C970" s="35"/>
      <c r="D970" s="35"/>
      <c r="E970" s="3"/>
      <c r="F970" s="3"/>
      <c r="G970" s="3"/>
      <c r="H970" s="3"/>
      <c r="I970" s="4"/>
      <c r="J970" s="40"/>
      <c r="K970" s="40"/>
    </row>
    <row r="971" spans="2:11" x14ac:dyDescent="0.3">
      <c r="B971" s="13"/>
      <c r="C971" s="35"/>
      <c r="D971" s="35"/>
      <c r="E971" s="3"/>
      <c r="F971" s="3"/>
      <c r="G971" s="3"/>
      <c r="H971" s="3"/>
      <c r="I971" s="4"/>
      <c r="J971" s="40"/>
      <c r="K971" s="40"/>
    </row>
    <row r="972" spans="2:11" x14ac:dyDescent="0.3">
      <c r="B972" s="13"/>
      <c r="C972" s="35"/>
      <c r="D972" s="35"/>
      <c r="E972" s="3"/>
      <c r="F972" s="3"/>
      <c r="G972" s="3"/>
      <c r="H972" s="3"/>
      <c r="I972" s="4"/>
      <c r="J972" s="40"/>
      <c r="K972" s="40"/>
    </row>
    <row r="973" spans="2:11" x14ac:dyDescent="0.3">
      <c r="B973" s="13"/>
      <c r="C973" s="35"/>
      <c r="D973" s="35"/>
      <c r="E973" s="3"/>
      <c r="F973" s="3"/>
      <c r="G973" s="3"/>
      <c r="H973" s="3"/>
      <c r="I973" s="4"/>
      <c r="J973" s="40"/>
      <c r="K973" s="40"/>
    </row>
    <row r="974" spans="2:11" x14ac:dyDescent="0.3">
      <c r="B974" s="13"/>
      <c r="C974" s="35"/>
      <c r="D974" s="35"/>
      <c r="E974" s="3"/>
      <c r="F974" s="3"/>
      <c r="G974" s="3"/>
      <c r="H974" s="3"/>
      <c r="I974" s="4"/>
      <c r="J974" s="40"/>
      <c r="K974" s="40"/>
    </row>
    <row r="975" spans="2:11" x14ac:dyDescent="0.3">
      <c r="B975" s="13"/>
      <c r="C975" s="35"/>
      <c r="D975" s="35"/>
      <c r="E975" s="3"/>
      <c r="F975" s="3"/>
      <c r="G975" s="3"/>
      <c r="H975" s="3"/>
      <c r="I975" s="4"/>
      <c r="J975" s="40"/>
      <c r="K975" s="40"/>
    </row>
    <row r="976" spans="2:11" x14ac:dyDescent="0.3">
      <c r="B976" s="13"/>
      <c r="C976" s="35"/>
      <c r="D976" s="35"/>
      <c r="E976" s="3"/>
      <c r="F976" s="3"/>
      <c r="G976" s="3"/>
      <c r="H976" s="3"/>
      <c r="I976" s="4"/>
      <c r="J976" s="40"/>
      <c r="K976" s="40"/>
    </row>
    <row r="977" spans="2:11" x14ac:dyDescent="0.3">
      <c r="B977" s="13"/>
      <c r="C977" s="35"/>
      <c r="D977" s="35"/>
      <c r="E977" s="3"/>
      <c r="F977" s="3"/>
      <c r="G977" s="3"/>
      <c r="H977" s="3"/>
      <c r="I977" s="4"/>
      <c r="J977" s="40"/>
      <c r="K977" s="40"/>
    </row>
    <row r="978" spans="2:11" x14ac:dyDescent="0.3">
      <c r="B978" s="13"/>
      <c r="C978" s="35"/>
      <c r="D978" s="35"/>
      <c r="E978" s="3"/>
      <c r="F978" s="3"/>
      <c r="G978" s="3"/>
      <c r="H978" s="3"/>
      <c r="I978" s="4"/>
      <c r="J978" s="40"/>
      <c r="K978" s="40"/>
    </row>
    <row r="979" spans="2:11" x14ac:dyDescent="0.3">
      <c r="B979" s="13"/>
      <c r="C979" s="35"/>
      <c r="D979" s="35"/>
      <c r="E979" s="3"/>
      <c r="F979" s="3"/>
      <c r="G979" s="3"/>
      <c r="H979" s="3"/>
      <c r="I979" s="4"/>
      <c r="J979" s="40"/>
      <c r="K979" s="40"/>
    </row>
    <row r="980" spans="2:11" x14ac:dyDescent="0.3">
      <c r="B980" s="13"/>
      <c r="C980" s="35"/>
      <c r="D980" s="35"/>
      <c r="E980" s="3"/>
      <c r="F980" s="3"/>
      <c r="G980" s="3"/>
      <c r="H980" s="3"/>
      <c r="I980" s="4"/>
      <c r="J980" s="40"/>
      <c r="K980" s="40"/>
    </row>
    <row r="981" spans="2:11" x14ac:dyDescent="0.3">
      <c r="B981" s="13"/>
      <c r="C981" s="35"/>
      <c r="D981" s="35"/>
      <c r="E981" s="3"/>
      <c r="F981" s="3"/>
      <c r="G981" s="3"/>
      <c r="H981" s="3"/>
      <c r="I981" s="4"/>
      <c r="J981" s="40"/>
      <c r="K981" s="40"/>
    </row>
    <row r="982" spans="2:11" x14ac:dyDescent="0.3">
      <c r="B982" s="13"/>
      <c r="C982" s="35"/>
      <c r="D982" s="35"/>
      <c r="E982" s="3"/>
      <c r="F982" s="3"/>
      <c r="G982" s="3"/>
      <c r="H982" s="3"/>
      <c r="I982" s="4"/>
      <c r="J982" s="40"/>
      <c r="K982" s="40"/>
    </row>
    <row r="983" spans="2:11" x14ac:dyDescent="0.3">
      <c r="B983" s="13"/>
      <c r="C983" s="35"/>
      <c r="D983" s="35"/>
      <c r="E983" s="3"/>
      <c r="F983" s="3"/>
      <c r="G983" s="3"/>
      <c r="H983" s="3"/>
      <c r="I983" s="4"/>
      <c r="J983" s="40"/>
      <c r="K983" s="40"/>
    </row>
    <row r="984" spans="2:11" x14ac:dyDescent="0.3">
      <c r="B984" s="13"/>
      <c r="C984" s="35"/>
      <c r="D984" s="35"/>
      <c r="E984" s="3"/>
      <c r="F984" s="3"/>
      <c r="G984" s="3"/>
      <c r="H984" s="3"/>
      <c r="I984" s="4"/>
      <c r="J984" s="40"/>
      <c r="K984" s="40"/>
    </row>
    <row r="985" spans="2:11" x14ac:dyDescent="0.3">
      <c r="B985" s="13"/>
      <c r="C985" s="35"/>
      <c r="D985" s="35"/>
      <c r="E985" s="3"/>
      <c r="F985" s="3"/>
      <c r="G985" s="3"/>
      <c r="H985" s="3"/>
      <c r="I985" s="4"/>
      <c r="J985" s="40"/>
      <c r="K985" s="40"/>
    </row>
    <row r="986" spans="2:11" x14ac:dyDescent="0.3">
      <c r="B986" s="13"/>
      <c r="C986" s="35"/>
      <c r="D986" s="35"/>
      <c r="E986" s="3"/>
      <c r="F986" s="3"/>
      <c r="G986" s="3"/>
      <c r="H986" s="3"/>
      <c r="I986" s="4"/>
      <c r="J986" s="40"/>
      <c r="K986" s="40"/>
    </row>
    <row r="987" spans="2:11" x14ac:dyDescent="0.3">
      <c r="B987" s="13"/>
      <c r="C987" s="35"/>
      <c r="D987" s="35"/>
      <c r="E987" s="3"/>
      <c r="F987" s="3"/>
      <c r="G987" s="3"/>
      <c r="H987" s="3"/>
      <c r="I987" s="4"/>
      <c r="J987" s="40"/>
      <c r="K987" s="40"/>
    </row>
    <row r="988" spans="2:11" x14ac:dyDescent="0.3">
      <c r="B988" s="13"/>
      <c r="C988" s="35"/>
      <c r="D988" s="35"/>
      <c r="E988" s="3"/>
      <c r="F988" s="3"/>
      <c r="G988" s="3"/>
      <c r="H988" s="3"/>
      <c r="I988" s="4"/>
      <c r="J988" s="40"/>
      <c r="K988" s="40"/>
    </row>
    <row r="989" spans="2:11" x14ac:dyDescent="0.3">
      <c r="B989" s="13"/>
      <c r="C989" s="35"/>
      <c r="D989" s="35"/>
      <c r="E989" s="3"/>
      <c r="F989" s="3"/>
      <c r="G989" s="3"/>
      <c r="H989" s="3"/>
      <c r="I989" s="4"/>
      <c r="J989" s="40"/>
      <c r="K989" s="40"/>
    </row>
    <row r="990" spans="2:11" x14ac:dyDescent="0.3">
      <c r="B990" s="13"/>
      <c r="C990" s="35"/>
      <c r="D990" s="35"/>
      <c r="E990" s="3"/>
      <c r="F990" s="3"/>
      <c r="G990" s="3"/>
      <c r="H990" s="3"/>
      <c r="I990" s="4"/>
      <c r="J990" s="40"/>
      <c r="K990" s="40"/>
    </row>
    <row r="991" spans="2:11" x14ac:dyDescent="0.3">
      <c r="B991" s="13"/>
      <c r="C991" s="35"/>
      <c r="D991" s="35"/>
      <c r="E991" s="3"/>
      <c r="F991" s="3"/>
      <c r="G991" s="3"/>
      <c r="H991" s="3"/>
      <c r="I991" s="4"/>
      <c r="J991" s="40"/>
      <c r="K991" s="40"/>
    </row>
    <row r="992" spans="2:11" x14ac:dyDescent="0.3">
      <c r="B992" s="13"/>
      <c r="C992" s="35"/>
      <c r="D992" s="35"/>
      <c r="E992" s="3"/>
      <c r="F992" s="3"/>
      <c r="G992" s="3"/>
      <c r="H992" s="3"/>
      <c r="I992" s="4"/>
      <c r="J992" s="40"/>
      <c r="K992" s="40"/>
    </row>
    <row r="993" spans="2:11" x14ac:dyDescent="0.3">
      <c r="B993" s="13"/>
      <c r="C993" s="35"/>
      <c r="D993" s="35"/>
      <c r="E993" s="3"/>
      <c r="F993" s="3"/>
      <c r="G993" s="3"/>
      <c r="H993" s="3"/>
      <c r="I993" s="4"/>
      <c r="J993" s="40"/>
      <c r="K993" s="40"/>
    </row>
    <row r="994" spans="2:11" x14ac:dyDescent="0.3">
      <c r="B994" s="13"/>
      <c r="C994" s="35"/>
      <c r="D994" s="35"/>
      <c r="E994" s="3"/>
      <c r="F994" s="3"/>
      <c r="G994" s="3"/>
      <c r="H994" s="3"/>
      <c r="I994" s="4"/>
      <c r="J994" s="40"/>
      <c r="K994" s="40"/>
    </row>
    <row r="995" spans="2:11" x14ac:dyDescent="0.3">
      <c r="B995" s="13"/>
      <c r="C995" s="35"/>
      <c r="D995" s="35"/>
      <c r="E995" s="3"/>
      <c r="F995" s="3"/>
      <c r="G995" s="3"/>
      <c r="H995" s="3"/>
      <c r="I995" s="4"/>
      <c r="J995" s="40"/>
      <c r="K995" s="40"/>
    </row>
    <row r="996" spans="2:11" x14ac:dyDescent="0.3">
      <c r="B996" s="13"/>
      <c r="C996" s="35"/>
      <c r="D996" s="35"/>
      <c r="E996" s="3"/>
      <c r="F996" s="3"/>
      <c r="G996" s="3"/>
      <c r="H996" s="3"/>
      <c r="I996" s="4"/>
      <c r="J996" s="40"/>
      <c r="K996" s="40"/>
    </row>
    <row r="997" spans="2:11" x14ac:dyDescent="0.3">
      <c r="B997" s="13"/>
      <c r="C997" s="35"/>
      <c r="D997" s="35"/>
      <c r="E997" s="3"/>
      <c r="F997" s="3"/>
      <c r="G997" s="3"/>
      <c r="H997" s="3"/>
      <c r="I997" s="4"/>
      <c r="J997" s="40"/>
      <c r="K997" s="40"/>
    </row>
    <row r="998" spans="2:11" x14ac:dyDescent="0.3">
      <c r="B998" s="13"/>
      <c r="C998" s="35"/>
      <c r="D998" s="35"/>
      <c r="E998" s="3"/>
      <c r="F998" s="3"/>
      <c r="G998" s="3"/>
      <c r="H998" s="3"/>
      <c r="I998" s="4"/>
      <c r="J998" s="40"/>
      <c r="K998" s="40"/>
    </row>
    <row r="999" spans="2:11" x14ac:dyDescent="0.3">
      <c r="B999" s="13"/>
      <c r="C999" s="35"/>
      <c r="D999" s="35"/>
      <c r="E999" s="3"/>
      <c r="F999" s="3"/>
      <c r="G999" s="3"/>
      <c r="H999" s="3"/>
      <c r="I999" s="4"/>
      <c r="J999" s="40"/>
      <c r="K999" s="40"/>
    </row>
    <row r="1000" spans="2:11" x14ac:dyDescent="0.3">
      <c r="B1000" s="13"/>
      <c r="C1000" s="35"/>
      <c r="D1000" s="35"/>
      <c r="E1000" s="3"/>
      <c r="F1000" s="3"/>
      <c r="G1000" s="3"/>
      <c r="H1000" s="3"/>
      <c r="I1000" s="4"/>
      <c r="J1000" s="40"/>
      <c r="K1000" s="40"/>
    </row>
    <row r="1001" spans="2:11" x14ac:dyDescent="0.3">
      <c r="B1001" s="13"/>
      <c r="C1001" s="35"/>
      <c r="D1001" s="35"/>
      <c r="E1001" s="3"/>
      <c r="F1001" s="3"/>
      <c r="G1001" s="3"/>
      <c r="H1001" s="3"/>
      <c r="I1001" s="4"/>
      <c r="J1001" s="40"/>
      <c r="K1001" s="40"/>
    </row>
    <row r="1002" spans="2:11" x14ac:dyDescent="0.3">
      <c r="B1002" s="13"/>
      <c r="C1002" s="35"/>
      <c r="D1002" s="35"/>
      <c r="E1002" s="3"/>
      <c r="F1002" s="3"/>
      <c r="G1002" s="3"/>
      <c r="H1002" s="3"/>
      <c r="I1002" s="4"/>
      <c r="J1002" s="40"/>
      <c r="K1002" s="40"/>
    </row>
    <row r="1003" spans="2:11" x14ac:dyDescent="0.3">
      <c r="B1003" s="13"/>
      <c r="C1003" s="35"/>
      <c r="D1003" s="35"/>
      <c r="E1003" s="3"/>
      <c r="F1003" s="3"/>
      <c r="G1003" s="3"/>
      <c r="H1003" s="3"/>
      <c r="I1003" s="4"/>
      <c r="J1003" s="40"/>
      <c r="K1003" s="40"/>
    </row>
    <row r="1004" spans="2:11" x14ac:dyDescent="0.3">
      <c r="B1004" s="13"/>
      <c r="C1004" s="35"/>
      <c r="D1004" s="35"/>
      <c r="E1004" s="3"/>
      <c r="F1004" s="3"/>
      <c r="G1004" s="3"/>
      <c r="H1004" s="3"/>
      <c r="I1004" s="4"/>
      <c r="J1004" s="40"/>
      <c r="K1004" s="40"/>
    </row>
    <row r="1005" spans="2:11" x14ac:dyDescent="0.3">
      <c r="B1005" s="13"/>
      <c r="C1005" s="35"/>
      <c r="D1005" s="35"/>
      <c r="E1005" s="3"/>
      <c r="F1005" s="3"/>
      <c r="G1005" s="3"/>
      <c r="H1005" s="3"/>
      <c r="I1005" s="4"/>
      <c r="J1005" s="40"/>
      <c r="K1005" s="40"/>
    </row>
    <row r="1006" spans="2:11" x14ac:dyDescent="0.3">
      <c r="B1006" s="13"/>
      <c r="C1006" s="35"/>
      <c r="D1006" s="35"/>
      <c r="E1006" s="3"/>
      <c r="F1006" s="3"/>
      <c r="G1006" s="3"/>
      <c r="H1006" s="3"/>
      <c r="I1006" s="4"/>
      <c r="J1006" s="40"/>
      <c r="K1006" s="40"/>
    </row>
    <row r="1007" spans="2:11" x14ac:dyDescent="0.3">
      <c r="B1007" s="13"/>
      <c r="C1007" s="35"/>
      <c r="D1007" s="35"/>
      <c r="E1007" s="3"/>
      <c r="F1007" s="3"/>
      <c r="G1007" s="3"/>
      <c r="H1007" s="3"/>
      <c r="I1007" s="4"/>
      <c r="J1007" s="40"/>
      <c r="K1007" s="40"/>
    </row>
    <row r="1008" spans="2:11" x14ac:dyDescent="0.3">
      <c r="B1008" s="13"/>
      <c r="C1008" s="35"/>
      <c r="D1008" s="35"/>
      <c r="E1008" s="3"/>
      <c r="F1008" s="3"/>
      <c r="G1008" s="3"/>
      <c r="H1008" s="3"/>
      <c r="I1008" s="4"/>
      <c r="J1008" s="40"/>
      <c r="K1008" s="40"/>
    </row>
    <row r="1009" spans="2:11" x14ac:dyDescent="0.3">
      <c r="B1009" s="13"/>
      <c r="C1009" s="35"/>
      <c r="D1009" s="35"/>
      <c r="E1009" s="3"/>
      <c r="F1009" s="3"/>
      <c r="G1009" s="3"/>
      <c r="H1009" s="3"/>
      <c r="I1009" s="4"/>
      <c r="J1009" s="40"/>
      <c r="K1009" s="40"/>
    </row>
    <row r="1010" spans="2:11" x14ac:dyDescent="0.3">
      <c r="B1010" s="13"/>
      <c r="C1010" s="35"/>
      <c r="D1010" s="35"/>
      <c r="E1010" s="3"/>
      <c r="F1010" s="3"/>
      <c r="G1010" s="3"/>
      <c r="H1010" s="3"/>
      <c r="I1010" s="4"/>
      <c r="J1010" s="40"/>
      <c r="K1010" s="40"/>
    </row>
    <row r="1011" spans="2:11" x14ac:dyDescent="0.3">
      <c r="B1011" s="13"/>
      <c r="C1011" s="35"/>
      <c r="D1011" s="35"/>
      <c r="E1011" s="3"/>
      <c r="F1011" s="3"/>
      <c r="G1011" s="3"/>
      <c r="H1011" s="3"/>
      <c r="I1011" s="4"/>
      <c r="J1011" s="40"/>
      <c r="K1011" s="40"/>
    </row>
    <row r="1012" spans="2:11" x14ac:dyDescent="0.3">
      <c r="B1012" s="13"/>
      <c r="C1012" s="35"/>
      <c r="D1012" s="35"/>
      <c r="E1012" s="3"/>
      <c r="F1012" s="3"/>
      <c r="G1012" s="3"/>
      <c r="H1012" s="3"/>
      <c r="I1012" s="4"/>
      <c r="J1012" s="40"/>
      <c r="K1012" s="40"/>
    </row>
    <row r="1013" spans="2:11" x14ac:dyDescent="0.3">
      <c r="B1013" s="13"/>
      <c r="C1013" s="35"/>
      <c r="D1013" s="35"/>
      <c r="E1013" s="3"/>
      <c r="F1013" s="3"/>
      <c r="G1013" s="3"/>
      <c r="H1013" s="3"/>
      <c r="I1013" s="4"/>
      <c r="J1013" s="40"/>
      <c r="K1013" s="40"/>
    </row>
    <row r="1014" spans="2:11" x14ac:dyDescent="0.3">
      <c r="B1014" s="13"/>
      <c r="C1014" s="35"/>
      <c r="D1014" s="35"/>
      <c r="E1014" s="3"/>
      <c r="F1014" s="3"/>
      <c r="G1014" s="3"/>
      <c r="H1014" s="3"/>
      <c r="I1014" s="4"/>
      <c r="J1014" s="40"/>
      <c r="K1014" s="40"/>
    </row>
    <row r="1015" spans="2:11" x14ac:dyDescent="0.3">
      <c r="B1015" s="13"/>
      <c r="C1015" s="35"/>
      <c r="D1015" s="35"/>
      <c r="E1015" s="3"/>
      <c r="F1015" s="3"/>
      <c r="G1015" s="3"/>
      <c r="H1015" s="3"/>
      <c r="I1015" s="4"/>
      <c r="J1015" s="40"/>
      <c r="K1015" s="40"/>
    </row>
    <row r="1016" spans="2:11" x14ac:dyDescent="0.3">
      <c r="B1016" s="13"/>
      <c r="C1016" s="35"/>
      <c r="D1016" s="35"/>
      <c r="E1016" s="3"/>
      <c r="F1016" s="3"/>
      <c r="G1016" s="3"/>
      <c r="H1016" s="3"/>
      <c r="I1016" s="4"/>
      <c r="J1016" s="40"/>
      <c r="K1016" s="40"/>
    </row>
    <row r="1017" spans="2:11" x14ac:dyDescent="0.3">
      <c r="B1017" s="13"/>
      <c r="C1017" s="35"/>
      <c r="D1017" s="35"/>
      <c r="E1017" s="3"/>
      <c r="F1017" s="3"/>
      <c r="G1017" s="3"/>
      <c r="H1017" s="3"/>
      <c r="I1017" s="4"/>
      <c r="J1017" s="40"/>
      <c r="K1017" s="40"/>
    </row>
    <row r="1018" spans="2:11" x14ac:dyDescent="0.3">
      <c r="B1018" s="13"/>
      <c r="C1018" s="35"/>
      <c r="D1018" s="35"/>
      <c r="E1018" s="3"/>
      <c r="F1018" s="3"/>
      <c r="G1018" s="3"/>
      <c r="H1018" s="3"/>
      <c r="I1018" s="4"/>
      <c r="J1018" s="40"/>
      <c r="K1018" s="40"/>
    </row>
    <row r="1019" spans="2:11" x14ac:dyDescent="0.3">
      <c r="B1019" s="13"/>
      <c r="C1019" s="35"/>
      <c r="D1019" s="35"/>
      <c r="E1019" s="3"/>
      <c r="F1019" s="3"/>
      <c r="G1019" s="3"/>
      <c r="H1019" s="3"/>
      <c r="I1019" s="4"/>
      <c r="J1019" s="40"/>
      <c r="K1019" s="40"/>
    </row>
    <row r="1020" spans="2:11" x14ac:dyDescent="0.3">
      <c r="B1020" s="13"/>
      <c r="C1020" s="35"/>
      <c r="D1020" s="35"/>
      <c r="E1020" s="3"/>
      <c r="F1020" s="3"/>
      <c r="G1020" s="3"/>
      <c r="H1020" s="3"/>
      <c r="I1020" s="4"/>
      <c r="J1020" s="40"/>
      <c r="K1020" s="40"/>
    </row>
    <row r="1021" spans="2:11" x14ac:dyDescent="0.3">
      <c r="B1021" s="13"/>
      <c r="C1021" s="35"/>
      <c r="D1021" s="35"/>
      <c r="E1021" s="3"/>
      <c r="F1021" s="3"/>
      <c r="G1021" s="3"/>
      <c r="H1021" s="3"/>
      <c r="I1021" s="4"/>
      <c r="J1021" s="40"/>
      <c r="K1021" s="40"/>
    </row>
    <row r="1022" spans="2:11" x14ac:dyDescent="0.3">
      <c r="B1022" s="13"/>
      <c r="C1022" s="35"/>
      <c r="D1022" s="35"/>
      <c r="E1022" s="3"/>
      <c r="F1022" s="3"/>
      <c r="G1022" s="3"/>
      <c r="H1022" s="3"/>
      <c r="I1022" s="4"/>
      <c r="J1022" s="40"/>
      <c r="K1022" s="40"/>
    </row>
    <row r="1023" spans="2:11" x14ac:dyDescent="0.3">
      <c r="B1023" s="13"/>
      <c r="C1023" s="35"/>
      <c r="D1023" s="35"/>
      <c r="E1023" s="3"/>
      <c r="F1023" s="3"/>
      <c r="G1023" s="3"/>
      <c r="H1023" s="3"/>
      <c r="I1023" s="4"/>
      <c r="J1023" s="40"/>
      <c r="K1023" s="40"/>
    </row>
    <row r="1024" spans="2:11" x14ac:dyDescent="0.3">
      <c r="B1024" s="13"/>
      <c r="C1024" s="35"/>
      <c r="D1024" s="35"/>
      <c r="E1024" s="3"/>
      <c r="F1024" s="3"/>
      <c r="G1024" s="3"/>
      <c r="H1024" s="3"/>
      <c r="I1024" s="4"/>
      <c r="J1024" s="40"/>
      <c r="K1024" s="40"/>
    </row>
    <row r="1025" spans="2:9" x14ac:dyDescent="0.3">
      <c r="B1025" s="13"/>
      <c r="C1025" s="35"/>
      <c r="D1025" s="35"/>
      <c r="E1025" s="3"/>
      <c r="F1025" s="3"/>
      <c r="G1025" s="3"/>
      <c r="H1025" s="3"/>
      <c r="I1025" s="4"/>
    </row>
    <row r="1026" spans="2:9" x14ac:dyDescent="0.3">
      <c r="B1026" s="13"/>
      <c r="C1026" s="35"/>
      <c r="D1026" s="35"/>
      <c r="E1026" s="3"/>
      <c r="F1026" s="3"/>
      <c r="G1026" s="3"/>
      <c r="H1026" s="3"/>
      <c r="I1026" s="4"/>
    </row>
    <row r="1027" spans="2:9" x14ac:dyDescent="0.3">
      <c r="B1027" s="13"/>
      <c r="C1027" s="35"/>
      <c r="D1027" s="35"/>
      <c r="E1027" s="3"/>
      <c r="F1027" s="3"/>
      <c r="G1027" s="3"/>
      <c r="H1027" s="3"/>
      <c r="I1027" s="4"/>
    </row>
    <row r="1028" spans="2:9" x14ac:dyDescent="0.3">
      <c r="B1028" s="13"/>
      <c r="C1028" s="35"/>
      <c r="D1028" s="35"/>
      <c r="E1028" s="3"/>
      <c r="F1028" s="3"/>
      <c r="G1028" s="3"/>
      <c r="H1028" s="3"/>
      <c r="I1028" s="4"/>
    </row>
    <row r="1029" spans="2:9" x14ac:dyDescent="0.3">
      <c r="B1029" s="13"/>
      <c r="C1029" s="35"/>
      <c r="D1029" s="35"/>
      <c r="E1029" s="3"/>
      <c r="F1029" s="3"/>
      <c r="G1029" s="3"/>
      <c r="H1029" s="3"/>
      <c r="I1029" s="4"/>
    </row>
    <row r="1030" spans="2:9" x14ac:dyDescent="0.3">
      <c r="B1030" s="13"/>
      <c r="C1030" s="35"/>
      <c r="D1030" s="35"/>
      <c r="E1030" s="3"/>
      <c r="F1030" s="3"/>
      <c r="G1030" s="3"/>
      <c r="H1030" s="3"/>
      <c r="I1030" s="4"/>
    </row>
    <row r="1031" spans="2:9" x14ac:dyDescent="0.3">
      <c r="B1031" s="13"/>
      <c r="C1031" s="35"/>
      <c r="D1031" s="35"/>
      <c r="E1031" s="3"/>
      <c r="F1031" s="3"/>
      <c r="G1031" s="3"/>
      <c r="H1031" s="3"/>
      <c r="I1031" s="4"/>
    </row>
    <row r="1032" spans="2:9" x14ac:dyDescent="0.3">
      <c r="B1032" s="13"/>
      <c r="C1032" s="35"/>
      <c r="D1032" s="35"/>
      <c r="E1032" s="3"/>
      <c r="F1032" s="3"/>
      <c r="G1032" s="3"/>
      <c r="H1032" s="3"/>
      <c r="I1032" s="4"/>
    </row>
    <row r="1033" spans="2:9" x14ac:dyDescent="0.3">
      <c r="B1033" s="13"/>
      <c r="C1033" s="35"/>
      <c r="D1033" s="35"/>
      <c r="E1033" s="3"/>
      <c r="F1033" s="3"/>
      <c r="G1033" s="3"/>
      <c r="H1033" s="3"/>
      <c r="I1033" s="4"/>
    </row>
    <row r="1034" spans="2:9" x14ac:dyDescent="0.3">
      <c r="B1034" s="13"/>
      <c r="C1034" s="35"/>
      <c r="D1034" s="35"/>
      <c r="E1034" s="3"/>
      <c r="F1034" s="3"/>
      <c r="G1034" s="3"/>
      <c r="H1034" s="3"/>
      <c r="I1034" s="4"/>
    </row>
    <row r="1035" spans="2:9" x14ac:dyDescent="0.3">
      <c r="B1035" s="13"/>
      <c r="C1035" s="35"/>
      <c r="D1035" s="35"/>
      <c r="E1035" s="3"/>
      <c r="F1035" s="3"/>
      <c r="G1035" s="3"/>
      <c r="H1035" s="3"/>
      <c r="I1035" s="4"/>
    </row>
    <row r="1036" spans="2:9" x14ac:dyDescent="0.3">
      <c r="B1036" s="13"/>
      <c r="C1036" s="35"/>
      <c r="D1036" s="35"/>
      <c r="E1036" s="3"/>
      <c r="F1036" s="3"/>
      <c r="G1036" s="3"/>
      <c r="H1036" s="3"/>
      <c r="I1036" s="4"/>
    </row>
    <row r="1037" spans="2:9" x14ac:dyDescent="0.3">
      <c r="B1037" s="13"/>
      <c r="C1037" s="35"/>
      <c r="D1037" s="35"/>
      <c r="E1037" s="3"/>
      <c r="F1037" s="3"/>
      <c r="G1037" s="3"/>
      <c r="H1037" s="3"/>
      <c r="I1037" s="4"/>
    </row>
    <row r="1038" spans="2:9" x14ac:dyDescent="0.3">
      <c r="B1038" s="13"/>
      <c r="C1038" s="35"/>
      <c r="D1038" s="35"/>
      <c r="E1038" s="3"/>
      <c r="F1038" s="3"/>
      <c r="G1038" s="3"/>
      <c r="H1038" s="3"/>
      <c r="I1038" s="4"/>
    </row>
    <row r="1039" spans="2:9" x14ac:dyDescent="0.3">
      <c r="B1039" s="13"/>
      <c r="C1039" s="35"/>
      <c r="D1039" s="35"/>
      <c r="E1039" s="3"/>
      <c r="F1039" s="3"/>
      <c r="G1039" s="3"/>
      <c r="H1039" s="3"/>
      <c r="I1039" s="4"/>
    </row>
    <row r="1040" spans="2:9" x14ac:dyDescent="0.3">
      <c r="B1040" s="13"/>
      <c r="C1040" s="35"/>
      <c r="D1040" s="35"/>
      <c r="E1040" s="3"/>
      <c r="F1040" s="3"/>
      <c r="G1040" s="3"/>
      <c r="H1040" s="3"/>
      <c r="I1040" s="4"/>
    </row>
    <row r="1041" spans="2:9" x14ac:dyDescent="0.3">
      <c r="B1041" s="13"/>
      <c r="C1041" s="35"/>
      <c r="D1041" s="35"/>
      <c r="E1041" s="3"/>
      <c r="F1041" s="3"/>
      <c r="G1041" s="3"/>
      <c r="H1041" s="3"/>
      <c r="I1041" s="4"/>
    </row>
    <row r="1042" spans="2:9" x14ac:dyDescent="0.3">
      <c r="B1042" s="13"/>
      <c r="C1042" s="35"/>
      <c r="D1042" s="35"/>
      <c r="E1042" s="3"/>
      <c r="F1042" s="3"/>
      <c r="G1042" s="3"/>
      <c r="H1042" s="3"/>
      <c r="I1042" s="4"/>
    </row>
    <row r="1043" spans="2:9" x14ac:dyDescent="0.3">
      <c r="B1043" s="13"/>
      <c r="C1043" s="35"/>
      <c r="D1043" s="35"/>
      <c r="E1043" s="3"/>
      <c r="F1043" s="3"/>
      <c r="G1043" s="3"/>
      <c r="H1043" s="3"/>
      <c r="I1043" s="4"/>
    </row>
    <row r="1044" spans="2:9" x14ac:dyDescent="0.3">
      <c r="B1044" s="13"/>
      <c r="C1044" s="35"/>
      <c r="D1044" s="35"/>
      <c r="E1044" s="3"/>
      <c r="F1044" s="3"/>
      <c r="G1044" s="3"/>
      <c r="H1044" s="3"/>
      <c r="I1044" s="4"/>
    </row>
    <row r="1045" spans="2:9" x14ac:dyDescent="0.3">
      <c r="B1045" s="13"/>
      <c r="C1045" s="35"/>
      <c r="D1045" s="35"/>
      <c r="E1045" s="3"/>
      <c r="F1045" s="3"/>
      <c r="G1045" s="3"/>
      <c r="H1045" s="3"/>
      <c r="I1045" s="4"/>
    </row>
    <row r="1046" spans="2:9" x14ac:dyDescent="0.3">
      <c r="B1046" s="13"/>
      <c r="C1046" s="35"/>
      <c r="D1046" s="35"/>
      <c r="E1046" s="3"/>
      <c r="F1046" s="3"/>
      <c r="G1046" s="3"/>
      <c r="H1046" s="3"/>
      <c r="I1046" s="4"/>
    </row>
    <row r="1047" spans="2:9" x14ac:dyDescent="0.3">
      <c r="B1047" s="13"/>
      <c r="C1047" s="35"/>
      <c r="D1047" s="35"/>
      <c r="E1047" s="3"/>
      <c r="F1047" s="3"/>
      <c r="G1047" s="3"/>
      <c r="H1047" s="3"/>
      <c r="I1047" s="4"/>
    </row>
    <row r="1048" spans="2:9" x14ac:dyDescent="0.3">
      <c r="B1048" s="13"/>
      <c r="C1048" s="35"/>
      <c r="D1048" s="35"/>
      <c r="E1048" s="3"/>
      <c r="F1048" s="3"/>
      <c r="G1048" s="3"/>
      <c r="H1048" s="3"/>
      <c r="I1048" s="4"/>
    </row>
    <row r="1049" spans="2:9" x14ac:dyDescent="0.3">
      <c r="B1049" s="13"/>
      <c r="C1049" s="35"/>
      <c r="D1049" s="35"/>
      <c r="E1049" s="3"/>
      <c r="F1049" s="3"/>
      <c r="G1049" s="3"/>
      <c r="H1049" s="3"/>
      <c r="I1049" s="4"/>
    </row>
    <row r="1050" spans="2:9" x14ac:dyDescent="0.3">
      <c r="B1050" s="13"/>
      <c r="C1050" s="35"/>
      <c r="D1050" s="35"/>
      <c r="E1050" s="3"/>
      <c r="F1050" s="3"/>
      <c r="G1050" s="3"/>
      <c r="H1050" s="3"/>
      <c r="I1050" s="4"/>
    </row>
    <row r="1051" spans="2:9" x14ac:dyDescent="0.3">
      <c r="B1051" s="13"/>
      <c r="C1051" s="35"/>
      <c r="D1051" s="35"/>
      <c r="E1051" s="3"/>
      <c r="F1051" s="3"/>
      <c r="G1051" s="3"/>
      <c r="H1051" s="3"/>
      <c r="I1051" s="4"/>
    </row>
    <row r="1052" spans="2:9" x14ac:dyDescent="0.3">
      <c r="B1052" s="13"/>
      <c r="C1052" s="35"/>
      <c r="D1052" s="35"/>
      <c r="E1052" s="3"/>
      <c r="F1052" s="3"/>
      <c r="G1052" s="3"/>
      <c r="H1052" s="3"/>
      <c r="I1052" s="4"/>
    </row>
    <row r="1053" spans="2:9" x14ac:dyDescent="0.3">
      <c r="B1053" s="13"/>
      <c r="C1053" s="35"/>
      <c r="D1053" s="35"/>
      <c r="E1053" s="3"/>
      <c r="F1053" s="3"/>
      <c r="G1053" s="3"/>
      <c r="H1053" s="3"/>
      <c r="I1053" s="4"/>
    </row>
    <row r="1054" spans="2:9" x14ac:dyDescent="0.3">
      <c r="B1054" s="13"/>
      <c r="C1054" s="35"/>
      <c r="D1054" s="35"/>
      <c r="E1054" s="3"/>
      <c r="F1054" s="3"/>
      <c r="G1054" s="3"/>
      <c r="H1054" s="3"/>
      <c r="I1054" s="4"/>
    </row>
    <row r="1055" spans="2:9" x14ac:dyDescent="0.3">
      <c r="B1055" s="13"/>
      <c r="C1055" s="35"/>
      <c r="D1055" s="35"/>
      <c r="E1055" s="3"/>
      <c r="F1055" s="3"/>
      <c r="G1055" s="3"/>
      <c r="H1055" s="3"/>
      <c r="I1055" s="4"/>
    </row>
    <row r="1056" spans="2:9" x14ac:dyDescent="0.3">
      <c r="B1056" s="13"/>
      <c r="C1056" s="35"/>
      <c r="D1056" s="35"/>
      <c r="E1056" s="3"/>
      <c r="F1056" s="3"/>
      <c r="G1056" s="3"/>
      <c r="H1056" s="3"/>
      <c r="I1056" s="4"/>
    </row>
    <row r="1057" spans="2:9" x14ac:dyDescent="0.3">
      <c r="B1057" s="13"/>
      <c r="C1057" s="35"/>
      <c r="D1057" s="35"/>
      <c r="E1057" s="3"/>
      <c r="F1057" s="3"/>
      <c r="G1057" s="3"/>
      <c r="H1057" s="3"/>
      <c r="I1057" s="4"/>
    </row>
    <row r="1058" spans="2:9" x14ac:dyDescent="0.3">
      <c r="B1058" s="13"/>
      <c r="C1058" s="35"/>
      <c r="D1058" s="35"/>
      <c r="E1058" s="3"/>
      <c r="F1058" s="3"/>
      <c r="G1058" s="3"/>
      <c r="H1058" s="3"/>
      <c r="I1058" s="4"/>
    </row>
    <row r="1059" spans="2:9" x14ac:dyDescent="0.3">
      <c r="B1059" s="13"/>
      <c r="C1059" s="35"/>
      <c r="D1059" s="35"/>
      <c r="E1059" s="3"/>
      <c r="F1059" s="3"/>
      <c r="G1059" s="3"/>
      <c r="H1059" s="3"/>
      <c r="I1059" s="4"/>
    </row>
    <row r="1060" spans="2:9" x14ac:dyDescent="0.3">
      <c r="B1060" s="13"/>
      <c r="C1060" s="35"/>
      <c r="D1060" s="35"/>
      <c r="E1060" s="3"/>
      <c r="F1060" s="3"/>
      <c r="G1060" s="3"/>
      <c r="H1060" s="3"/>
      <c r="I1060" s="4"/>
    </row>
    <row r="1061" spans="2:9" x14ac:dyDescent="0.3">
      <c r="B1061" s="13"/>
      <c r="C1061" s="35"/>
      <c r="D1061" s="35"/>
      <c r="E1061" s="3"/>
      <c r="F1061" s="3"/>
      <c r="G1061" s="3"/>
      <c r="H1061" s="3"/>
      <c r="I1061" s="4"/>
    </row>
    <row r="1062" spans="2:9" x14ac:dyDescent="0.3">
      <c r="B1062" s="13"/>
      <c r="C1062" s="35"/>
      <c r="D1062" s="35"/>
      <c r="E1062" s="3"/>
      <c r="F1062" s="3"/>
      <c r="G1062" s="3"/>
      <c r="H1062" s="3"/>
      <c r="I1062" s="4"/>
    </row>
    <row r="1063" spans="2:9" x14ac:dyDescent="0.3">
      <c r="B1063" s="13"/>
      <c r="C1063" s="35"/>
      <c r="D1063" s="35"/>
      <c r="E1063" s="3"/>
      <c r="F1063" s="3"/>
      <c r="G1063" s="3"/>
      <c r="H1063" s="3"/>
      <c r="I1063" s="4"/>
    </row>
    <row r="1064" spans="2:9" x14ac:dyDescent="0.3">
      <c r="B1064" s="13"/>
      <c r="C1064" s="35"/>
      <c r="D1064" s="35"/>
      <c r="E1064" s="3"/>
      <c r="F1064" s="3"/>
      <c r="G1064" s="3"/>
      <c r="H1064" s="3"/>
      <c r="I1064" s="4"/>
    </row>
    <row r="1065" spans="2:9" x14ac:dyDescent="0.3">
      <c r="B1065" s="13"/>
      <c r="C1065" s="35"/>
      <c r="D1065" s="35"/>
      <c r="E1065" s="3"/>
      <c r="F1065" s="3"/>
      <c r="G1065" s="3"/>
      <c r="H1065" s="3"/>
      <c r="I1065" s="4"/>
    </row>
    <row r="1066" spans="2:9" x14ac:dyDescent="0.3">
      <c r="B1066" s="13"/>
      <c r="C1066" s="35"/>
      <c r="D1066" s="35"/>
      <c r="E1066" s="3"/>
      <c r="F1066" s="3"/>
      <c r="G1066" s="3"/>
      <c r="H1066" s="3"/>
      <c r="I1066" s="4"/>
    </row>
    <row r="1067" spans="2:9" x14ac:dyDescent="0.3">
      <c r="B1067" s="13"/>
      <c r="C1067" s="35"/>
      <c r="D1067" s="35"/>
      <c r="E1067" s="3"/>
      <c r="F1067" s="3"/>
      <c r="G1067" s="3"/>
      <c r="H1067" s="3"/>
      <c r="I1067" s="4"/>
    </row>
    <row r="1068" spans="2:9" x14ac:dyDescent="0.3">
      <c r="B1068" s="13"/>
      <c r="C1068" s="35"/>
      <c r="D1068" s="35"/>
      <c r="E1068" s="3"/>
      <c r="F1068" s="3"/>
      <c r="G1068" s="3"/>
      <c r="H1068" s="3"/>
      <c r="I1068" s="4"/>
    </row>
    <row r="1069" spans="2:9" x14ac:dyDescent="0.3">
      <c r="B1069" s="13"/>
      <c r="C1069" s="35"/>
      <c r="D1069" s="35"/>
      <c r="E1069" s="3"/>
      <c r="F1069" s="3"/>
      <c r="G1069" s="3"/>
      <c r="H1069" s="3"/>
      <c r="I1069" s="4"/>
    </row>
    <row r="1070" spans="2:9" x14ac:dyDescent="0.3">
      <c r="B1070" s="13"/>
      <c r="C1070" s="35"/>
      <c r="D1070" s="35"/>
      <c r="E1070" s="3"/>
      <c r="F1070" s="3"/>
      <c r="G1070" s="3"/>
      <c r="H1070" s="3"/>
      <c r="I1070" s="4"/>
    </row>
    <row r="1071" spans="2:9" x14ac:dyDescent="0.3">
      <c r="B1071" s="13"/>
      <c r="C1071" s="35"/>
      <c r="D1071" s="35"/>
      <c r="E1071" s="3"/>
      <c r="F1071" s="3"/>
      <c r="G1071" s="3"/>
      <c r="H1071" s="3"/>
      <c r="I1071" s="4"/>
    </row>
    <row r="1072" spans="2:9" x14ac:dyDescent="0.3">
      <c r="B1072" s="13"/>
      <c r="C1072" s="35"/>
      <c r="D1072" s="35"/>
      <c r="E1072" s="3"/>
      <c r="F1072" s="3"/>
      <c r="G1072" s="3"/>
      <c r="H1072" s="3"/>
      <c r="I1072" s="4"/>
    </row>
    <row r="1073" spans="2:9" x14ac:dyDescent="0.3">
      <c r="B1073" s="13"/>
      <c r="C1073" s="35"/>
      <c r="D1073" s="35"/>
      <c r="E1073" s="3"/>
      <c r="F1073" s="3"/>
      <c r="G1073" s="3"/>
      <c r="H1073" s="3"/>
      <c r="I1073" s="4"/>
    </row>
    <row r="1074" spans="2:9" x14ac:dyDescent="0.3">
      <c r="B1074" s="13"/>
      <c r="C1074" s="35"/>
      <c r="D1074" s="35"/>
      <c r="E1074" s="3"/>
      <c r="F1074" s="3"/>
      <c r="G1074" s="3"/>
      <c r="H1074" s="3"/>
      <c r="I1074" s="4"/>
    </row>
    <row r="1075" spans="2:9" x14ac:dyDescent="0.3">
      <c r="B1075" s="13"/>
      <c r="C1075" s="35"/>
      <c r="D1075" s="35"/>
      <c r="E1075" s="3"/>
      <c r="F1075" s="3"/>
      <c r="G1075" s="3"/>
      <c r="H1075" s="3"/>
      <c r="I1075" s="4"/>
    </row>
    <row r="1076" spans="2:9" x14ac:dyDescent="0.3">
      <c r="B1076" s="13"/>
      <c r="C1076" s="35"/>
      <c r="D1076" s="35"/>
      <c r="E1076" s="3"/>
      <c r="F1076" s="3"/>
      <c r="G1076" s="3"/>
      <c r="H1076" s="3"/>
      <c r="I1076" s="4"/>
    </row>
    <row r="1077" spans="2:9" x14ac:dyDescent="0.3">
      <c r="B1077" s="13"/>
      <c r="C1077" s="35"/>
      <c r="D1077" s="35"/>
      <c r="E1077" s="3"/>
      <c r="F1077" s="3"/>
      <c r="G1077" s="3"/>
      <c r="H1077" s="3"/>
      <c r="I1077" s="4"/>
    </row>
    <row r="1078" spans="2:9" x14ac:dyDescent="0.3">
      <c r="B1078" s="13"/>
      <c r="C1078" s="35"/>
      <c r="D1078" s="35"/>
      <c r="E1078" s="3"/>
      <c r="F1078" s="3"/>
      <c r="G1078" s="3"/>
      <c r="H1078" s="3"/>
      <c r="I1078" s="4"/>
    </row>
    <row r="1079" spans="2:9" x14ac:dyDescent="0.3">
      <c r="B1079" s="13"/>
      <c r="C1079" s="35"/>
      <c r="D1079" s="35"/>
      <c r="E1079" s="3"/>
      <c r="F1079" s="3"/>
      <c r="G1079" s="3"/>
      <c r="H1079" s="3"/>
      <c r="I1079" s="4"/>
    </row>
    <row r="1080" spans="2:9" x14ac:dyDescent="0.3">
      <c r="B1080" s="13"/>
      <c r="C1080" s="35"/>
      <c r="D1080" s="35"/>
      <c r="E1080" s="3"/>
      <c r="F1080" s="3"/>
      <c r="G1080" s="3"/>
      <c r="H1080" s="3"/>
      <c r="I1080" s="4"/>
    </row>
    <row r="1081" spans="2:9" x14ac:dyDescent="0.3">
      <c r="B1081" s="13"/>
      <c r="C1081" s="35"/>
      <c r="D1081" s="35"/>
      <c r="E1081" s="3"/>
      <c r="F1081" s="3"/>
      <c r="G1081" s="3"/>
      <c r="H1081" s="3"/>
      <c r="I1081" s="4"/>
    </row>
    <row r="1082" spans="2:9" x14ac:dyDescent="0.3">
      <c r="B1082" s="13"/>
      <c r="C1082" s="35"/>
      <c r="D1082" s="35"/>
      <c r="E1082" s="3"/>
      <c r="F1082" s="3"/>
      <c r="G1082" s="3"/>
      <c r="H1082" s="3"/>
      <c r="I1082" s="4"/>
    </row>
    <row r="1083" spans="2:9" x14ac:dyDescent="0.3">
      <c r="B1083" s="13"/>
      <c r="C1083" s="35"/>
      <c r="D1083" s="35"/>
      <c r="E1083" s="3"/>
      <c r="F1083" s="3"/>
      <c r="G1083" s="3"/>
      <c r="H1083" s="3"/>
      <c r="I1083" s="4"/>
    </row>
    <row r="1084" spans="2:9" x14ac:dyDescent="0.3">
      <c r="B1084" s="13"/>
      <c r="C1084" s="35"/>
      <c r="D1084" s="35"/>
      <c r="E1084" s="3"/>
      <c r="F1084" s="3"/>
      <c r="G1084" s="3"/>
      <c r="H1084" s="3"/>
      <c r="I1084" s="4"/>
    </row>
    <row r="1085" spans="2:9" x14ac:dyDescent="0.3">
      <c r="B1085" s="13"/>
      <c r="C1085" s="35"/>
      <c r="D1085" s="35"/>
      <c r="E1085" s="3"/>
      <c r="F1085" s="3"/>
      <c r="G1085" s="3"/>
      <c r="H1085" s="3"/>
      <c r="I1085" s="4"/>
    </row>
    <row r="1086" spans="2:9" x14ac:dyDescent="0.3">
      <c r="B1086" s="13"/>
      <c r="C1086" s="35"/>
      <c r="D1086" s="35"/>
      <c r="E1086" s="3"/>
      <c r="F1086" s="3"/>
      <c r="G1086" s="3"/>
      <c r="H1086" s="3"/>
      <c r="I1086" s="4"/>
    </row>
    <row r="1087" spans="2:9" x14ac:dyDescent="0.3">
      <c r="B1087" s="13"/>
      <c r="C1087" s="35"/>
      <c r="D1087" s="35"/>
      <c r="E1087" s="3"/>
      <c r="F1087" s="3"/>
      <c r="G1087" s="3"/>
      <c r="H1087" s="3"/>
      <c r="I1087" s="4"/>
    </row>
    <row r="1088" spans="2:9" x14ac:dyDescent="0.3">
      <c r="B1088" s="13"/>
      <c r="C1088" s="35"/>
      <c r="D1088" s="35"/>
      <c r="E1088" s="3"/>
      <c r="F1088" s="3"/>
      <c r="G1088" s="3"/>
      <c r="H1088" s="3"/>
      <c r="I1088" s="4"/>
    </row>
    <row r="1089" spans="2:9" x14ac:dyDescent="0.3">
      <c r="B1089" s="13"/>
      <c r="C1089" s="35"/>
      <c r="D1089" s="35"/>
      <c r="E1089" s="3"/>
      <c r="F1089" s="3"/>
      <c r="G1089" s="3"/>
      <c r="H1089" s="3"/>
      <c r="I1089" s="4"/>
    </row>
    <row r="1090" spans="2:9" x14ac:dyDescent="0.3">
      <c r="B1090" s="13"/>
      <c r="C1090" s="35"/>
      <c r="D1090" s="35"/>
      <c r="E1090" s="3"/>
      <c r="F1090" s="3"/>
      <c r="G1090" s="3"/>
      <c r="H1090" s="3"/>
      <c r="I1090" s="4"/>
    </row>
    <row r="1091" spans="2:9" x14ac:dyDescent="0.3">
      <c r="B1091" s="13"/>
      <c r="C1091" s="35"/>
      <c r="D1091" s="35"/>
      <c r="E1091" s="3"/>
      <c r="F1091" s="3"/>
      <c r="G1091" s="3"/>
      <c r="H1091" s="3"/>
      <c r="I1091" s="4"/>
    </row>
    <row r="1092" spans="2:9" x14ac:dyDescent="0.3">
      <c r="B1092" s="13"/>
      <c r="C1092" s="35"/>
      <c r="D1092" s="35"/>
      <c r="E1092" s="3"/>
      <c r="F1092" s="3"/>
      <c r="G1092" s="3"/>
      <c r="H1092" s="3"/>
      <c r="I1092" s="4"/>
    </row>
    <row r="1093" spans="2:9" x14ac:dyDescent="0.3">
      <c r="B1093" s="13"/>
      <c r="C1093" s="35"/>
      <c r="D1093" s="35"/>
      <c r="E1093" s="3"/>
      <c r="F1093" s="3"/>
      <c r="G1093" s="3"/>
      <c r="H1093" s="3"/>
      <c r="I1093" s="4"/>
    </row>
    <row r="1094" spans="2:9" x14ac:dyDescent="0.3">
      <c r="B1094" s="13"/>
      <c r="C1094" s="35"/>
      <c r="D1094" s="35"/>
      <c r="E1094" s="3"/>
      <c r="F1094" s="3"/>
      <c r="G1094" s="3"/>
      <c r="H1094" s="3"/>
      <c r="I1094" s="4"/>
    </row>
    <row r="1095" spans="2:9" x14ac:dyDescent="0.3">
      <c r="B1095" s="13"/>
      <c r="C1095" s="35"/>
      <c r="D1095" s="35"/>
      <c r="E1095" s="3"/>
      <c r="F1095" s="3"/>
      <c r="G1095" s="3"/>
      <c r="H1095" s="3"/>
      <c r="I1095" s="4"/>
    </row>
  </sheetData>
  <mergeCells count="3">
    <mergeCell ref="Z2:AA2"/>
    <mergeCell ref="Z5:AA5"/>
    <mergeCell ref="B6:N6"/>
  </mergeCells>
  <phoneticPr fontId="2" type="noConversion"/>
  <conditionalFormatting sqref="K8:L8">
    <cfRule type="cellIs" dxfId="15" priority="4" operator="between">
      <formula>$K$4</formula>
      <formula>$L$4</formula>
    </cfRule>
    <cfRule type="cellIs" dxfId="14" priority="7" operator="between">
      <formula>$C$4</formula>
      <formula>$D$4</formula>
    </cfRule>
  </conditionalFormatting>
  <conditionalFormatting sqref="J8">
    <cfRule type="cellIs" dxfId="13" priority="3" operator="greaterThan">
      <formula>0.9</formula>
    </cfRule>
    <cfRule type="cellIs" dxfId="12" priority="5" operator="greaterThan">
      <formula>0.9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3B5D-F9BA-408C-9587-3BAD842116D6}">
  <sheetPr>
    <tabColor rgb="FF92D050"/>
  </sheetPr>
  <dimension ref="B2:AA1024"/>
  <sheetViews>
    <sheetView topLeftCell="A7" zoomScale="85" zoomScaleNormal="85" workbookViewId="0">
      <selection activeCell="K8" sqref="K8"/>
    </sheetView>
  </sheetViews>
  <sheetFormatPr defaultRowHeight="16.5" x14ac:dyDescent="0.3"/>
  <cols>
    <col min="1" max="1" width="2.625" customWidth="1"/>
    <col min="3" max="3" width="10.375" bestFit="1" customWidth="1"/>
    <col min="4" max="4" width="11.625" bestFit="1" customWidth="1"/>
    <col min="5" max="6" width="19" bestFit="1" customWidth="1"/>
    <col min="7" max="7" width="18.875" customWidth="1"/>
    <col min="8" max="8" width="18.875" style="43" customWidth="1"/>
    <col min="9" max="9" width="12.75" bestFit="1" customWidth="1"/>
    <col min="10" max="11" width="14.375" bestFit="1" customWidth="1"/>
    <col min="13" max="14" width="9" customWidth="1"/>
    <col min="15" max="15" width="2.625" customWidth="1"/>
  </cols>
  <sheetData>
    <row r="2" spans="2:27" x14ac:dyDescent="0.3">
      <c r="B2" s="17"/>
      <c r="C2" s="17"/>
      <c r="D2" s="17"/>
      <c r="E2" s="17"/>
      <c r="F2" s="17"/>
      <c r="G2" s="17"/>
      <c r="H2" s="17"/>
      <c r="I2" s="17"/>
      <c r="J2" s="40"/>
      <c r="K2" s="40"/>
      <c r="L2" s="40"/>
      <c r="M2" s="17"/>
      <c r="N2" s="17"/>
      <c r="Z2" s="64"/>
      <c r="AA2" s="64"/>
    </row>
    <row r="3" spans="2:27" x14ac:dyDescent="0.3">
      <c r="B3" s="17"/>
      <c r="C3" s="17"/>
      <c r="D3" s="17"/>
      <c r="E3" s="17"/>
      <c r="F3" s="17"/>
      <c r="G3" s="17"/>
      <c r="H3" s="17"/>
      <c r="I3" s="17"/>
      <c r="J3" s="40"/>
      <c r="K3" s="40"/>
      <c r="L3" s="40"/>
      <c r="M3" s="17"/>
      <c r="N3" s="17"/>
    </row>
    <row r="4" spans="2:27" x14ac:dyDescent="0.3">
      <c r="B4" s="17"/>
      <c r="C4" s="17"/>
      <c r="D4" s="17"/>
      <c r="E4" s="17"/>
      <c r="F4" s="17"/>
      <c r="G4" s="17"/>
      <c r="H4" s="17"/>
      <c r="I4" s="17"/>
      <c r="J4" s="40"/>
      <c r="K4" s="40"/>
      <c r="L4" s="40"/>
      <c r="M4" s="17"/>
      <c r="N4" s="17"/>
    </row>
    <row r="5" spans="2:27" x14ac:dyDescent="0.3">
      <c r="B5" s="17"/>
      <c r="C5" s="17"/>
      <c r="D5" s="17"/>
      <c r="E5" s="17"/>
      <c r="F5" s="17"/>
      <c r="G5" s="17"/>
      <c r="H5" s="17"/>
      <c r="I5" s="17"/>
      <c r="J5" s="13"/>
      <c r="K5" s="13"/>
      <c r="L5" s="13"/>
      <c r="M5" s="17"/>
      <c r="N5" s="17"/>
      <c r="Z5" s="65"/>
      <c r="AA5" s="65"/>
    </row>
    <row r="6" spans="2:27" x14ac:dyDescent="0.3">
      <c r="B6" s="66" t="s">
        <v>27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3"/>
    </row>
    <row r="7" spans="2:27" ht="82.5" x14ac:dyDescent="0.3">
      <c r="B7" s="16" t="s">
        <v>16</v>
      </c>
      <c r="C7" s="37" t="s">
        <v>17</v>
      </c>
      <c r="D7" s="37" t="s">
        <v>18</v>
      </c>
      <c r="E7" s="24" t="s">
        <v>25</v>
      </c>
      <c r="F7" s="24" t="s">
        <v>24</v>
      </c>
      <c r="G7" s="24" t="s">
        <v>883</v>
      </c>
      <c r="H7" s="24" t="s">
        <v>1035</v>
      </c>
      <c r="I7" s="25" t="s">
        <v>26</v>
      </c>
      <c r="J7" s="30" t="s">
        <v>33</v>
      </c>
      <c r="K7" s="24" t="s">
        <v>31</v>
      </c>
      <c r="L7" s="24" t="s">
        <v>32</v>
      </c>
      <c r="M7" s="25" t="s">
        <v>118</v>
      </c>
      <c r="N7" s="25" t="s">
        <v>119</v>
      </c>
    </row>
    <row r="8" spans="2:27" x14ac:dyDescent="0.3">
      <c r="B8" s="26" t="s">
        <v>19</v>
      </c>
      <c r="C8" s="44">
        <f t="shared" ref="C8:I8" si="0">AVERAGE(C13:C921)</f>
        <v>77.784777478871291</v>
      </c>
      <c r="D8" s="44">
        <f t="shared" si="0"/>
        <v>74.900735343511428</v>
      </c>
      <c r="E8" s="44">
        <f t="shared" si="0"/>
        <v>76.34275641119136</v>
      </c>
      <c r="F8" s="44">
        <f t="shared" si="0"/>
        <v>2.8840421353597603</v>
      </c>
      <c r="G8" s="44">
        <f t="shared" si="0"/>
        <v>4.2584789567097596</v>
      </c>
      <c r="H8" s="57">
        <f>SQRT(SUM(H13:H667)/COUNT(H13:H667))</f>
        <v>5.0965902683865405</v>
      </c>
      <c r="I8" s="48">
        <f t="shared" si="0"/>
        <v>0.94407358097055949</v>
      </c>
      <c r="J8" s="51">
        <f>CORREL(C13:C921,D13:D921)</f>
        <v>0.89609641933666762</v>
      </c>
      <c r="K8" s="52">
        <f>FISHERINV(FISHER(J8)-(1.96*(1/SQRT(COUNT(C13:C921)-3))))</f>
        <v>0.87989108080090983</v>
      </c>
      <c r="L8" s="52">
        <f>FISHERINV(FISHER(J8)+(1.96*(1/SQRT(COUNT(C13:C921)-3))))</f>
        <v>0.91021972211857805</v>
      </c>
      <c r="M8" s="53">
        <f>F8+1.96*_xlfn.STDEV.S(F13:F921)</f>
        <v>11.126426528310191</v>
      </c>
      <c r="N8" s="53">
        <f>F8-1.96*_xlfn.STDEV.S(F13:F921)</f>
        <v>-5.358342257590671</v>
      </c>
    </row>
    <row r="9" spans="2:27" x14ac:dyDescent="0.3">
      <c r="B9" s="26" t="s">
        <v>20</v>
      </c>
      <c r="C9" s="44">
        <f t="shared" ref="C9:I9" si="1">_xlfn.STDEV.S(C13:C921)</f>
        <v>5.9487266300942432</v>
      </c>
      <c r="D9" s="44">
        <f t="shared" si="1"/>
        <v>8.6036783640240859</v>
      </c>
      <c r="E9" s="44">
        <f t="shared" si="1"/>
        <v>7.0911340279714041</v>
      </c>
      <c r="F9" s="44">
        <f t="shared" si="1"/>
        <v>4.2052981596685868</v>
      </c>
      <c r="G9" s="44">
        <f t="shared" si="1"/>
        <v>2.8022451726761393</v>
      </c>
      <c r="H9" s="44"/>
      <c r="I9" s="48">
        <f t="shared" si="1"/>
        <v>3.7896326094827529E-2</v>
      </c>
      <c r="J9" s="6"/>
      <c r="K9" s="1"/>
      <c r="L9" s="1"/>
      <c r="M9" s="1"/>
      <c r="N9" s="28"/>
    </row>
    <row r="10" spans="2:27" x14ac:dyDescent="0.3">
      <c r="B10" s="27" t="s">
        <v>21</v>
      </c>
      <c r="C10" s="45">
        <f t="shared" ref="C10:I10" si="2">C9/SQRT(COUNT(C13:C921))</f>
        <v>0.23243598320710601</v>
      </c>
      <c r="D10" s="45">
        <f t="shared" si="2"/>
        <v>0.3361735315962841</v>
      </c>
      <c r="E10" s="45">
        <f t="shared" si="2"/>
        <v>0.27707353394028583</v>
      </c>
      <c r="F10" s="45">
        <f t="shared" si="2"/>
        <v>0.16431459591312839</v>
      </c>
      <c r="G10" s="45">
        <f t="shared" si="2"/>
        <v>0.10949277927871869</v>
      </c>
      <c r="H10" s="45"/>
      <c r="I10" s="49">
        <f t="shared" si="2"/>
        <v>1.4807319891330752E-3</v>
      </c>
      <c r="J10" s="6"/>
      <c r="K10" s="1"/>
      <c r="L10" s="1"/>
      <c r="M10" s="1"/>
      <c r="N10" s="7"/>
    </row>
    <row r="11" spans="2:27" x14ac:dyDescent="0.3">
      <c r="B11" s="26" t="s">
        <v>22</v>
      </c>
      <c r="C11" s="44">
        <f t="shared" ref="C11:I11" si="3">MIN(C13:C921)</f>
        <v>65.233333333333306</v>
      </c>
      <c r="D11" s="44">
        <f t="shared" si="3"/>
        <v>58.262836</v>
      </c>
      <c r="E11" s="44">
        <f t="shared" si="3"/>
        <v>62.064751333333305</v>
      </c>
      <c r="F11" s="44">
        <f t="shared" si="3"/>
        <v>-12.757649999999998</v>
      </c>
      <c r="G11" s="44">
        <f t="shared" si="3"/>
        <v>6.5600000000642922E-4</v>
      </c>
      <c r="H11" s="44"/>
      <c r="I11" s="48">
        <f t="shared" si="3"/>
        <v>0.82831126903553332</v>
      </c>
      <c r="J11" s="6"/>
      <c r="K11" s="1"/>
      <c r="L11" s="1"/>
      <c r="M11" s="1"/>
      <c r="N11" s="7"/>
    </row>
    <row r="12" spans="2:27" x14ac:dyDescent="0.3">
      <c r="B12" s="27" t="s">
        <v>23</v>
      </c>
      <c r="C12" s="45">
        <f t="shared" ref="C12:I12" si="4">MAX(C13:C921)</f>
        <v>89.966666666666598</v>
      </c>
      <c r="D12" s="45">
        <f t="shared" si="4"/>
        <v>101.65765</v>
      </c>
      <c r="E12" s="45">
        <f t="shared" si="4"/>
        <v>95.278825000000012</v>
      </c>
      <c r="F12" s="45">
        <f t="shared" si="4"/>
        <v>12.401649333333303</v>
      </c>
      <c r="G12" s="45">
        <f t="shared" si="4"/>
        <v>12.757649999999998</v>
      </c>
      <c r="H12" s="45"/>
      <c r="I12" s="49">
        <f t="shared" si="4"/>
        <v>0.99999185093167697</v>
      </c>
      <c r="J12" s="8"/>
      <c r="K12" s="29"/>
      <c r="L12" s="29"/>
      <c r="M12" s="29"/>
      <c r="N12" s="18"/>
    </row>
    <row r="13" spans="2:27" x14ac:dyDescent="0.3">
      <c r="B13" s="13" t="s">
        <v>0</v>
      </c>
      <c r="C13" s="46">
        <v>89.866666666666603</v>
      </c>
      <c r="D13" s="46">
        <v>97.873130000000003</v>
      </c>
      <c r="E13" s="46">
        <f>IFERROR(AVERAGE(C13,D13),"")</f>
        <v>93.86989833333331</v>
      </c>
      <c r="F13" s="46">
        <f>IFERROR((C13-D13),"")</f>
        <v>-8.0064633333334001</v>
      </c>
      <c r="G13" s="46">
        <f>ABS(F13)</f>
        <v>8.0064633333334001</v>
      </c>
      <c r="H13" s="57">
        <f>POWER(F13,2)</f>
        <v>64.103455108012184</v>
      </c>
      <c r="I13" s="50">
        <f>IFERROR((1-(ABS(C13-D13)/C13)),"")</f>
        <v>0.9109073071216609</v>
      </c>
      <c r="J13" s="54"/>
      <c r="K13" s="54"/>
    </row>
    <row r="14" spans="2:27" x14ac:dyDescent="0.3">
      <c r="B14" s="13" t="s">
        <v>884</v>
      </c>
      <c r="C14" s="46">
        <v>89.5</v>
      </c>
      <c r="D14" s="46">
        <v>96.285849999999996</v>
      </c>
      <c r="E14" s="46">
        <f t="shared" ref="E14:E60" si="5">IFERROR(AVERAGE(C14,D14),"")</f>
        <v>92.892924999999991</v>
      </c>
      <c r="F14" s="46">
        <f t="shared" ref="F14:F60" si="6">IFERROR((C14-D14),"")</f>
        <v>-6.7858499999999964</v>
      </c>
      <c r="G14" s="46">
        <f t="shared" ref="G14:G60" si="7">ABS(F14)</f>
        <v>6.7858499999999964</v>
      </c>
      <c r="H14" s="57">
        <f t="shared" ref="H14:H77" si="8">POWER(F14,2)</f>
        <v>46.047760222499953</v>
      </c>
      <c r="I14" s="50">
        <f t="shared" ref="I14:I60" si="9">IFERROR((1-(ABS(C14-D14)/C14)),"")</f>
        <v>0.92418044692737433</v>
      </c>
      <c r="J14" s="54"/>
      <c r="K14" s="54"/>
    </row>
    <row r="15" spans="2:27" x14ac:dyDescent="0.3">
      <c r="B15" s="13" t="s">
        <v>2</v>
      </c>
      <c r="C15" s="46">
        <v>89.966666666666598</v>
      </c>
      <c r="D15" s="46">
        <v>93.473206000000005</v>
      </c>
      <c r="E15" s="46">
        <f t="shared" si="5"/>
        <v>91.719936333333294</v>
      </c>
      <c r="F15" s="46">
        <f t="shared" si="6"/>
        <v>-3.5065393333334072</v>
      </c>
      <c r="G15" s="46">
        <f t="shared" si="7"/>
        <v>3.5065393333334072</v>
      </c>
      <c r="H15" s="57">
        <f t="shared" si="8"/>
        <v>12.295818096214296</v>
      </c>
      <c r="I15" s="50">
        <f t="shared" si="9"/>
        <v>0.96102401630233336</v>
      </c>
      <c r="J15" s="54"/>
      <c r="K15" s="54"/>
    </row>
    <row r="16" spans="2:27" x14ac:dyDescent="0.3">
      <c r="B16" s="13" t="s">
        <v>3</v>
      </c>
      <c r="C16" s="46">
        <v>89.366666666666603</v>
      </c>
      <c r="D16" s="46">
        <v>97.0428</v>
      </c>
      <c r="E16" s="46">
        <f t="shared" si="5"/>
        <v>93.204733333333309</v>
      </c>
      <c r="F16" s="46">
        <f t="shared" si="6"/>
        <v>-7.6761333333333965</v>
      </c>
      <c r="G16" s="46">
        <f t="shared" si="7"/>
        <v>7.6761333333333965</v>
      </c>
      <c r="H16" s="57">
        <f t="shared" si="8"/>
        <v>58.923022951112081</v>
      </c>
      <c r="I16" s="50">
        <f t="shared" si="9"/>
        <v>0.91410518463259904</v>
      </c>
      <c r="J16" s="54"/>
      <c r="K16" s="54"/>
    </row>
    <row r="17" spans="2:11" x14ac:dyDescent="0.3">
      <c r="B17" s="13" t="s">
        <v>4</v>
      </c>
      <c r="C17" s="46">
        <v>89.6666666666666</v>
      </c>
      <c r="D17" s="46">
        <v>95.724519999999998</v>
      </c>
      <c r="E17" s="46">
        <f t="shared" si="5"/>
        <v>92.695593333333306</v>
      </c>
      <c r="F17" s="46">
        <f t="shared" si="6"/>
        <v>-6.0578533333333979</v>
      </c>
      <c r="G17" s="46">
        <f t="shared" si="7"/>
        <v>6.0578533333333979</v>
      </c>
      <c r="H17" s="57">
        <f t="shared" si="8"/>
        <v>36.697587008178559</v>
      </c>
      <c r="I17" s="50">
        <f t="shared" si="9"/>
        <v>0.93244029739776879</v>
      </c>
      <c r="J17" s="54"/>
      <c r="K17" s="54"/>
    </row>
    <row r="18" spans="2:11" x14ac:dyDescent="0.3">
      <c r="B18" s="13" t="s">
        <v>5</v>
      </c>
      <c r="C18" s="46">
        <v>88.6666666666666</v>
      </c>
      <c r="D18" s="46">
        <v>87.542519999999996</v>
      </c>
      <c r="E18" s="46">
        <f t="shared" si="5"/>
        <v>88.104593333333298</v>
      </c>
      <c r="F18" s="46">
        <f t="shared" si="6"/>
        <v>1.1241466666666042</v>
      </c>
      <c r="G18" s="46">
        <f t="shared" si="7"/>
        <v>1.1241466666666042</v>
      </c>
      <c r="H18" s="57">
        <f t="shared" si="8"/>
        <v>1.2637057281776374</v>
      </c>
      <c r="I18" s="50">
        <f t="shared" si="9"/>
        <v>0.98732165413533901</v>
      </c>
      <c r="J18" s="54"/>
      <c r="K18" s="54"/>
    </row>
    <row r="19" spans="2:11" x14ac:dyDescent="0.3">
      <c r="B19" s="13" t="s">
        <v>6</v>
      </c>
      <c r="C19" s="46">
        <v>88.966666666666598</v>
      </c>
      <c r="D19" s="46">
        <v>85.635490000000004</v>
      </c>
      <c r="E19" s="46">
        <f t="shared" si="5"/>
        <v>87.301078333333294</v>
      </c>
      <c r="F19" s="46">
        <f t="shared" si="6"/>
        <v>3.3311766666665932</v>
      </c>
      <c r="G19" s="46">
        <f t="shared" si="7"/>
        <v>3.3311766666665932</v>
      </c>
      <c r="H19" s="57">
        <f t="shared" si="8"/>
        <v>11.096737984543955</v>
      </c>
      <c r="I19" s="50">
        <f t="shared" si="9"/>
        <v>0.96255702510303565</v>
      </c>
      <c r="J19" s="54"/>
      <c r="K19" s="54"/>
    </row>
    <row r="20" spans="2:11" x14ac:dyDescent="0.3">
      <c r="B20" s="13" t="s">
        <v>7</v>
      </c>
      <c r="C20" s="46">
        <v>89.033333333333303</v>
      </c>
      <c r="D20" s="46">
        <v>84.606949999999998</v>
      </c>
      <c r="E20" s="46">
        <f t="shared" si="5"/>
        <v>86.820141666666643</v>
      </c>
      <c r="F20" s="46">
        <f t="shared" si="6"/>
        <v>4.4263833333333054</v>
      </c>
      <c r="G20" s="46">
        <f t="shared" si="7"/>
        <v>4.4263833333333054</v>
      </c>
      <c r="H20" s="57">
        <f t="shared" si="8"/>
        <v>19.592869413610863</v>
      </c>
      <c r="I20" s="50">
        <f t="shared" si="9"/>
        <v>0.95028397603893699</v>
      </c>
      <c r="J20" s="54"/>
      <c r="K20" s="54"/>
    </row>
    <row r="21" spans="2:11" x14ac:dyDescent="0.3">
      <c r="B21" s="13" t="s">
        <v>8</v>
      </c>
      <c r="C21" s="46">
        <v>89.066666666666606</v>
      </c>
      <c r="D21" s="46">
        <v>94.6143</v>
      </c>
      <c r="E21" s="46">
        <f t="shared" si="5"/>
        <v>91.84048333333331</v>
      </c>
      <c r="F21" s="46">
        <f t="shared" si="6"/>
        <v>-5.547633333333394</v>
      </c>
      <c r="G21" s="46">
        <f t="shared" si="7"/>
        <v>5.547633333333394</v>
      </c>
      <c r="H21" s="57">
        <f t="shared" si="8"/>
        <v>30.776235601111786</v>
      </c>
      <c r="I21" s="50">
        <f t="shared" si="9"/>
        <v>0.93771369760478973</v>
      </c>
      <c r="J21" s="54"/>
      <c r="K21" s="54"/>
    </row>
    <row r="22" spans="2:11" x14ac:dyDescent="0.3">
      <c r="B22" s="13" t="s">
        <v>9</v>
      </c>
      <c r="C22" s="46">
        <v>89.266666666666595</v>
      </c>
      <c r="D22" s="46">
        <v>94.455119999999994</v>
      </c>
      <c r="E22" s="46">
        <f t="shared" si="5"/>
        <v>91.860893333333294</v>
      </c>
      <c r="F22" s="46">
        <f t="shared" si="6"/>
        <v>-5.1884533333333991</v>
      </c>
      <c r="G22" s="46">
        <f t="shared" si="7"/>
        <v>5.1884533333333991</v>
      </c>
      <c r="H22" s="57">
        <f t="shared" si="8"/>
        <v>26.920047992178461</v>
      </c>
      <c r="I22" s="50">
        <f t="shared" si="9"/>
        <v>0.94187692307692228</v>
      </c>
      <c r="J22" s="54"/>
      <c r="K22" s="54"/>
    </row>
    <row r="23" spans="2:11" x14ac:dyDescent="0.3">
      <c r="B23" s="13" t="s">
        <v>10</v>
      </c>
      <c r="C23" s="46">
        <v>89.066666666666606</v>
      </c>
      <c r="D23" s="46">
        <v>92.594573999999994</v>
      </c>
      <c r="E23" s="46">
        <f t="shared" si="5"/>
        <v>90.8306203333333</v>
      </c>
      <c r="F23" s="46">
        <f t="shared" si="6"/>
        <v>-3.5279073333333884</v>
      </c>
      <c r="G23" s="46">
        <f t="shared" si="7"/>
        <v>3.5279073333333884</v>
      </c>
      <c r="H23" s="57">
        <f t="shared" si="8"/>
        <v>12.4461301525875</v>
      </c>
      <c r="I23" s="50">
        <f t="shared" si="9"/>
        <v>0.96039026197604727</v>
      </c>
      <c r="J23" s="54"/>
      <c r="K23" s="54"/>
    </row>
    <row r="24" spans="2:11" x14ac:dyDescent="0.3">
      <c r="B24" s="13" t="s">
        <v>11</v>
      </c>
      <c r="C24" s="46">
        <v>89.3</v>
      </c>
      <c r="D24" s="46">
        <v>98.44735</v>
      </c>
      <c r="E24" s="46">
        <f t="shared" si="5"/>
        <v>93.873674999999992</v>
      </c>
      <c r="F24" s="46">
        <f t="shared" si="6"/>
        <v>-9.147350000000003</v>
      </c>
      <c r="G24" s="46">
        <f t="shared" si="7"/>
        <v>9.147350000000003</v>
      </c>
      <c r="H24" s="57">
        <f t="shared" si="8"/>
        <v>83.674012022500051</v>
      </c>
      <c r="I24" s="50">
        <f t="shared" si="9"/>
        <v>0.89756606942889139</v>
      </c>
      <c r="J24" s="54"/>
      <c r="K24" s="54"/>
    </row>
    <row r="25" spans="2:11" x14ac:dyDescent="0.3">
      <c r="B25" s="13" t="s">
        <v>12</v>
      </c>
      <c r="C25" s="46">
        <v>89.033333333333303</v>
      </c>
      <c r="D25" s="46">
        <v>95.145949999999999</v>
      </c>
      <c r="E25" s="46">
        <f t="shared" si="5"/>
        <v>92.089641666666651</v>
      </c>
      <c r="F25" s="46">
        <f t="shared" si="6"/>
        <v>-6.1126166666666961</v>
      </c>
      <c r="G25" s="46">
        <f t="shared" si="7"/>
        <v>6.1126166666666961</v>
      </c>
      <c r="H25" s="57">
        <f t="shared" si="8"/>
        <v>37.364082513611471</v>
      </c>
      <c r="I25" s="50">
        <f t="shared" si="9"/>
        <v>0.93134462748034408</v>
      </c>
      <c r="J25" s="54"/>
      <c r="K25" s="54"/>
    </row>
    <row r="26" spans="2:11" x14ac:dyDescent="0.3">
      <c r="B26" s="13" t="s">
        <v>13</v>
      </c>
      <c r="C26" s="46">
        <v>89.233333333333306</v>
      </c>
      <c r="D26" s="46">
        <v>88.781989999999993</v>
      </c>
      <c r="E26" s="46">
        <f t="shared" si="5"/>
        <v>89.00766166666665</v>
      </c>
      <c r="F26" s="46">
        <f t="shared" si="6"/>
        <v>0.45134333333331256</v>
      </c>
      <c r="G26" s="46">
        <f t="shared" si="7"/>
        <v>0.45134333333331256</v>
      </c>
      <c r="H26" s="57">
        <f t="shared" si="8"/>
        <v>0.20371080454442569</v>
      </c>
      <c r="I26" s="50">
        <f t="shared" si="9"/>
        <v>0.99494198729921579</v>
      </c>
      <c r="J26" s="54"/>
      <c r="K26" s="54"/>
    </row>
    <row r="27" spans="2:11" x14ac:dyDescent="0.3">
      <c r="B27" s="13" t="s">
        <v>14</v>
      </c>
      <c r="C27" s="46">
        <v>89.6</v>
      </c>
      <c r="D27" s="46">
        <v>91.436806000000004</v>
      </c>
      <c r="E27" s="46">
        <f t="shared" si="5"/>
        <v>90.518403000000006</v>
      </c>
      <c r="F27" s="46">
        <f t="shared" si="6"/>
        <v>-1.8368060000000099</v>
      </c>
      <c r="G27" s="46">
        <f t="shared" si="7"/>
        <v>1.8368060000000099</v>
      </c>
      <c r="H27" s="57">
        <f t="shared" si="8"/>
        <v>3.3738562816360367</v>
      </c>
      <c r="I27" s="50">
        <f t="shared" si="9"/>
        <v>0.97949993303571414</v>
      </c>
      <c r="J27" s="54"/>
      <c r="K27" s="54"/>
    </row>
    <row r="28" spans="2:11" x14ac:dyDescent="0.3">
      <c r="B28" s="13" t="s">
        <v>15</v>
      </c>
      <c r="C28" s="46">
        <v>89.8</v>
      </c>
      <c r="D28" s="46">
        <v>91.376440000000002</v>
      </c>
      <c r="E28" s="46">
        <f t="shared" si="5"/>
        <v>90.588220000000007</v>
      </c>
      <c r="F28" s="46">
        <f t="shared" si="6"/>
        <v>-1.5764400000000052</v>
      </c>
      <c r="G28" s="46">
        <f t="shared" si="7"/>
        <v>1.5764400000000052</v>
      </c>
      <c r="H28" s="57">
        <f t="shared" si="8"/>
        <v>2.4851630736000163</v>
      </c>
      <c r="I28" s="50">
        <f t="shared" si="9"/>
        <v>0.98244498886414244</v>
      </c>
      <c r="J28" s="54"/>
      <c r="K28" s="54"/>
    </row>
    <row r="29" spans="2:11" x14ac:dyDescent="0.3">
      <c r="B29" s="13" t="s">
        <v>34</v>
      </c>
      <c r="C29" s="46">
        <v>88.966666666666598</v>
      </c>
      <c r="D29" s="46">
        <v>96.347920000000002</v>
      </c>
      <c r="E29" s="46">
        <f t="shared" si="5"/>
        <v>92.6572933333333</v>
      </c>
      <c r="F29" s="46">
        <f t="shared" si="6"/>
        <v>-7.3812533333334045</v>
      </c>
      <c r="G29" s="46">
        <f t="shared" si="7"/>
        <v>7.3812533333334045</v>
      </c>
      <c r="H29" s="57">
        <f t="shared" si="8"/>
        <v>54.482900770845497</v>
      </c>
      <c r="I29" s="50">
        <f t="shared" si="9"/>
        <v>0.91703349569126924</v>
      </c>
      <c r="J29" s="54"/>
      <c r="K29" s="54"/>
    </row>
    <row r="30" spans="2:11" x14ac:dyDescent="0.3">
      <c r="B30" s="13" t="s">
        <v>35</v>
      </c>
      <c r="C30" s="46">
        <v>88.9</v>
      </c>
      <c r="D30" s="46">
        <v>101.65765</v>
      </c>
      <c r="E30" s="46">
        <f t="shared" si="5"/>
        <v>95.278825000000012</v>
      </c>
      <c r="F30" s="46">
        <f t="shared" si="6"/>
        <v>-12.757649999999998</v>
      </c>
      <c r="G30" s="46">
        <f t="shared" si="7"/>
        <v>12.757649999999998</v>
      </c>
      <c r="H30" s="57">
        <f t="shared" si="8"/>
        <v>162.75763352249996</v>
      </c>
      <c r="I30" s="50">
        <f t="shared" si="9"/>
        <v>0.85649437570303721</v>
      </c>
      <c r="J30" s="54"/>
      <c r="K30" s="54"/>
    </row>
    <row r="31" spans="2:11" x14ac:dyDescent="0.3">
      <c r="B31" s="13" t="s">
        <v>36</v>
      </c>
      <c r="C31" s="46">
        <v>89.2</v>
      </c>
      <c r="D31" s="46">
        <v>89.159739999999999</v>
      </c>
      <c r="E31" s="46">
        <f t="shared" si="5"/>
        <v>89.179869999999994</v>
      </c>
      <c r="F31" s="46">
        <f t="shared" si="6"/>
        <v>4.0260000000003515E-2</v>
      </c>
      <c r="G31" s="46">
        <f t="shared" si="7"/>
        <v>4.0260000000003515E-2</v>
      </c>
      <c r="H31" s="57">
        <f t="shared" si="8"/>
        <v>1.620867600000283E-3</v>
      </c>
      <c r="I31" s="50">
        <f t="shared" si="9"/>
        <v>0.99954865470852017</v>
      </c>
      <c r="J31" s="54"/>
      <c r="K31" s="54"/>
    </row>
    <row r="32" spans="2:11" x14ac:dyDescent="0.3">
      <c r="B32" s="13" t="s">
        <v>37</v>
      </c>
      <c r="C32" s="46">
        <v>89.766666666666595</v>
      </c>
      <c r="D32" s="46">
        <v>95.578329999999994</v>
      </c>
      <c r="E32" s="46">
        <f t="shared" si="5"/>
        <v>92.672498333333294</v>
      </c>
      <c r="F32" s="46">
        <f t="shared" si="6"/>
        <v>-5.8116633333333994</v>
      </c>
      <c r="G32" s="46">
        <f t="shared" si="7"/>
        <v>5.8116633333333994</v>
      </c>
      <c r="H32" s="57">
        <f t="shared" si="8"/>
        <v>33.775430700011881</v>
      </c>
      <c r="I32" s="50">
        <f t="shared" si="9"/>
        <v>0.93525811362792344</v>
      </c>
      <c r="J32" s="54"/>
      <c r="K32" s="54"/>
    </row>
    <row r="33" spans="2:11" x14ac:dyDescent="0.3">
      <c r="B33" s="13" t="s">
        <v>38</v>
      </c>
      <c r="C33" s="46">
        <v>89.9</v>
      </c>
      <c r="D33" s="46">
        <v>89.703819999999993</v>
      </c>
      <c r="E33" s="46">
        <f t="shared" si="5"/>
        <v>89.801909999999992</v>
      </c>
      <c r="F33" s="46">
        <f t="shared" si="6"/>
        <v>0.19618000000001246</v>
      </c>
      <c r="G33" s="46">
        <f t="shared" si="7"/>
        <v>0.19618000000001246</v>
      </c>
      <c r="H33" s="57">
        <f t="shared" si="8"/>
        <v>3.848659240000489E-2</v>
      </c>
      <c r="I33" s="50">
        <f t="shared" si="9"/>
        <v>0.99781779755283639</v>
      </c>
      <c r="J33" s="54"/>
      <c r="K33" s="54"/>
    </row>
    <row r="34" spans="2:11" x14ac:dyDescent="0.3">
      <c r="B34" s="13" t="s">
        <v>39</v>
      </c>
      <c r="C34" s="46">
        <v>88.655172413793096</v>
      </c>
      <c r="D34" s="46">
        <v>94.792270000000002</v>
      </c>
      <c r="E34" s="46">
        <f t="shared" si="5"/>
        <v>91.723721206896556</v>
      </c>
      <c r="F34" s="46">
        <f t="shared" si="6"/>
        <v>-6.1370975862069059</v>
      </c>
      <c r="G34" s="46">
        <f t="shared" si="7"/>
        <v>6.1370975862069059</v>
      </c>
      <c r="H34" s="57">
        <f t="shared" si="8"/>
        <v>37.66396678262663</v>
      </c>
      <c r="I34" s="50">
        <f t="shared" si="9"/>
        <v>0.93077563982886025</v>
      </c>
      <c r="J34" s="54"/>
      <c r="K34" s="54"/>
    </row>
    <row r="35" spans="2:11" x14ac:dyDescent="0.3">
      <c r="B35" s="13" t="s">
        <v>40</v>
      </c>
      <c r="C35" s="46">
        <v>88.566666666666606</v>
      </c>
      <c r="D35" s="46">
        <v>87.835290000000001</v>
      </c>
      <c r="E35" s="46">
        <f t="shared" si="5"/>
        <v>88.200978333333296</v>
      </c>
      <c r="F35" s="46">
        <f t="shared" si="6"/>
        <v>0.7313766666666055</v>
      </c>
      <c r="G35" s="46">
        <f t="shared" si="7"/>
        <v>0.7313766666666055</v>
      </c>
      <c r="H35" s="57">
        <f t="shared" si="8"/>
        <v>0.53491182854435493</v>
      </c>
      <c r="I35" s="50">
        <f t="shared" si="9"/>
        <v>0.9917420775310507</v>
      </c>
      <c r="J35" s="54"/>
      <c r="K35" s="54"/>
    </row>
    <row r="36" spans="2:11" x14ac:dyDescent="0.3">
      <c r="B36" s="13" t="s">
        <v>41</v>
      </c>
      <c r="C36" s="46">
        <v>89.161290322580598</v>
      </c>
      <c r="D36" s="46">
        <v>93.900679999999994</v>
      </c>
      <c r="E36" s="46">
        <f t="shared" si="5"/>
        <v>91.530985161290289</v>
      </c>
      <c r="F36" s="46">
        <f t="shared" si="6"/>
        <v>-4.7393896774193962</v>
      </c>
      <c r="G36" s="46">
        <f t="shared" si="7"/>
        <v>4.7393896774193962</v>
      </c>
      <c r="H36" s="57">
        <f t="shared" si="8"/>
        <v>22.461814514429527</v>
      </c>
      <c r="I36" s="50">
        <f t="shared" si="9"/>
        <v>0.94684476121562899</v>
      </c>
      <c r="J36" s="54"/>
      <c r="K36" s="54"/>
    </row>
    <row r="37" spans="2:11" x14ac:dyDescent="0.3">
      <c r="B37" s="13" t="s">
        <v>42</v>
      </c>
      <c r="C37" s="46">
        <v>89.6</v>
      </c>
      <c r="D37" s="46">
        <v>92.540710000000004</v>
      </c>
      <c r="E37" s="46">
        <f t="shared" si="5"/>
        <v>91.070355000000006</v>
      </c>
      <c r="F37" s="46">
        <f t="shared" si="6"/>
        <v>-2.9407100000000099</v>
      </c>
      <c r="G37" s="46">
        <f t="shared" si="7"/>
        <v>2.9407100000000099</v>
      </c>
      <c r="H37" s="57">
        <f t="shared" si="8"/>
        <v>8.6477753041000582</v>
      </c>
      <c r="I37" s="50">
        <f t="shared" si="9"/>
        <v>0.96717957589285708</v>
      </c>
      <c r="J37" s="54"/>
      <c r="K37" s="54"/>
    </row>
    <row r="38" spans="2:11" x14ac:dyDescent="0.3">
      <c r="B38" s="13" t="s">
        <v>43</v>
      </c>
      <c r="C38" s="46">
        <v>88.966666666666598</v>
      </c>
      <c r="D38" s="46">
        <v>88.185326000000003</v>
      </c>
      <c r="E38" s="46">
        <f t="shared" si="5"/>
        <v>88.575996333333308</v>
      </c>
      <c r="F38" s="46">
        <f t="shared" si="6"/>
        <v>0.78134066666659407</v>
      </c>
      <c r="G38" s="46">
        <f t="shared" si="7"/>
        <v>0.78134066666659407</v>
      </c>
      <c r="H38" s="57">
        <f t="shared" si="8"/>
        <v>0.61049323738699768</v>
      </c>
      <c r="I38" s="50">
        <f t="shared" si="9"/>
        <v>0.9912176020981649</v>
      </c>
      <c r="J38" s="54"/>
      <c r="K38" s="54"/>
    </row>
    <row r="39" spans="2:11" x14ac:dyDescent="0.3">
      <c r="B39" s="13" t="s">
        <v>44</v>
      </c>
      <c r="C39" s="46">
        <v>89.533333333333303</v>
      </c>
      <c r="D39" s="46">
        <v>90.64864</v>
      </c>
      <c r="E39" s="46">
        <f t="shared" si="5"/>
        <v>90.090986666666652</v>
      </c>
      <c r="F39" s="46">
        <f t="shared" si="6"/>
        <v>-1.1153066666666973</v>
      </c>
      <c r="G39" s="46">
        <f t="shared" si="7"/>
        <v>1.1153066666666973</v>
      </c>
      <c r="H39" s="57">
        <f t="shared" si="8"/>
        <v>1.2439089607111795</v>
      </c>
      <c r="I39" s="50">
        <f t="shared" si="9"/>
        <v>0.98754311243484705</v>
      </c>
      <c r="J39" s="54"/>
      <c r="K39" s="54"/>
    </row>
    <row r="40" spans="2:11" x14ac:dyDescent="0.3">
      <c r="B40" s="13" t="s">
        <v>45</v>
      </c>
      <c r="C40" s="46">
        <v>88.8</v>
      </c>
      <c r="D40" s="46">
        <v>87.811080000000004</v>
      </c>
      <c r="E40" s="46">
        <f t="shared" si="5"/>
        <v>88.305540000000008</v>
      </c>
      <c r="F40" s="46">
        <f t="shared" si="6"/>
        <v>0.98891999999999314</v>
      </c>
      <c r="G40" s="46">
        <f t="shared" si="7"/>
        <v>0.98891999999999314</v>
      </c>
      <c r="H40" s="57">
        <f t="shared" si="8"/>
        <v>0.97796276639998647</v>
      </c>
      <c r="I40" s="50">
        <f t="shared" si="9"/>
        <v>0.98886351351351354</v>
      </c>
      <c r="J40" s="54"/>
      <c r="K40" s="54"/>
    </row>
    <row r="41" spans="2:11" x14ac:dyDescent="0.3">
      <c r="B41" s="13" t="s">
        <v>46</v>
      </c>
      <c r="C41" s="46">
        <v>88.516129032257993</v>
      </c>
      <c r="D41" s="46">
        <v>95.348879999999994</v>
      </c>
      <c r="E41" s="46">
        <f t="shared" si="5"/>
        <v>91.932504516129001</v>
      </c>
      <c r="F41" s="46">
        <f t="shared" si="6"/>
        <v>-6.8327509677420011</v>
      </c>
      <c r="G41" s="46">
        <f t="shared" si="7"/>
        <v>6.8327509677420011</v>
      </c>
      <c r="H41" s="57">
        <f t="shared" si="8"/>
        <v>46.686485787179251</v>
      </c>
      <c r="I41" s="50">
        <f t="shared" si="9"/>
        <v>0.92280784256559689</v>
      </c>
      <c r="J41" s="54"/>
      <c r="K41" s="54"/>
    </row>
    <row r="42" spans="2:11" x14ac:dyDescent="0.3">
      <c r="B42" s="13" t="s">
        <v>47</v>
      </c>
      <c r="C42" s="46">
        <v>89.8</v>
      </c>
      <c r="D42" s="46">
        <v>96.660415999999998</v>
      </c>
      <c r="E42" s="46">
        <f t="shared" si="5"/>
        <v>93.230208000000005</v>
      </c>
      <c r="F42" s="46">
        <f t="shared" si="6"/>
        <v>-6.8604160000000007</v>
      </c>
      <c r="G42" s="46">
        <f t="shared" si="7"/>
        <v>6.8604160000000007</v>
      </c>
      <c r="H42" s="57">
        <f t="shared" si="8"/>
        <v>47.065307693056013</v>
      </c>
      <c r="I42" s="50">
        <f t="shared" si="9"/>
        <v>0.9236033853006681</v>
      </c>
      <c r="J42" s="54"/>
      <c r="K42" s="54"/>
    </row>
    <row r="43" spans="2:11" x14ac:dyDescent="0.3">
      <c r="B43" s="13" t="s">
        <v>48</v>
      </c>
      <c r="C43" s="46">
        <v>87</v>
      </c>
      <c r="D43" s="46">
        <v>87.864500000000007</v>
      </c>
      <c r="E43" s="46">
        <f t="shared" si="5"/>
        <v>87.43225000000001</v>
      </c>
      <c r="F43" s="46">
        <f t="shared" si="6"/>
        <v>-0.86450000000000671</v>
      </c>
      <c r="G43" s="46">
        <f t="shared" si="7"/>
        <v>0.86450000000000671</v>
      </c>
      <c r="H43" s="57">
        <f t="shared" si="8"/>
        <v>0.74736025000001161</v>
      </c>
      <c r="I43" s="50">
        <f t="shared" si="9"/>
        <v>0.99006321839080447</v>
      </c>
      <c r="J43" s="54"/>
      <c r="K43" s="54"/>
    </row>
    <row r="44" spans="2:11" x14ac:dyDescent="0.3">
      <c r="B44" s="13" t="s">
        <v>49</v>
      </c>
      <c r="C44" s="46">
        <v>87.7</v>
      </c>
      <c r="D44" s="46">
        <v>86.867159999999998</v>
      </c>
      <c r="E44" s="46">
        <f t="shared" si="5"/>
        <v>87.283580000000001</v>
      </c>
      <c r="F44" s="46">
        <f t="shared" si="6"/>
        <v>0.83284000000000447</v>
      </c>
      <c r="G44" s="46">
        <f t="shared" si="7"/>
        <v>0.83284000000000447</v>
      </c>
      <c r="H44" s="57">
        <f t="shared" si="8"/>
        <v>0.6936224656000074</v>
      </c>
      <c r="I44" s="50">
        <f t="shared" si="9"/>
        <v>0.99050353477765107</v>
      </c>
      <c r="J44" s="54"/>
      <c r="K44" s="54"/>
    </row>
    <row r="45" spans="2:11" x14ac:dyDescent="0.3">
      <c r="B45" s="13" t="s">
        <v>50</v>
      </c>
      <c r="C45" s="46">
        <v>87.8</v>
      </c>
      <c r="D45" s="46">
        <v>87.209400000000002</v>
      </c>
      <c r="E45" s="46">
        <f t="shared" si="5"/>
        <v>87.5047</v>
      </c>
      <c r="F45" s="46">
        <f t="shared" si="6"/>
        <v>0.59059999999999491</v>
      </c>
      <c r="G45" s="46">
        <f t="shared" si="7"/>
        <v>0.59059999999999491</v>
      </c>
      <c r="H45" s="57">
        <f t="shared" si="8"/>
        <v>0.34880835999999399</v>
      </c>
      <c r="I45" s="50">
        <f t="shared" si="9"/>
        <v>0.99327334851936222</v>
      </c>
      <c r="J45" s="54"/>
      <c r="K45" s="54"/>
    </row>
    <row r="46" spans="2:11" x14ac:dyDescent="0.3">
      <c r="B46" s="13" t="s">
        <v>51</v>
      </c>
      <c r="C46" s="46">
        <v>83.933333333333294</v>
      </c>
      <c r="D46" s="46">
        <v>79.77373</v>
      </c>
      <c r="E46" s="46">
        <f t="shared" si="5"/>
        <v>81.85353166666664</v>
      </c>
      <c r="F46" s="46">
        <f t="shared" si="6"/>
        <v>4.159603333333294</v>
      </c>
      <c r="G46" s="46">
        <f t="shared" si="7"/>
        <v>4.159603333333294</v>
      </c>
      <c r="H46" s="57">
        <f t="shared" si="8"/>
        <v>17.30229989067745</v>
      </c>
      <c r="I46" s="50">
        <f t="shared" si="9"/>
        <v>0.95044158061953976</v>
      </c>
      <c r="J46" s="54"/>
      <c r="K46" s="54"/>
    </row>
    <row r="47" spans="2:11" x14ac:dyDescent="0.3">
      <c r="B47" s="13" t="s">
        <v>52</v>
      </c>
      <c r="C47" s="46">
        <v>84.1</v>
      </c>
      <c r="D47" s="46">
        <v>74.843604999999997</v>
      </c>
      <c r="E47" s="46">
        <f t="shared" si="5"/>
        <v>79.471802499999995</v>
      </c>
      <c r="F47" s="46">
        <f t="shared" si="6"/>
        <v>9.2563949999999977</v>
      </c>
      <c r="G47" s="46">
        <f t="shared" si="7"/>
        <v>9.2563949999999977</v>
      </c>
      <c r="H47" s="57">
        <f t="shared" si="8"/>
        <v>85.680848396024956</v>
      </c>
      <c r="I47" s="50">
        <f t="shared" si="9"/>
        <v>0.88993585017835908</v>
      </c>
      <c r="J47" s="54"/>
      <c r="K47" s="54"/>
    </row>
    <row r="48" spans="2:11" x14ac:dyDescent="0.3">
      <c r="B48" s="13" t="s">
        <v>53</v>
      </c>
      <c r="C48" s="46">
        <v>84.033333333333303</v>
      </c>
      <c r="D48" s="46">
        <v>79.436499999999995</v>
      </c>
      <c r="E48" s="46">
        <f t="shared" si="5"/>
        <v>81.734916666666649</v>
      </c>
      <c r="F48" s="46">
        <f t="shared" si="6"/>
        <v>4.5968333333333078</v>
      </c>
      <c r="G48" s="46">
        <f t="shared" si="7"/>
        <v>4.5968333333333078</v>
      </c>
      <c r="H48" s="57">
        <f t="shared" si="8"/>
        <v>21.130876694444211</v>
      </c>
      <c r="I48" s="50">
        <f t="shared" si="9"/>
        <v>0.9452975009916702</v>
      </c>
      <c r="J48" s="54"/>
      <c r="K48" s="54"/>
    </row>
    <row r="49" spans="2:11" x14ac:dyDescent="0.3">
      <c r="B49" s="13" t="s">
        <v>54</v>
      </c>
      <c r="C49" s="46">
        <v>84.1666666666666</v>
      </c>
      <c r="D49" s="46">
        <v>82.916854999999998</v>
      </c>
      <c r="E49" s="46">
        <f t="shared" si="5"/>
        <v>83.541760833333299</v>
      </c>
      <c r="F49" s="46">
        <f t="shared" si="6"/>
        <v>1.2498116666666022</v>
      </c>
      <c r="G49" s="46">
        <f t="shared" si="7"/>
        <v>1.2498116666666022</v>
      </c>
      <c r="H49" s="57">
        <f t="shared" si="8"/>
        <v>1.5620292021359499</v>
      </c>
      <c r="I49" s="50">
        <f t="shared" si="9"/>
        <v>0.9851507524752483</v>
      </c>
      <c r="J49" s="54"/>
      <c r="K49" s="54"/>
    </row>
    <row r="50" spans="2:11" x14ac:dyDescent="0.3">
      <c r="B50" s="13" t="s">
        <v>55</v>
      </c>
      <c r="C50" s="46">
        <v>84.612903225806406</v>
      </c>
      <c r="D50" s="46">
        <v>79.180629999999994</v>
      </c>
      <c r="E50" s="46">
        <f t="shared" si="5"/>
        <v>81.896766612903207</v>
      </c>
      <c r="F50" s="46">
        <f t="shared" si="6"/>
        <v>5.4322732258064121</v>
      </c>
      <c r="G50" s="46">
        <f t="shared" si="7"/>
        <v>5.4322732258064121</v>
      </c>
      <c r="H50" s="57">
        <f t="shared" si="8"/>
        <v>29.509592399813204</v>
      </c>
      <c r="I50" s="50">
        <f t="shared" si="9"/>
        <v>0.93579852459016433</v>
      </c>
      <c r="J50" s="54"/>
      <c r="K50" s="54"/>
    </row>
    <row r="51" spans="2:11" x14ac:dyDescent="0.3">
      <c r="B51" s="13" t="s">
        <v>56</v>
      </c>
      <c r="C51" s="46">
        <v>86.419354838709594</v>
      </c>
      <c r="D51" s="46">
        <v>79.989006000000003</v>
      </c>
      <c r="E51" s="46">
        <f t="shared" si="5"/>
        <v>83.204180419354799</v>
      </c>
      <c r="F51" s="46">
        <f t="shared" si="6"/>
        <v>6.4303488387095911</v>
      </c>
      <c r="G51" s="46">
        <f t="shared" si="7"/>
        <v>6.4303488387095911</v>
      </c>
      <c r="H51" s="57">
        <f t="shared" si="8"/>
        <v>41.349386187493785</v>
      </c>
      <c r="I51" s="50">
        <f t="shared" si="9"/>
        <v>0.92559133482642875</v>
      </c>
      <c r="J51" s="54"/>
      <c r="K51" s="54"/>
    </row>
    <row r="52" spans="2:11" x14ac:dyDescent="0.3">
      <c r="B52" s="13" t="s">
        <v>57</v>
      </c>
      <c r="C52" s="46">
        <v>87.6666666666666</v>
      </c>
      <c r="D52" s="46">
        <v>75.437290000000004</v>
      </c>
      <c r="E52" s="46">
        <f t="shared" si="5"/>
        <v>81.551978333333295</v>
      </c>
      <c r="F52" s="46">
        <f t="shared" si="6"/>
        <v>12.229376666666596</v>
      </c>
      <c r="G52" s="46">
        <f t="shared" si="7"/>
        <v>12.229376666666596</v>
      </c>
      <c r="H52" s="57">
        <f t="shared" si="8"/>
        <v>149.55765365520938</v>
      </c>
      <c r="I52" s="50">
        <f t="shared" si="9"/>
        <v>0.86050140684410714</v>
      </c>
      <c r="J52" s="54"/>
      <c r="K52" s="54"/>
    </row>
    <row r="53" spans="2:11" x14ac:dyDescent="0.3">
      <c r="B53" s="13" t="s">
        <v>58</v>
      </c>
      <c r="C53" s="46">
        <v>87.3</v>
      </c>
      <c r="D53" s="46">
        <v>82.197090000000003</v>
      </c>
      <c r="E53" s="46">
        <f t="shared" si="5"/>
        <v>84.748545000000007</v>
      </c>
      <c r="F53" s="46">
        <f t="shared" si="6"/>
        <v>5.1029099999999943</v>
      </c>
      <c r="G53" s="46">
        <f t="shared" si="7"/>
        <v>5.1029099999999943</v>
      </c>
      <c r="H53" s="57">
        <f t="shared" si="8"/>
        <v>26.039690468099941</v>
      </c>
      <c r="I53" s="50">
        <f t="shared" si="9"/>
        <v>0.94154742268041247</v>
      </c>
      <c r="J53" s="54"/>
      <c r="K53" s="54"/>
    </row>
    <row r="54" spans="2:11" x14ac:dyDescent="0.3">
      <c r="B54" s="13" t="s">
        <v>59</v>
      </c>
      <c r="C54" s="46">
        <v>86.966666666666598</v>
      </c>
      <c r="D54" s="46">
        <v>87.87997</v>
      </c>
      <c r="E54" s="46">
        <f t="shared" si="5"/>
        <v>87.423318333333299</v>
      </c>
      <c r="F54" s="46">
        <f t="shared" si="6"/>
        <v>-0.91330333333340263</v>
      </c>
      <c r="G54" s="46">
        <f t="shared" si="7"/>
        <v>0.91330333333340263</v>
      </c>
      <c r="H54" s="57">
        <f t="shared" si="8"/>
        <v>0.83412297867790441</v>
      </c>
      <c r="I54" s="50">
        <f t="shared" si="9"/>
        <v>0.98949823687236405</v>
      </c>
      <c r="J54" s="54"/>
      <c r="K54" s="54"/>
    </row>
    <row r="55" spans="2:11" x14ac:dyDescent="0.3">
      <c r="B55" s="13" t="s">
        <v>60</v>
      </c>
      <c r="C55" s="46">
        <v>86.433333333333294</v>
      </c>
      <c r="D55" s="46">
        <v>85.787840000000003</v>
      </c>
      <c r="E55" s="46">
        <f t="shared" si="5"/>
        <v>86.110586666666649</v>
      </c>
      <c r="F55" s="46">
        <f t="shared" si="6"/>
        <v>0.64549333333329173</v>
      </c>
      <c r="G55" s="46">
        <f t="shared" si="7"/>
        <v>0.64549333333329173</v>
      </c>
      <c r="H55" s="57">
        <f t="shared" si="8"/>
        <v>0.41666164337772404</v>
      </c>
      <c r="I55" s="50">
        <f t="shared" si="9"/>
        <v>0.99253189355958393</v>
      </c>
      <c r="J55" s="54"/>
      <c r="K55" s="54"/>
    </row>
    <row r="56" spans="2:11" x14ac:dyDescent="0.3">
      <c r="B56" s="13" t="s">
        <v>61</v>
      </c>
      <c r="C56" s="46">
        <v>85.7</v>
      </c>
      <c r="D56" s="46">
        <v>88.439673999999997</v>
      </c>
      <c r="E56" s="46">
        <f t="shared" si="5"/>
        <v>87.069837000000007</v>
      </c>
      <c r="F56" s="46">
        <f t="shared" si="6"/>
        <v>-2.7396739999999937</v>
      </c>
      <c r="G56" s="46">
        <f t="shared" si="7"/>
        <v>2.7396739999999937</v>
      </c>
      <c r="H56" s="57">
        <f t="shared" si="8"/>
        <v>7.505813626275966</v>
      </c>
      <c r="I56" s="50">
        <f t="shared" si="9"/>
        <v>0.96803180863477256</v>
      </c>
      <c r="J56" s="54"/>
      <c r="K56" s="54"/>
    </row>
    <row r="57" spans="2:11" x14ac:dyDescent="0.3">
      <c r="B57" s="13" t="s">
        <v>62</v>
      </c>
      <c r="C57" s="46">
        <v>87.9</v>
      </c>
      <c r="D57" s="46">
        <v>83.670079999999999</v>
      </c>
      <c r="E57" s="46">
        <f t="shared" si="5"/>
        <v>85.785040000000009</v>
      </c>
      <c r="F57" s="46">
        <f t="shared" si="6"/>
        <v>4.229920000000007</v>
      </c>
      <c r="G57" s="46">
        <f t="shared" si="7"/>
        <v>4.229920000000007</v>
      </c>
      <c r="H57" s="57">
        <f t="shared" si="8"/>
        <v>17.892223206400061</v>
      </c>
      <c r="I57" s="50">
        <f t="shared" si="9"/>
        <v>0.95187804323094416</v>
      </c>
      <c r="J57" s="54"/>
      <c r="K57" s="54"/>
    </row>
    <row r="58" spans="2:11" x14ac:dyDescent="0.3">
      <c r="B58" s="13" t="s">
        <v>63</v>
      </c>
      <c r="C58" s="46">
        <v>88.3333333333333</v>
      </c>
      <c r="D58" s="46">
        <v>82.774919999999995</v>
      </c>
      <c r="E58" s="46">
        <f t="shared" si="5"/>
        <v>85.554126666666647</v>
      </c>
      <c r="F58" s="46">
        <f t="shared" si="6"/>
        <v>5.5584133333333057</v>
      </c>
      <c r="G58" s="46">
        <f t="shared" si="7"/>
        <v>5.5584133333333057</v>
      </c>
      <c r="H58" s="57">
        <f t="shared" si="8"/>
        <v>30.89595878417747</v>
      </c>
      <c r="I58" s="50">
        <f t="shared" si="9"/>
        <v>0.9370745660377362</v>
      </c>
      <c r="J58" s="54"/>
      <c r="K58" s="54"/>
    </row>
    <row r="59" spans="2:11" x14ac:dyDescent="0.3">
      <c r="B59" s="13" t="s">
        <v>64</v>
      </c>
      <c r="C59" s="46">
        <v>87.6</v>
      </c>
      <c r="D59" s="46">
        <v>84.71369</v>
      </c>
      <c r="E59" s="46">
        <f t="shared" si="5"/>
        <v>86.156845000000004</v>
      </c>
      <c r="F59" s="46">
        <f t="shared" si="6"/>
        <v>2.8863099999999946</v>
      </c>
      <c r="G59" s="46">
        <f t="shared" si="7"/>
        <v>2.8863099999999946</v>
      </c>
      <c r="H59" s="57">
        <f t="shared" si="8"/>
        <v>8.3307854160999693</v>
      </c>
      <c r="I59" s="50">
        <f t="shared" si="9"/>
        <v>0.96705125570776262</v>
      </c>
      <c r="J59" s="54"/>
      <c r="K59" s="54"/>
    </row>
    <row r="60" spans="2:11" x14ac:dyDescent="0.3">
      <c r="B60" s="13" t="s">
        <v>65</v>
      </c>
      <c r="C60" s="46">
        <v>84.513513513513502</v>
      </c>
      <c r="D60" s="46">
        <v>85.602400000000003</v>
      </c>
      <c r="E60" s="46">
        <f t="shared" si="5"/>
        <v>85.057956756756752</v>
      </c>
      <c r="F60" s="46">
        <f t="shared" si="6"/>
        <v>-1.0888864864865013</v>
      </c>
      <c r="G60" s="46">
        <f t="shared" si="7"/>
        <v>1.0888864864865013</v>
      </c>
      <c r="H60" s="57">
        <f t="shared" si="8"/>
        <v>1.1856737804529176</v>
      </c>
      <c r="I60" s="50">
        <f t="shared" si="9"/>
        <v>0.98711582986888369</v>
      </c>
      <c r="J60" s="54"/>
      <c r="K60" s="54"/>
    </row>
    <row r="61" spans="2:11" x14ac:dyDescent="0.3">
      <c r="B61" s="13" t="s">
        <v>66</v>
      </c>
      <c r="C61" s="46">
        <v>83.8</v>
      </c>
      <c r="D61" s="46">
        <v>85.029120000000006</v>
      </c>
      <c r="E61" s="46">
        <f t="shared" ref="E61:E104" si="10">IFERROR(AVERAGE(C61,D61),"")</f>
        <v>84.414559999999994</v>
      </c>
      <c r="F61" s="46">
        <f t="shared" ref="F61:F104" si="11">IFERROR((C61-D61),"")</f>
        <v>-1.2291200000000089</v>
      </c>
      <c r="G61" s="46">
        <f t="shared" ref="G61:G104" si="12">ABS(F61)</f>
        <v>1.2291200000000089</v>
      </c>
      <c r="H61" s="57">
        <f t="shared" si="8"/>
        <v>1.5107359744000217</v>
      </c>
      <c r="I61" s="50">
        <f t="shared" ref="I61:I104" si="13">IFERROR((1-(ABS(C61-D61)/C61)),"")</f>
        <v>0.98533269689737457</v>
      </c>
      <c r="J61" s="54"/>
      <c r="K61" s="54"/>
    </row>
    <row r="62" spans="2:11" x14ac:dyDescent="0.3">
      <c r="B62" s="13" t="s">
        <v>67</v>
      </c>
      <c r="C62" s="46">
        <v>84.633333333333297</v>
      </c>
      <c r="D62" s="46">
        <v>84.985434999999995</v>
      </c>
      <c r="E62" s="46">
        <f t="shared" si="10"/>
        <v>84.809384166666646</v>
      </c>
      <c r="F62" s="46">
        <f t="shared" si="11"/>
        <v>-0.35210166666669807</v>
      </c>
      <c r="G62" s="46">
        <f t="shared" si="12"/>
        <v>0.35210166666669807</v>
      </c>
      <c r="H62" s="57">
        <f t="shared" si="8"/>
        <v>0.12397558366946655</v>
      </c>
      <c r="I62" s="50">
        <f t="shared" si="13"/>
        <v>0.99583968097676212</v>
      </c>
      <c r="J62" s="54"/>
      <c r="K62" s="54"/>
    </row>
    <row r="63" spans="2:11" x14ac:dyDescent="0.3">
      <c r="B63" s="13" t="s">
        <v>68</v>
      </c>
      <c r="C63" s="46">
        <v>83.2</v>
      </c>
      <c r="D63" s="46">
        <v>89.270030000000006</v>
      </c>
      <c r="E63" s="46">
        <f t="shared" si="10"/>
        <v>86.235015000000004</v>
      </c>
      <c r="F63" s="46">
        <f t="shared" si="11"/>
        <v>-6.0700300000000027</v>
      </c>
      <c r="G63" s="46">
        <f t="shared" si="12"/>
        <v>6.0700300000000027</v>
      </c>
      <c r="H63" s="57">
        <f t="shared" si="8"/>
        <v>36.845264200900033</v>
      </c>
      <c r="I63" s="50">
        <f t="shared" si="13"/>
        <v>0.92704290865384609</v>
      </c>
      <c r="J63" s="54"/>
      <c r="K63" s="54"/>
    </row>
    <row r="64" spans="2:11" x14ac:dyDescent="0.3">
      <c r="B64" s="13" t="s">
        <v>69</v>
      </c>
      <c r="C64" s="46">
        <v>84.096774193548299</v>
      </c>
      <c r="D64" s="46">
        <v>85.072074999999998</v>
      </c>
      <c r="E64" s="46">
        <f t="shared" si="10"/>
        <v>84.584424596774141</v>
      </c>
      <c r="F64" s="46">
        <f t="shared" si="11"/>
        <v>-0.97530080645169903</v>
      </c>
      <c r="G64" s="46">
        <f t="shared" si="12"/>
        <v>0.97530080645169903</v>
      </c>
      <c r="H64" s="57">
        <f t="shared" si="8"/>
        <v>0.95121166306533445</v>
      </c>
      <c r="I64" s="50">
        <f t="shared" si="13"/>
        <v>0.98840263713080068</v>
      </c>
      <c r="J64" s="54"/>
      <c r="K64" s="54"/>
    </row>
    <row r="65" spans="2:11" x14ac:dyDescent="0.3">
      <c r="B65" s="13" t="s">
        <v>70</v>
      </c>
      <c r="C65" s="46">
        <v>84.233333333333306</v>
      </c>
      <c r="D65" s="46">
        <v>85.485596000000001</v>
      </c>
      <c r="E65" s="46">
        <f t="shared" si="10"/>
        <v>84.859464666666653</v>
      </c>
      <c r="F65" s="46">
        <f t="shared" si="11"/>
        <v>-1.2522626666666952</v>
      </c>
      <c r="G65" s="46">
        <f t="shared" si="12"/>
        <v>1.2522626666666952</v>
      </c>
      <c r="H65" s="57">
        <f t="shared" si="8"/>
        <v>1.5681617863271824</v>
      </c>
      <c r="I65" s="50">
        <f t="shared" si="13"/>
        <v>0.98513340720221576</v>
      </c>
      <c r="J65" s="54"/>
      <c r="K65" s="54"/>
    </row>
    <row r="66" spans="2:11" x14ac:dyDescent="0.3">
      <c r="B66" s="13" t="s">
        <v>71</v>
      </c>
      <c r="C66" s="46">
        <v>83.533333333333303</v>
      </c>
      <c r="D66" s="46">
        <v>86.931889999999996</v>
      </c>
      <c r="E66" s="46">
        <f t="shared" si="10"/>
        <v>85.232611666666656</v>
      </c>
      <c r="F66" s="46">
        <f t="shared" si="11"/>
        <v>-3.3985566666666926</v>
      </c>
      <c r="G66" s="46">
        <f t="shared" si="12"/>
        <v>3.3985566666666926</v>
      </c>
      <c r="H66" s="57">
        <f t="shared" si="8"/>
        <v>11.55018741654462</v>
      </c>
      <c r="I66" s="50">
        <f t="shared" si="13"/>
        <v>0.95931496408619277</v>
      </c>
      <c r="J66" s="54"/>
      <c r="K66" s="54"/>
    </row>
    <row r="67" spans="2:11" x14ac:dyDescent="0.3">
      <c r="B67" s="13" t="s">
        <v>72</v>
      </c>
      <c r="C67" s="46">
        <v>84.566666666666606</v>
      </c>
      <c r="D67" s="46">
        <v>87.207279999999997</v>
      </c>
      <c r="E67" s="46">
        <f t="shared" si="10"/>
        <v>85.886973333333302</v>
      </c>
      <c r="F67" s="46">
        <f t="shared" si="11"/>
        <v>-2.6406133333333912</v>
      </c>
      <c r="G67" s="46">
        <f t="shared" si="12"/>
        <v>2.6406133333333912</v>
      </c>
      <c r="H67" s="57">
        <f t="shared" si="8"/>
        <v>6.972838776178083</v>
      </c>
      <c r="I67" s="50">
        <f t="shared" si="13"/>
        <v>0.9687747733543548</v>
      </c>
      <c r="J67" s="54"/>
      <c r="K67" s="54"/>
    </row>
    <row r="68" spans="2:11" x14ac:dyDescent="0.3">
      <c r="B68" s="13" t="s">
        <v>73</v>
      </c>
      <c r="C68" s="46">
        <v>85.9</v>
      </c>
      <c r="D68" s="46">
        <v>85.764300000000006</v>
      </c>
      <c r="E68" s="46">
        <f t="shared" si="10"/>
        <v>85.832150000000013</v>
      </c>
      <c r="F68" s="46">
        <f t="shared" si="11"/>
        <v>0.13569999999999993</v>
      </c>
      <c r="G68" s="46">
        <f t="shared" si="12"/>
        <v>0.13569999999999993</v>
      </c>
      <c r="H68" s="57">
        <f t="shared" si="8"/>
        <v>1.8414489999999981E-2</v>
      </c>
      <c r="I68" s="50">
        <f t="shared" si="13"/>
        <v>0.99842025611175789</v>
      </c>
      <c r="J68" s="54"/>
      <c r="K68" s="54"/>
    </row>
    <row r="69" spans="2:11" x14ac:dyDescent="0.3">
      <c r="B69" s="13" t="s">
        <v>74</v>
      </c>
      <c r="C69" s="46">
        <v>85.133333333333297</v>
      </c>
      <c r="D69" s="46">
        <v>87.222300000000004</v>
      </c>
      <c r="E69" s="46">
        <f t="shared" si="10"/>
        <v>86.177816666666644</v>
      </c>
      <c r="F69" s="46">
        <f t="shared" si="11"/>
        <v>-2.0889666666667068</v>
      </c>
      <c r="G69" s="46">
        <f t="shared" si="12"/>
        <v>2.0889666666667068</v>
      </c>
      <c r="H69" s="57">
        <f t="shared" si="8"/>
        <v>4.3637817344446121</v>
      </c>
      <c r="I69" s="50">
        <f t="shared" si="13"/>
        <v>0.97546241190289695</v>
      </c>
      <c r="J69" s="54"/>
      <c r="K69" s="54"/>
    </row>
    <row r="70" spans="2:11" x14ac:dyDescent="0.3">
      <c r="B70" s="13" t="s">
        <v>75</v>
      </c>
      <c r="C70" s="46">
        <v>83.033333333333303</v>
      </c>
      <c r="D70" s="46">
        <v>85.193780000000004</v>
      </c>
      <c r="E70" s="46">
        <f t="shared" si="10"/>
        <v>84.113556666666653</v>
      </c>
      <c r="F70" s="46">
        <f t="shared" si="11"/>
        <v>-2.1604466666667008</v>
      </c>
      <c r="G70" s="46">
        <f t="shared" si="12"/>
        <v>2.1604466666667008</v>
      </c>
      <c r="H70" s="57">
        <f t="shared" si="8"/>
        <v>4.667529799511259</v>
      </c>
      <c r="I70" s="50">
        <f t="shared" si="13"/>
        <v>0.97398097149739016</v>
      </c>
      <c r="J70" s="54"/>
      <c r="K70" s="54"/>
    </row>
    <row r="71" spans="2:11" x14ac:dyDescent="0.3">
      <c r="B71" s="13" t="s">
        <v>76</v>
      </c>
      <c r="C71" s="46">
        <v>85</v>
      </c>
      <c r="D71" s="46">
        <v>86.572013999999996</v>
      </c>
      <c r="E71" s="46">
        <f t="shared" si="10"/>
        <v>85.786006999999998</v>
      </c>
      <c r="F71" s="46">
        <f t="shared" si="11"/>
        <v>-1.5720139999999958</v>
      </c>
      <c r="G71" s="46">
        <f t="shared" si="12"/>
        <v>1.5720139999999958</v>
      </c>
      <c r="H71" s="57">
        <f t="shared" si="8"/>
        <v>2.4712280161959868</v>
      </c>
      <c r="I71" s="50">
        <f t="shared" si="13"/>
        <v>0.98150571764705885</v>
      </c>
      <c r="J71" s="54"/>
      <c r="K71" s="54"/>
    </row>
    <row r="72" spans="2:11" x14ac:dyDescent="0.3">
      <c r="B72" s="13" t="s">
        <v>77</v>
      </c>
      <c r="C72" s="46">
        <v>88.4</v>
      </c>
      <c r="D72" s="46">
        <v>87.998149999999995</v>
      </c>
      <c r="E72" s="46">
        <f t="shared" si="10"/>
        <v>88.199074999999993</v>
      </c>
      <c r="F72" s="46">
        <f t="shared" si="11"/>
        <v>0.40185000000001025</v>
      </c>
      <c r="G72" s="46">
        <f t="shared" si="12"/>
        <v>0.40185000000001025</v>
      </c>
      <c r="H72" s="57">
        <f t="shared" si="8"/>
        <v>0.16148342250000824</v>
      </c>
      <c r="I72" s="50">
        <f t="shared" si="13"/>
        <v>0.99545418552036191</v>
      </c>
      <c r="J72" s="54"/>
      <c r="K72" s="54"/>
    </row>
    <row r="73" spans="2:11" x14ac:dyDescent="0.3">
      <c r="B73" s="13" t="s">
        <v>78</v>
      </c>
      <c r="C73" s="46">
        <v>87.5</v>
      </c>
      <c r="D73" s="46">
        <v>85.035709999999995</v>
      </c>
      <c r="E73" s="46">
        <f t="shared" si="10"/>
        <v>86.267854999999997</v>
      </c>
      <c r="F73" s="46">
        <f t="shared" si="11"/>
        <v>2.4642900000000054</v>
      </c>
      <c r="G73" s="46">
        <f t="shared" si="12"/>
        <v>2.4642900000000054</v>
      </c>
      <c r="H73" s="57">
        <f t="shared" si="8"/>
        <v>6.0727252041000268</v>
      </c>
      <c r="I73" s="50">
        <f t="shared" si="13"/>
        <v>0.97183668571428561</v>
      </c>
      <c r="J73" s="54"/>
      <c r="K73" s="54"/>
    </row>
    <row r="74" spans="2:11" x14ac:dyDescent="0.3">
      <c r="B74" s="13" t="s">
        <v>79</v>
      </c>
      <c r="C74" s="46">
        <v>83.545454545454504</v>
      </c>
      <c r="D74" s="46">
        <v>83.760670000000005</v>
      </c>
      <c r="E74" s="46">
        <f t="shared" si="10"/>
        <v>83.653062272727254</v>
      </c>
      <c r="F74" s="46">
        <f t="shared" si="11"/>
        <v>-0.21521545454550051</v>
      </c>
      <c r="G74" s="46">
        <f t="shared" si="12"/>
        <v>0.21521545454550051</v>
      </c>
      <c r="H74" s="57">
        <f t="shared" si="8"/>
        <v>4.6317691875226392E-2</v>
      </c>
      <c r="I74" s="50">
        <f t="shared" si="13"/>
        <v>0.99742397170837815</v>
      </c>
      <c r="J74" s="54"/>
      <c r="K74" s="54"/>
    </row>
    <row r="75" spans="2:11" x14ac:dyDescent="0.3">
      <c r="B75" s="13" t="s">
        <v>80</v>
      </c>
      <c r="C75" s="46">
        <v>83.628571428571405</v>
      </c>
      <c r="D75" s="46">
        <v>87.933580000000006</v>
      </c>
      <c r="E75" s="46">
        <f t="shared" si="10"/>
        <v>85.781075714285706</v>
      </c>
      <c r="F75" s="46">
        <f t="shared" si="11"/>
        <v>-4.3050085714286013</v>
      </c>
      <c r="G75" s="46">
        <f t="shared" si="12"/>
        <v>4.3050085714286013</v>
      </c>
      <c r="H75" s="57">
        <f t="shared" si="8"/>
        <v>18.533098800073727</v>
      </c>
      <c r="I75" s="50">
        <f t="shared" si="13"/>
        <v>0.94852227536726985</v>
      </c>
      <c r="J75" s="54"/>
      <c r="K75" s="54"/>
    </row>
    <row r="76" spans="2:11" x14ac:dyDescent="0.3">
      <c r="B76" s="13" t="s">
        <v>81</v>
      </c>
      <c r="C76" s="46">
        <v>83.3611111111111</v>
      </c>
      <c r="D76" s="46">
        <v>82.674773999999999</v>
      </c>
      <c r="E76" s="46">
        <f t="shared" si="10"/>
        <v>83.01794255555555</v>
      </c>
      <c r="F76" s="46">
        <f t="shared" si="11"/>
        <v>0.68633711111110074</v>
      </c>
      <c r="G76" s="46">
        <f t="shared" si="12"/>
        <v>0.68633711111110074</v>
      </c>
      <c r="H76" s="57">
        <f t="shared" si="8"/>
        <v>0.47105863008833143</v>
      </c>
      <c r="I76" s="50">
        <f t="shared" si="13"/>
        <v>0.99176669910030002</v>
      </c>
      <c r="J76" s="54"/>
      <c r="K76" s="54"/>
    </row>
    <row r="77" spans="2:11" x14ac:dyDescent="0.3">
      <c r="B77" s="13" t="s">
        <v>82</v>
      </c>
      <c r="C77" s="46">
        <v>84.46875</v>
      </c>
      <c r="D77" s="46">
        <v>82.719220000000007</v>
      </c>
      <c r="E77" s="46">
        <f t="shared" si="10"/>
        <v>83.593985000000004</v>
      </c>
      <c r="F77" s="46">
        <f t="shared" si="11"/>
        <v>1.7495299999999929</v>
      </c>
      <c r="G77" s="46">
        <f t="shared" si="12"/>
        <v>1.7495299999999929</v>
      </c>
      <c r="H77" s="57">
        <f t="shared" si="8"/>
        <v>3.0608552208999753</v>
      </c>
      <c r="I77" s="50">
        <f t="shared" si="13"/>
        <v>0.97928784313725503</v>
      </c>
      <c r="J77" s="54"/>
      <c r="K77" s="54"/>
    </row>
    <row r="78" spans="2:11" x14ac:dyDescent="0.3">
      <c r="B78" s="13" t="s">
        <v>83</v>
      </c>
      <c r="C78" s="46">
        <v>86.066666666666606</v>
      </c>
      <c r="D78" s="46">
        <v>86.177124000000006</v>
      </c>
      <c r="E78" s="46">
        <f t="shared" si="10"/>
        <v>86.121895333333299</v>
      </c>
      <c r="F78" s="46">
        <f t="shared" si="11"/>
        <v>-0.11045733333340024</v>
      </c>
      <c r="G78" s="46">
        <f t="shared" si="12"/>
        <v>0.11045733333340024</v>
      </c>
      <c r="H78" s="57">
        <f t="shared" ref="H78:H141" si="14">POWER(F78,2)</f>
        <v>1.2200822487125892E-2</v>
      </c>
      <c r="I78" s="50">
        <f t="shared" si="13"/>
        <v>0.99871660728117662</v>
      </c>
      <c r="J78" s="54"/>
      <c r="K78" s="54"/>
    </row>
    <row r="79" spans="2:11" x14ac:dyDescent="0.3">
      <c r="B79" s="13" t="s">
        <v>84</v>
      </c>
      <c r="C79" s="46">
        <v>85.78125</v>
      </c>
      <c r="D79" s="46">
        <v>88.156440000000003</v>
      </c>
      <c r="E79" s="46">
        <f t="shared" si="10"/>
        <v>86.968845000000002</v>
      </c>
      <c r="F79" s="46">
        <f t="shared" si="11"/>
        <v>-2.3751900000000035</v>
      </c>
      <c r="G79" s="46">
        <f t="shared" si="12"/>
        <v>2.3751900000000035</v>
      </c>
      <c r="H79" s="57">
        <f t="shared" si="14"/>
        <v>5.6415275361000168</v>
      </c>
      <c r="I79" s="50">
        <f t="shared" si="13"/>
        <v>0.97231108196721305</v>
      </c>
      <c r="J79" s="54"/>
      <c r="K79" s="54"/>
    </row>
    <row r="80" spans="2:11" x14ac:dyDescent="0.3">
      <c r="B80" s="13" t="s">
        <v>85</v>
      </c>
      <c r="C80" s="46">
        <v>86.1666666666666</v>
      </c>
      <c r="D80" s="46">
        <v>85.046135000000007</v>
      </c>
      <c r="E80" s="46">
        <f t="shared" si="10"/>
        <v>85.606400833333311</v>
      </c>
      <c r="F80" s="46">
        <f t="shared" si="11"/>
        <v>1.1205316666665937</v>
      </c>
      <c r="G80" s="46">
        <f t="shared" si="12"/>
        <v>1.1205316666665937</v>
      </c>
      <c r="H80" s="57">
        <f t="shared" si="14"/>
        <v>1.2555912160026141</v>
      </c>
      <c r="I80" s="50">
        <f t="shared" si="13"/>
        <v>0.98699576402321165</v>
      </c>
      <c r="J80" s="54"/>
      <c r="K80" s="54"/>
    </row>
    <row r="81" spans="2:11" x14ac:dyDescent="0.3">
      <c r="B81" s="13" t="s">
        <v>86</v>
      </c>
      <c r="C81" s="46">
        <v>86.133333333333297</v>
      </c>
      <c r="D81" s="46">
        <v>83.076589999999996</v>
      </c>
      <c r="E81" s="46">
        <f t="shared" si="10"/>
        <v>84.60496166666664</v>
      </c>
      <c r="F81" s="46">
        <f t="shared" si="11"/>
        <v>3.0567433333333014</v>
      </c>
      <c r="G81" s="46">
        <f t="shared" si="12"/>
        <v>3.0567433333333014</v>
      </c>
      <c r="H81" s="57">
        <f t="shared" si="14"/>
        <v>9.3436798058775832</v>
      </c>
      <c r="I81" s="50">
        <f t="shared" si="13"/>
        <v>0.9645114938080499</v>
      </c>
      <c r="J81" s="54"/>
      <c r="K81" s="54"/>
    </row>
    <row r="82" spans="2:11" x14ac:dyDescent="0.3">
      <c r="B82" s="13" t="s">
        <v>87</v>
      </c>
      <c r="C82" s="46">
        <v>88.433333333333294</v>
      </c>
      <c r="D82" s="46">
        <v>79.815770000000001</v>
      </c>
      <c r="E82" s="46">
        <f t="shared" si="10"/>
        <v>84.124551666666648</v>
      </c>
      <c r="F82" s="46">
        <f t="shared" si="11"/>
        <v>8.6175633333332939</v>
      </c>
      <c r="G82" s="46">
        <f t="shared" si="12"/>
        <v>8.6175633333332939</v>
      </c>
      <c r="H82" s="57">
        <f t="shared" si="14"/>
        <v>74.262397804010433</v>
      </c>
      <c r="I82" s="50">
        <f t="shared" si="13"/>
        <v>0.90255299660761446</v>
      </c>
      <c r="J82" s="54"/>
      <c r="K82" s="54"/>
    </row>
    <row r="83" spans="2:11" x14ac:dyDescent="0.3">
      <c r="B83" s="13" t="s">
        <v>88</v>
      </c>
      <c r="C83" s="46">
        <v>84.8</v>
      </c>
      <c r="D83" s="46">
        <v>86.105125000000001</v>
      </c>
      <c r="E83" s="46">
        <f t="shared" si="10"/>
        <v>85.452562499999999</v>
      </c>
      <c r="F83" s="46">
        <f t="shared" si="11"/>
        <v>-1.3051250000000039</v>
      </c>
      <c r="G83" s="46">
        <f t="shared" si="12"/>
        <v>1.3051250000000039</v>
      </c>
      <c r="H83" s="57">
        <f t="shared" si="14"/>
        <v>1.70335126562501</v>
      </c>
      <c r="I83" s="50">
        <f t="shared" si="13"/>
        <v>0.98460937500000001</v>
      </c>
      <c r="J83" s="54"/>
      <c r="K83" s="54"/>
    </row>
    <row r="84" spans="2:11" x14ac:dyDescent="0.3">
      <c r="B84" s="13" t="s">
        <v>89</v>
      </c>
      <c r="C84" s="46">
        <v>86.566666666666606</v>
      </c>
      <c r="D84" s="46">
        <v>90.712519999999998</v>
      </c>
      <c r="E84" s="46">
        <f t="shared" si="10"/>
        <v>88.639593333333295</v>
      </c>
      <c r="F84" s="46">
        <f t="shared" si="11"/>
        <v>-4.1458533333333918</v>
      </c>
      <c r="G84" s="46">
        <f t="shared" si="12"/>
        <v>4.1458533333333918</v>
      </c>
      <c r="H84" s="57">
        <f t="shared" si="14"/>
        <v>17.188099861511596</v>
      </c>
      <c r="I84" s="50">
        <f t="shared" si="13"/>
        <v>0.95210797073546327</v>
      </c>
      <c r="J84" s="54"/>
      <c r="K84" s="54"/>
    </row>
    <row r="85" spans="2:11" x14ac:dyDescent="0.3">
      <c r="B85" s="13" t="s">
        <v>90</v>
      </c>
      <c r="C85" s="46">
        <v>87.933333333333294</v>
      </c>
      <c r="D85" s="46">
        <v>87.296120000000002</v>
      </c>
      <c r="E85" s="46">
        <f t="shared" si="10"/>
        <v>87.614726666666655</v>
      </c>
      <c r="F85" s="46">
        <f t="shared" si="11"/>
        <v>0.63721333333329255</v>
      </c>
      <c r="G85" s="46">
        <f t="shared" si="12"/>
        <v>0.63721333333329255</v>
      </c>
      <c r="H85" s="57">
        <f t="shared" si="14"/>
        <v>0.4060408321777258</v>
      </c>
      <c r="I85" s="50">
        <f t="shared" si="13"/>
        <v>0.99275344958301792</v>
      </c>
      <c r="J85" s="54"/>
      <c r="K85" s="54"/>
    </row>
    <row r="86" spans="2:11" x14ac:dyDescent="0.3">
      <c r="B86" s="13" t="s">
        <v>91</v>
      </c>
      <c r="C86" s="46">
        <v>88.466666666666598</v>
      </c>
      <c r="D86" s="46">
        <v>84.403360000000006</v>
      </c>
      <c r="E86" s="46">
        <f t="shared" si="10"/>
        <v>86.435013333333302</v>
      </c>
      <c r="F86" s="46">
        <f t="shared" si="11"/>
        <v>4.0633066666665911</v>
      </c>
      <c r="G86" s="46">
        <f t="shared" si="12"/>
        <v>4.0633066666665911</v>
      </c>
      <c r="H86" s="57">
        <f t="shared" si="14"/>
        <v>16.510461067377165</v>
      </c>
      <c r="I86" s="50">
        <f t="shared" si="13"/>
        <v>0.95406963074604456</v>
      </c>
      <c r="J86" s="54"/>
      <c r="K86" s="54"/>
    </row>
    <row r="87" spans="2:11" x14ac:dyDescent="0.3">
      <c r="B87" s="13" t="s">
        <v>92</v>
      </c>
      <c r="C87" s="46">
        <v>87.2</v>
      </c>
      <c r="D87" s="46">
        <v>83.556389999999993</v>
      </c>
      <c r="E87" s="46">
        <f t="shared" si="10"/>
        <v>85.378195000000005</v>
      </c>
      <c r="F87" s="46">
        <f t="shared" si="11"/>
        <v>3.6436100000000096</v>
      </c>
      <c r="G87" s="46">
        <f t="shared" si="12"/>
        <v>3.6436100000000096</v>
      </c>
      <c r="H87" s="57">
        <f t="shared" si="14"/>
        <v>13.275893832100071</v>
      </c>
      <c r="I87" s="50">
        <f t="shared" si="13"/>
        <v>0.95821548165137604</v>
      </c>
      <c r="J87" s="54"/>
      <c r="K87" s="54"/>
    </row>
    <row r="88" spans="2:11" x14ac:dyDescent="0.3">
      <c r="B88" s="13" t="s">
        <v>93</v>
      </c>
      <c r="C88" s="46">
        <v>85.533333333333303</v>
      </c>
      <c r="D88" s="46">
        <v>89.659700000000001</v>
      </c>
      <c r="E88" s="46">
        <f t="shared" si="10"/>
        <v>87.596516666666645</v>
      </c>
      <c r="F88" s="46">
        <f t="shared" si="11"/>
        <v>-4.1263666666666978</v>
      </c>
      <c r="G88" s="46">
        <f t="shared" si="12"/>
        <v>4.1263666666666978</v>
      </c>
      <c r="H88" s="57">
        <f t="shared" si="14"/>
        <v>17.026901867778037</v>
      </c>
      <c r="I88" s="50">
        <f t="shared" si="13"/>
        <v>0.95175720966484767</v>
      </c>
      <c r="J88" s="54"/>
      <c r="K88" s="54"/>
    </row>
    <row r="89" spans="2:11" x14ac:dyDescent="0.3">
      <c r="B89" s="13" t="s">
        <v>94</v>
      </c>
      <c r="C89" s="46">
        <v>83.9</v>
      </c>
      <c r="D89" s="46">
        <v>85.954269999999994</v>
      </c>
      <c r="E89" s="46">
        <f t="shared" si="10"/>
        <v>84.927134999999993</v>
      </c>
      <c r="F89" s="46">
        <f t="shared" si="11"/>
        <v>-2.0542699999999883</v>
      </c>
      <c r="G89" s="46">
        <f t="shared" si="12"/>
        <v>2.0542699999999883</v>
      </c>
      <c r="H89" s="57">
        <f t="shared" si="14"/>
        <v>4.2200252328999515</v>
      </c>
      <c r="I89" s="50">
        <f t="shared" si="13"/>
        <v>0.9755152562574495</v>
      </c>
      <c r="J89" s="54"/>
      <c r="K89" s="54"/>
    </row>
    <row r="90" spans="2:11" x14ac:dyDescent="0.3">
      <c r="B90" s="13" t="s">
        <v>95</v>
      </c>
      <c r="C90" s="46">
        <v>85.6666666666666</v>
      </c>
      <c r="D90" s="46">
        <v>83.731930000000006</v>
      </c>
      <c r="E90" s="46">
        <f t="shared" si="10"/>
        <v>84.699298333333303</v>
      </c>
      <c r="F90" s="46">
        <f t="shared" si="11"/>
        <v>1.9347366666665948</v>
      </c>
      <c r="G90" s="46">
        <f t="shared" si="12"/>
        <v>1.9347366666665948</v>
      </c>
      <c r="H90" s="57">
        <f t="shared" si="14"/>
        <v>3.7432059693441664</v>
      </c>
      <c r="I90" s="50">
        <f t="shared" si="13"/>
        <v>0.97741552529182962</v>
      </c>
      <c r="J90" s="54"/>
      <c r="K90" s="54"/>
    </row>
    <row r="91" spans="2:11" x14ac:dyDescent="0.3">
      <c r="B91" s="13" t="s">
        <v>96</v>
      </c>
      <c r="C91" s="46">
        <v>86.7</v>
      </c>
      <c r="D91" s="46">
        <v>85.525276000000005</v>
      </c>
      <c r="E91" s="46">
        <f t="shared" si="10"/>
        <v>86.112638000000004</v>
      </c>
      <c r="F91" s="46">
        <f t="shared" si="11"/>
        <v>1.1747239999999977</v>
      </c>
      <c r="G91" s="46">
        <f t="shared" si="12"/>
        <v>1.1747239999999977</v>
      </c>
      <c r="H91" s="57">
        <f t="shared" si="14"/>
        <v>1.3799764761759945</v>
      </c>
      <c r="I91" s="50">
        <f t="shared" si="13"/>
        <v>0.98645070357554787</v>
      </c>
      <c r="J91" s="54"/>
      <c r="K91" s="54"/>
    </row>
    <row r="92" spans="2:11" x14ac:dyDescent="0.3">
      <c r="B92" s="13" t="s">
        <v>97</v>
      </c>
      <c r="C92" s="46">
        <v>85.866666666666603</v>
      </c>
      <c r="D92" s="46">
        <v>84.423935</v>
      </c>
      <c r="E92" s="46">
        <f t="shared" si="10"/>
        <v>85.145300833333295</v>
      </c>
      <c r="F92" s="46">
        <f t="shared" si="11"/>
        <v>1.442731666666603</v>
      </c>
      <c r="G92" s="46">
        <f t="shared" si="12"/>
        <v>1.442731666666603</v>
      </c>
      <c r="H92" s="57">
        <f t="shared" si="14"/>
        <v>2.0814746620025941</v>
      </c>
      <c r="I92" s="50">
        <f t="shared" si="13"/>
        <v>0.9831980007763983</v>
      </c>
      <c r="J92" s="54"/>
      <c r="K92" s="54"/>
    </row>
    <row r="93" spans="2:11" x14ac:dyDescent="0.3">
      <c r="B93" s="13" t="s">
        <v>98</v>
      </c>
      <c r="C93" s="46">
        <v>85.5</v>
      </c>
      <c r="D93" s="46">
        <v>81.074590000000001</v>
      </c>
      <c r="E93" s="46">
        <f t="shared" si="10"/>
        <v>83.287295</v>
      </c>
      <c r="F93" s="46">
        <f t="shared" si="11"/>
        <v>4.4254099999999994</v>
      </c>
      <c r="G93" s="46">
        <f t="shared" si="12"/>
        <v>4.4254099999999994</v>
      </c>
      <c r="H93" s="57">
        <f t="shared" si="14"/>
        <v>19.584253668099993</v>
      </c>
      <c r="I93" s="50">
        <f t="shared" si="13"/>
        <v>0.94824081871345034</v>
      </c>
      <c r="J93" s="54"/>
      <c r="K93" s="54"/>
    </row>
    <row r="94" spans="2:11" x14ac:dyDescent="0.3">
      <c r="B94" s="13" t="s">
        <v>99</v>
      </c>
      <c r="C94" s="46">
        <v>86.966666666666598</v>
      </c>
      <c r="D94" s="46">
        <v>82.980909999999994</v>
      </c>
      <c r="E94" s="46">
        <f t="shared" si="10"/>
        <v>84.973788333333289</v>
      </c>
      <c r="F94" s="46">
        <f t="shared" si="11"/>
        <v>3.9857566666666031</v>
      </c>
      <c r="G94" s="46">
        <f t="shared" si="12"/>
        <v>3.9857566666666031</v>
      </c>
      <c r="H94" s="57">
        <f t="shared" si="14"/>
        <v>15.88625620587727</v>
      </c>
      <c r="I94" s="50">
        <f t="shared" si="13"/>
        <v>0.9541691452663863</v>
      </c>
      <c r="J94" s="54"/>
      <c r="K94" s="54"/>
    </row>
    <row r="95" spans="2:11" x14ac:dyDescent="0.3">
      <c r="B95" s="13" t="s">
        <v>100</v>
      </c>
      <c r="C95" s="46">
        <v>86.4</v>
      </c>
      <c r="D95" s="46">
        <v>85.275739999999999</v>
      </c>
      <c r="E95" s="46">
        <f t="shared" si="10"/>
        <v>85.837870000000009</v>
      </c>
      <c r="F95" s="46">
        <f t="shared" si="11"/>
        <v>1.1242600000000067</v>
      </c>
      <c r="G95" s="46">
        <f t="shared" si="12"/>
        <v>1.1242600000000067</v>
      </c>
      <c r="H95" s="57">
        <f t="shared" si="14"/>
        <v>1.2639605476000151</v>
      </c>
      <c r="I95" s="50">
        <f t="shared" si="13"/>
        <v>0.98698773148148145</v>
      </c>
      <c r="J95" s="54"/>
      <c r="K95" s="54"/>
    </row>
    <row r="96" spans="2:11" x14ac:dyDescent="0.3">
      <c r="B96" s="13" t="s">
        <v>101</v>
      </c>
      <c r="C96" s="46">
        <v>88.4</v>
      </c>
      <c r="D96" s="46">
        <v>89.096114999999998</v>
      </c>
      <c r="E96" s="46">
        <f t="shared" si="10"/>
        <v>88.748057500000002</v>
      </c>
      <c r="F96" s="46">
        <f t="shared" si="11"/>
        <v>-0.69611499999999182</v>
      </c>
      <c r="G96" s="46">
        <f t="shared" si="12"/>
        <v>0.69611499999999182</v>
      </c>
      <c r="H96" s="57">
        <f t="shared" si="14"/>
        <v>0.48457609322498862</v>
      </c>
      <c r="I96" s="50">
        <f t="shared" si="13"/>
        <v>0.99212539592760185</v>
      </c>
      <c r="J96" s="54"/>
      <c r="K96" s="54"/>
    </row>
    <row r="97" spans="2:11" x14ac:dyDescent="0.3">
      <c r="B97" s="13" t="s">
        <v>102</v>
      </c>
      <c r="C97" s="46">
        <v>83.1</v>
      </c>
      <c r="D97" s="46">
        <v>85.868250000000003</v>
      </c>
      <c r="E97" s="46">
        <f t="shared" si="10"/>
        <v>84.484125000000006</v>
      </c>
      <c r="F97" s="46">
        <f t="shared" si="11"/>
        <v>-2.768250000000009</v>
      </c>
      <c r="G97" s="46">
        <f t="shared" si="12"/>
        <v>2.768250000000009</v>
      </c>
      <c r="H97" s="57">
        <f t="shared" si="14"/>
        <v>7.6632080625000496</v>
      </c>
      <c r="I97" s="50">
        <f t="shared" si="13"/>
        <v>0.96668772563176886</v>
      </c>
      <c r="J97" s="54"/>
      <c r="K97" s="54"/>
    </row>
    <row r="98" spans="2:11" x14ac:dyDescent="0.3">
      <c r="B98" s="13" t="s">
        <v>103</v>
      </c>
      <c r="C98" s="46">
        <v>85.6666666666666</v>
      </c>
      <c r="D98" s="46">
        <v>85.749430000000004</v>
      </c>
      <c r="E98" s="46">
        <f t="shared" si="10"/>
        <v>85.708048333333295</v>
      </c>
      <c r="F98" s="46">
        <f t="shared" si="11"/>
        <v>-8.2763333333403466E-2</v>
      </c>
      <c r="G98" s="46">
        <f t="shared" si="12"/>
        <v>8.2763333333403466E-2</v>
      </c>
      <c r="H98" s="57">
        <f t="shared" si="14"/>
        <v>6.8497693444560534E-3</v>
      </c>
      <c r="I98" s="50">
        <f t="shared" si="13"/>
        <v>0.99903389105058282</v>
      </c>
      <c r="J98" s="54"/>
      <c r="K98" s="54"/>
    </row>
    <row r="99" spans="2:11" x14ac:dyDescent="0.3">
      <c r="B99" s="13" t="s">
        <v>104</v>
      </c>
      <c r="C99" s="46">
        <v>87.9</v>
      </c>
      <c r="D99" s="46">
        <v>86.168139999999994</v>
      </c>
      <c r="E99" s="46">
        <f t="shared" si="10"/>
        <v>87.03407</v>
      </c>
      <c r="F99" s="46">
        <f t="shared" si="11"/>
        <v>1.7318600000000117</v>
      </c>
      <c r="G99" s="46">
        <f t="shared" si="12"/>
        <v>1.7318600000000117</v>
      </c>
      <c r="H99" s="57">
        <f t="shared" si="14"/>
        <v>2.9993390596000404</v>
      </c>
      <c r="I99" s="50">
        <f t="shared" si="13"/>
        <v>0.98029738339021599</v>
      </c>
      <c r="J99" s="54"/>
      <c r="K99" s="54"/>
    </row>
    <row r="100" spans="2:11" x14ac:dyDescent="0.3">
      <c r="B100" s="13" t="s">
        <v>105</v>
      </c>
      <c r="C100" s="46">
        <v>88.466666666666598</v>
      </c>
      <c r="D100" s="46">
        <v>85.27534</v>
      </c>
      <c r="E100" s="46">
        <f t="shared" si="10"/>
        <v>86.871003333333306</v>
      </c>
      <c r="F100" s="46">
        <f t="shared" si="11"/>
        <v>3.1913266666665976</v>
      </c>
      <c r="G100" s="46">
        <f t="shared" si="12"/>
        <v>3.1913266666665976</v>
      </c>
      <c r="H100" s="57">
        <f t="shared" si="14"/>
        <v>10.184565893377338</v>
      </c>
      <c r="I100" s="50">
        <f t="shared" si="13"/>
        <v>0.96392622456669252</v>
      </c>
      <c r="J100" s="54"/>
      <c r="K100" s="54"/>
    </row>
    <row r="101" spans="2:11" x14ac:dyDescent="0.3">
      <c r="B101" s="13" t="s">
        <v>106</v>
      </c>
      <c r="C101" s="46">
        <v>87.6666666666666</v>
      </c>
      <c r="D101" s="46">
        <v>87.423850000000002</v>
      </c>
      <c r="E101" s="46">
        <f t="shared" si="10"/>
        <v>87.545258333333294</v>
      </c>
      <c r="F101" s="46">
        <f t="shared" si="11"/>
        <v>0.24281666666659873</v>
      </c>
      <c r="G101" s="46">
        <f t="shared" si="12"/>
        <v>0.24281666666659873</v>
      </c>
      <c r="H101" s="57">
        <f t="shared" si="14"/>
        <v>5.8959933611078125E-2</v>
      </c>
      <c r="I101" s="50">
        <f t="shared" si="13"/>
        <v>0.99723022813688289</v>
      </c>
      <c r="J101" s="54"/>
      <c r="K101" s="54"/>
    </row>
    <row r="102" spans="2:11" x14ac:dyDescent="0.3">
      <c r="B102" s="13" t="s">
        <v>107</v>
      </c>
      <c r="C102" s="46">
        <v>88.413793103448199</v>
      </c>
      <c r="D102" s="46">
        <v>85.065600000000003</v>
      </c>
      <c r="E102" s="46">
        <f t="shared" si="10"/>
        <v>86.739696551724109</v>
      </c>
      <c r="F102" s="46">
        <f t="shared" si="11"/>
        <v>3.348193103448196</v>
      </c>
      <c r="G102" s="46">
        <f t="shared" si="12"/>
        <v>3.348193103448196</v>
      </c>
      <c r="H102" s="57">
        <f t="shared" si="14"/>
        <v>11.210397057978062</v>
      </c>
      <c r="I102" s="50">
        <f t="shared" si="13"/>
        <v>0.96213042121684955</v>
      </c>
      <c r="J102" s="54"/>
      <c r="K102" s="54"/>
    </row>
    <row r="103" spans="2:11" x14ac:dyDescent="0.3">
      <c r="B103" s="13" t="s">
        <v>108</v>
      </c>
      <c r="C103" s="46">
        <v>86.7</v>
      </c>
      <c r="D103" s="46">
        <v>84.314030000000002</v>
      </c>
      <c r="E103" s="46">
        <f t="shared" si="10"/>
        <v>85.507014999999996</v>
      </c>
      <c r="F103" s="46">
        <f t="shared" si="11"/>
        <v>2.3859700000000004</v>
      </c>
      <c r="G103" s="46">
        <f t="shared" si="12"/>
        <v>2.3859700000000004</v>
      </c>
      <c r="H103" s="57">
        <f t="shared" si="14"/>
        <v>5.6928528409000014</v>
      </c>
      <c r="I103" s="50">
        <f t="shared" si="13"/>
        <v>0.9724801614763553</v>
      </c>
      <c r="J103" s="54"/>
      <c r="K103" s="54"/>
    </row>
    <row r="104" spans="2:11" x14ac:dyDescent="0.3">
      <c r="B104" s="13" t="s">
        <v>109</v>
      </c>
      <c r="C104" s="46">
        <v>83.793103448275801</v>
      </c>
      <c r="D104" s="46">
        <v>84.932329999999993</v>
      </c>
      <c r="E104" s="46">
        <f t="shared" si="10"/>
        <v>84.362716724137897</v>
      </c>
      <c r="F104" s="46">
        <f t="shared" si="11"/>
        <v>-1.1392265517241924</v>
      </c>
      <c r="G104" s="46">
        <f t="shared" si="12"/>
        <v>1.1392265517241924</v>
      </c>
      <c r="H104" s="57">
        <f t="shared" si="14"/>
        <v>1.297837136153394</v>
      </c>
      <c r="I104" s="50">
        <f t="shared" si="13"/>
        <v>0.98640429218106929</v>
      </c>
      <c r="J104" s="54"/>
      <c r="K104" s="54"/>
    </row>
    <row r="105" spans="2:11" x14ac:dyDescent="0.3">
      <c r="B105" s="13" t="s">
        <v>110</v>
      </c>
      <c r="C105" s="46">
        <v>86.266666666666595</v>
      </c>
      <c r="D105" s="46">
        <v>82.633064000000005</v>
      </c>
      <c r="E105" s="46">
        <f t="shared" ref="E105:E150" si="15">IFERROR(AVERAGE(C105,D105),"")</f>
        <v>84.449865333333292</v>
      </c>
      <c r="F105" s="46">
        <f t="shared" ref="F105:F150" si="16">IFERROR((C105-D105),"")</f>
        <v>3.6336026666665902</v>
      </c>
      <c r="G105" s="46">
        <f t="shared" ref="G105:G150" si="17">ABS(F105)</f>
        <v>3.6336026666665902</v>
      </c>
      <c r="H105" s="57">
        <f t="shared" si="14"/>
        <v>13.203068339206554</v>
      </c>
      <c r="I105" s="50">
        <f t="shared" ref="I105:I150" si="18">IFERROR((1-(ABS(C105-D105)/C105)),"")</f>
        <v>0.95787941267388033</v>
      </c>
      <c r="J105" s="54"/>
      <c r="K105" s="54"/>
    </row>
    <row r="106" spans="2:11" x14ac:dyDescent="0.3">
      <c r="B106" s="13" t="s">
        <v>111</v>
      </c>
      <c r="C106" s="46">
        <v>88.466666666666598</v>
      </c>
      <c r="D106" s="46">
        <v>86.136634999999998</v>
      </c>
      <c r="E106" s="46">
        <f t="shared" si="15"/>
        <v>87.301650833333298</v>
      </c>
      <c r="F106" s="46">
        <f t="shared" si="16"/>
        <v>2.3300316666665992</v>
      </c>
      <c r="G106" s="46">
        <f t="shared" si="17"/>
        <v>2.3300316666665992</v>
      </c>
      <c r="H106" s="57">
        <f t="shared" si="14"/>
        <v>5.4290475676691301</v>
      </c>
      <c r="I106" s="50">
        <f t="shared" si="18"/>
        <v>0.97366203843255539</v>
      </c>
      <c r="J106" s="54"/>
      <c r="K106" s="54"/>
    </row>
    <row r="107" spans="2:11" x14ac:dyDescent="0.3">
      <c r="B107" s="13" t="s">
        <v>112</v>
      </c>
      <c r="C107" s="46">
        <v>88.483870967741893</v>
      </c>
      <c r="D107" s="46">
        <v>80.95796</v>
      </c>
      <c r="E107" s="46">
        <f t="shared" si="15"/>
        <v>84.720915483870954</v>
      </c>
      <c r="F107" s="46">
        <f t="shared" si="16"/>
        <v>7.5259109677418934</v>
      </c>
      <c r="G107" s="46">
        <f t="shared" si="17"/>
        <v>7.5259109677418934</v>
      </c>
      <c r="H107" s="57">
        <f t="shared" si="14"/>
        <v>56.639335894377723</v>
      </c>
      <c r="I107" s="50">
        <f t="shared" si="18"/>
        <v>0.91494595698140768</v>
      </c>
      <c r="J107" s="54"/>
      <c r="K107" s="54"/>
    </row>
    <row r="108" spans="2:11" x14ac:dyDescent="0.3">
      <c r="B108" s="13" t="s">
        <v>113</v>
      </c>
      <c r="C108" s="46">
        <v>87.903225806451601</v>
      </c>
      <c r="D108" s="46">
        <v>84.821265999999994</v>
      </c>
      <c r="E108" s="46">
        <f t="shared" si="15"/>
        <v>86.362245903225798</v>
      </c>
      <c r="F108" s="46">
        <f t="shared" si="16"/>
        <v>3.0819598064516072</v>
      </c>
      <c r="G108" s="46">
        <f t="shared" si="17"/>
        <v>3.0819598064516072</v>
      </c>
      <c r="H108" s="57">
        <f t="shared" si="14"/>
        <v>9.498476248583227</v>
      </c>
      <c r="I108" s="50">
        <f t="shared" si="18"/>
        <v>0.96493917284403674</v>
      </c>
      <c r="J108" s="54"/>
      <c r="K108" s="54"/>
    </row>
    <row r="109" spans="2:11" x14ac:dyDescent="0.3">
      <c r="B109" s="13" t="s">
        <v>114</v>
      </c>
      <c r="C109" s="46">
        <v>87.066666666666606</v>
      </c>
      <c r="D109" s="46">
        <v>89.346069999999997</v>
      </c>
      <c r="E109" s="46">
        <f t="shared" si="15"/>
        <v>88.206368333333302</v>
      </c>
      <c r="F109" s="46">
        <f t="shared" si="16"/>
        <v>-2.2794033333333914</v>
      </c>
      <c r="G109" s="46">
        <f t="shared" si="17"/>
        <v>2.2794033333333914</v>
      </c>
      <c r="H109" s="57">
        <f t="shared" si="14"/>
        <v>5.1956795560113758</v>
      </c>
      <c r="I109" s="50">
        <f t="shared" si="18"/>
        <v>0.97382002297090287</v>
      </c>
      <c r="J109" s="54"/>
      <c r="K109" s="54"/>
    </row>
    <row r="110" spans="2:11" x14ac:dyDescent="0.3">
      <c r="B110" s="13" t="s">
        <v>115</v>
      </c>
      <c r="C110" s="46">
        <v>85.966666666666598</v>
      </c>
      <c r="D110" s="46">
        <v>85.875649999999993</v>
      </c>
      <c r="E110" s="46">
        <f t="shared" si="15"/>
        <v>85.921158333333295</v>
      </c>
      <c r="F110" s="46">
        <f t="shared" si="16"/>
        <v>9.1016666666604351E-2</v>
      </c>
      <c r="G110" s="46">
        <f t="shared" si="17"/>
        <v>9.1016666666604351E-2</v>
      </c>
      <c r="H110" s="57">
        <f t="shared" si="14"/>
        <v>8.2840336110997677E-3</v>
      </c>
      <c r="I110" s="50">
        <f t="shared" si="18"/>
        <v>0.99894125630089259</v>
      </c>
      <c r="J110" s="54"/>
      <c r="K110" s="54"/>
    </row>
    <row r="111" spans="2:11" x14ac:dyDescent="0.3">
      <c r="B111" s="13" t="s">
        <v>116</v>
      </c>
      <c r="C111" s="46">
        <v>85.733333333333306</v>
      </c>
      <c r="D111" s="46">
        <v>88.774315000000001</v>
      </c>
      <c r="E111" s="46">
        <f t="shared" si="15"/>
        <v>87.253824166666647</v>
      </c>
      <c r="F111" s="46">
        <f t="shared" si="16"/>
        <v>-3.0409816666666956</v>
      </c>
      <c r="G111" s="46">
        <f t="shared" si="17"/>
        <v>3.0409816666666956</v>
      </c>
      <c r="H111" s="57">
        <f t="shared" si="14"/>
        <v>9.2475694970029529</v>
      </c>
      <c r="I111" s="50">
        <f t="shared" si="18"/>
        <v>0.96452976283048175</v>
      </c>
      <c r="J111" s="54"/>
      <c r="K111" s="54"/>
    </row>
    <row r="112" spans="2:11" x14ac:dyDescent="0.3">
      <c r="B112" s="13" t="s">
        <v>117</v>
      </c>
      <c r="C112" s="46">
        <v>84.133333333333297</v>
      </c>
      <c r="D112" s="46">
        <v>90.452250000000006</v>
      </c>
      <c r="E112" s="46">
        <f t="shared" si="15"/>
        <v>87.292791666666659</v>
      </c>
      <c r="F112" s="46">
        <f t="shared" si="16"/>
        <v>-6.3189166666667091</v>
      </c>
      <c r="G112" s="46">
        <f t="shared" si="17"/>
        <v>6.3189166666667091</v>
      </c>
      <c r="H112" s="57">
        <f t="shared" si="14"/>
        <v>39.928707840278314</v>
      </c>
      <c r="I112" s="50">
        <f t="shared" si="18"/>
        <v>0.9248940174326461</v>
      </c>
      <c r="J112" s="54"/>
      <c r="K112" s="54"/>
    </row>
    <row r="113" spans="2:11" x14ac:dyDescent="0.3">
      <c r="B113" s="13" t="s">
        <v>120</v>
      </c>
      <c r="C113" s="46">
        <v>83.566666666666606</v>
      </c>
      <c r="D113" s="46">
        <v>85.041150000000002</v>
      </c>
      <c r="E113" s="46">
        <f t="shared" si="15"/>
        <v>84.303908333333311</v>
      </c>
      <c r="F113" s="46">
        <f t="shared" si="16"/>
        <v>-1.4744833333333958</v>
      </c>
      <c r="G113" s="46">
        <f t="shared" si="17"/>
        <v>1.4744833333333958</v>
      </c>
      <c r="H113" s="57">
        <f t="shared" si="14"/>
        <v>2.1741011002779618</v>
      </c>
      <c r="I113" s="50">
        <f t="shared" si="18"/>
        <v>0.982355604307937</v>
      </c>
      <c r="J113" s="54"/>
      <c r="K113" s="54"/>
    </row>
    <row r="114" spans="2:11" x14ac:dyDescent="0.3">
      <c r="B114" s="13" t="s">
        <v>121</v>
      </c>
      <c r="C114" s="46">
        <v>85.1</v>
      </c>
      <c r="D114" s="46">
        <v>87.886009999999999</v>
      </c>
      <c r="E114" s="46">
        <f t="shared" si="15"/>
        <v>86.493004999999997</v>
      </c>
      <c r="F114" s="46">
        <f t="shared" si="16"/>
        <v>-2.7860100000000045</v>
      </c>
      <c r="G114" s="46">
        <f t="shared" si="17"/>
        <v>2.7860100000000045</v>
      </c>
      <c r="H114" s="57">
        <f t="shared" si="14"/>
        <v>7.761851720100025</v>
      </c>
      <c r="I114" s="50">
        <f t="shared" si="18"/>
        <v>0.96726192714453574</v>
      </c>
      <c r="J114" s="54"/>
      <c r="K114" s="54"/>
    </row>
    <row r="115" spans="2:11" x14ac:dyDescent="0.3">
      <c r="B115" s="13" t="s">
        <v>122</v>
      </c>
      <c r="C115" s="46">
        <v>87.766666666666595</v>
      </c>
      <c r="D115" s="46">
        <v>85.927719999999994</v>
      </c>
      <c r="E115" s="46">
        <f t="shared" si="15"/>
        <v>86.847193333333294</v>
      </c>
      <c r="F115" s="46">
        <f t="shared" si="16"/>
        <v>1.838946666666601</v>
      </c>
      <c r="G115" s="46">
        <f t="shared" si="17"/>
        <v>1.838946666666601</v>
      </c>
      <c r="H115" s="57">
        <f t="shared" si="14"/>
        <v>3.381724842844203</v>
      </c>
      <c r="I115" s="50">
        <f t="shared" si="18"/>
        <v>0.97904732244588</v>
      </c>
      <c r="J115" s="54"/>
      <c r="K115" s="54"/>
    </row>
    <row r="116" spans="2:11" x14ac:dyDescent="0.3">
      <c r="B116" s="13" t="s">
        <v>123</v>
      </c>
      <c r="C116" s="46">
        <v>88</v>
      </c>
      <c r="D116" s="46">
        <v>79.914696000000006</v>
      </c>
      <c r="E116" s="46">
        <f t="shared" si="15"/>
        <v>83.957347999999996</v>
      </c>
      <c r="F116" s="46">
        <f t="shared" si="16"/>
        <v>8.0853039999999936</v>
      </c>
      <c r="G116" s="46">
        <f t="shared" si="17"/>
        <v>8.0853039999999936</v>
      </c>
      <c r="H116" s="57">
        <f t="shared" si="14"/>
        <v>65.372140772415904</v>
      </c>
      <c r="I116" s="50">
        <f t="shared" si="18"/>
        <v>0.90812154545454549</v>
      </c>
      <c r="J116" s="54"/>
      <c r="K116" s="54"/>
    </row>
    <row r="117" spans="2:11" x14ac:dyDescent="0.3">
      <c r="B117" s="13" t="s">
        <v>124</v>
      </c>
      <c r="C117" s="46">
        <v>83.1</v>
      </c>
      <c r="D117" s="46">
        <v>87.473889999999997</v>
      </c>
      <c r="E117" s="46">
        <f t="shared" si="15"/>
        <v>85.286945000000003</v>
      </c>
      <c r="F117" s="46">
        <f t="shared" si="16"/>
        <v>-4.3738900000000029</v>
      </c>
      <c r="G117" s="46">
        <f t="shared" si="17"/>
        <v>4.3738900000000029</v>
      </c>
      <c r="H117" s="57">
        <f t="shared" si="14"/>
        <v>19.130913732100026</v>
      </c>
      <c r="I117" s="50">
        <f t="shared" si="18"/>
        <v>0.94736594464500601</v>
      </c>
      <c r="J117" s="54"/>
      <c r="K117" s="54"/>
    </row>
    <row r="118" spans="2:11" x14ac:dyDescent="0.3">
      <c r="B118" s="13" t="s">
        <v>125</v>
      </c>
      <c r="C118" s="46">
        <v>87.866666666666603</v>
      </c>
      <c r="D118" s="46">
        <v>87.082390000000004</v>
      </c>
      <c r="E118" s="46">
        <f t="shared" si="15"/>
        <v>87.474528333333296</v>
      </c>
      <c r="F118" s="46">
        <f t="shared" si="16"/>
        <v>0.78427666666659945</v>
      </c>
      <c r="G118" s="46">
        <f t="shared" si="17"/>
        <v>0.78427666666659945</v>
      </c>
      <c r="H118" s="57">
        <f t="shared" si="14"/>
        <v>0.61508988987767232</v>
      </c>
      <c r="I118" s="50">
        <f t="shared" si="18"/>
        <v>0.99107424127465937</v>
      </c>
      <c r="J118" s="54"/>
      <c r="K118" s="54"/>
    </row>
    <row r="119" spans="2:11" x14ac:dyDescent="0.3">
      <c r="B119" s="13" t="s">
        <v>126</v>
      </c>
      <c r="C119" s="46">
        <v>85.8333333333333</v>
      </c>
      <c r="D119" s="46">
        <v>87.407234000000003</v>
      </c>
      <c r="E119" s="46">
        <f t="shared" si="15"/>
        <v>86.620283666666651</v>
      </c>
      <c r="F119" s="46">
        <f t="shared" si="16"/>
        <v>-1.5739006666667024</v>
      </c>
      <c r="G119" s="46">
        <f t="shared" si="17"/>
        <v>1.5739006666667024</v>
      </c>
      <c r="H119" s="57">
        <f t="shared" si="14"/>
        <v>2.47716330853389</v>
      </c>
      <c r="I119" s="50">
        <f t="shared" si="18"/>
        <v>0.98166329320388312</v>
      </c>
      <c r="J119" s="54"/>
      <c r="K119" s="54"/>
    </row>
    <row r="120" spans="2:11" x14ac:dyDescent="0.3">
      <c r="B120" s="13" t="s">
        <v>127</v>
      </c>
      <c r="C120" s="46">
        <v>88.3333333333333</v>
      </c>
      <c r="D120" s="46">
        <v>84.042816000000002</v>
      </c>
      <c r="E120" s="46">
        <f t="shared" si="15"/>
        <v>86.188074666666651</v>
      </c>
      <c r="F120" s="46">
        <f t="shared" si="16"/>
        <v>4.2905173333332982</v>
      </c>
      <c r="G120" s="46">
        <f t="shared" si="17"/>
        <v>4.2905173333332982</v>
      </c>
      <c r="H120" s="57">
        <f t="shared" si="14"/>
        <v>18.408538987633477</v>
      </c>
      <c r="I120" s="50">
        <f t="shared" si="18"/>
        <v>0.95142810566037772</v>
      </c>
      <c r="J120" s="54"/>
      <c r="K120" s="54"/>
    </row>
    <row r="121" spans="2:11" x14ac:dyDescent="0.3">
      <c r="B121" s="13" t="s">
        <v>128</v>
      </c>
      <c r="C121" s="46">
        <v>86.9</v>
      </c>
      <c r="D121" s="46">
        <v>84.769689999999997</v>
      </c>
      <c r="E121" s="46">
        <f t="shared" si="15"/>
        <v>85.834845000000001</v>
      </c>
      <c r="F121" s="46">
        <f t="shared" si="16"/>
        <v>2.1303100000000086</v>
      </c>
      <c r="G121" s="46">
        <f t="shared" si="17"/>
        <v>2.1303100000000086</v>
      </c>
      <c r="H121" s="57">
        <f t="shared" si="14"/>
        <v>4.5382206961000362</v>
      </c>
      <c r="I121" s="50">
        <f t="shared" si="18"/>
        <v>0.97548550057537387</v>
      </c>
      <c r="J121" s="54"/>
      <c r="K121" s="54"/>
    </row>
    <row r="122" spans="2:11" x14ac:dyDescent="0.3">
      <c r="B122" s="13" t="s">
        <v>129</v>
      </c>
      <c r="C122" s="46">
        <v>85.966666666666598</v>
      </c>
      <c r="D122" s="46">
        <v>88.915229999999994</v>
      </c>
      <c r="E122" s="46">
        <f t="shared" si="15"/>
        <v>87.440948333333296</v>
      </c>
      <c r="F122" s="46">
        <f t="shared" si="16"/>
        <v>-2.9485633333333965</v>
      </c>
      <c r="G122" s="46">
        <f t="shared" si="17"/>
        <v>2.9485633333333965</v>
      </c>
      <c r="H122" s="57">
        <f t="shared" si="14"/>
        <v>8.6940257306781508</v>
      </c>
      <c r="I122" s="50">
        <f t="shared" si="18"/>
        <v>0.96570108569212798</v>
      </c>
      <c r="J122" s="54"/>
      <c r="K122" s="54"/>
    </row>
    <row r="123" spans="2:11" x14ac:dyDescent="0.3">
      <c r="B123" s="13" t="s">
        <v>130</v>
      </c>
      <c r="C123" s="46">
        <v>84.3</v>
      </c>
      <c r="D123" s="46">
        <v>86.857574</v>
      </c>
      <c r="E123" s="46">
        <f t="shared" si="15"/>
        <v>85.578787000000005</v>
      </c>
      <c r="F123" s="46">
        <f t="shared" si="16"/>
        <v>-2.5575740000000025</v>
      </c>
      <c r="G123" s="46">
        <f t="shared" si="17"/>
        <v>2.5575740000000025</v>
      </c>
      <c r="H123" s="57">
        <f t="shared" si="14"/>
        <v>6.5411847654760127</v>
      </c>
      <c r="I123" s="50">
        <f t="shared" si="18"/>
        <v>0.96966104389086594</v>
      </c>
      <c r="J123" s="54"/>
      <c r="K123" s="54"/>
    </row>
    <row r="124" spans="2:11" x14ac:dyDescent="0.3">
      <c r="B124" s="13" t="s">
        <v>131</v>
      </c>
      <c r="C124" s="46">
        <v>85.533333333333303</v>
      </c>
      <c r="D124" s="46">
        <v>85.530249999999995</v>
      </c>
      <c r="E124" s="46">
        <f t="shared" si="15"/>
        <v>85.531791666666649</v>
      </c>
      <c r="F124" s="46">
        <f t="shared" si="16"/>
        <v>3.0833333333077917E-3</v>
      </c>
      <c r="G124" s="46">
        <f t="shared" si="17"/>
        <v>3.0833333333077917E-3</v>
      </c>
      <c r="H124" s="57">
        <f t="shared" si="14"/>
        <v>9.5069444442869369E-6</v>
      </c>
      <c r="I124" s="50">
        <f t="shared" si="18"/>
        <v>0.99996395167576024</v>
      </c>
      <c r="J124" s="54"/>
      <c r="K124" s="54"/>
    </row>
    <row r="125" spans="2:11" x14ac:dyDescent="0.3">
      <c r="B125" s="13" t="s">
        <v>132</v>
      </c>
      <c r="C125" s="46">
        <v>87.566666666666606</v>
      </c>
      <c r="D125" s="46">
        <v>86.624960000000002</v>
      </c>
      <c r="E125" s="46">
        <f t="shared" si="15"/>
        <v>87.095813333333297</v>
      </c>
      <c r="F125" s="46">
        <f t="shared" si="16"/>
        <v>0.94170666666660452</v>
      </c>
      <c r="G125" s="46">
        <f t="shared" si="17"/>
        <v>0.94170666666660452</v>
      </c>
      <c r="H125" s="57">
        <f t="shared" si="14"/>
        <v>0.88681144604432738</v>
      </c>
      <c r="I125" s="50">
        <f t="shared" si="18"/>
        <v>0.9892458317472409</v>
      </c>
      <c r="J125" s="54"/>
      <c r="K125" s="54"/>
    </row>
    <row r="126" spans="2:11" x14ac:dyDescent="0.3">
      <c r="B126" s="13" t="s">
        <v>133</v>
      </c>
      <c r="C126" s="46">
        <v>85.366666666666603</v>
      </c>
      <c r="D126" s="46">
        <v>85.930449999999993</v>
      </c>
      <c r="E126" s="46">
        <f t="shared" si="15"/>
        <v>85.648558333333298</v>
      </c>
      <c r="F126" s="46">
        <f t="shared" si="16"/>
        <v>-0.56378333333339015</v>
      </c>
      <c r="G126" s="46">
        <f t="shared" si="17"/>
        <v>0.56378333333339015</v>
      </c>
      <c r="H126" s="57">
        <f t="shared" si="14"/>
        <v>0.31785164694450851</v>
      </c>
      <c r="I126" s="50">
        <f t="shared" si="18"/>
        <v>0.99339574385005791</v>
      </c>
      <c r="J126" s="54"/>
      <c r="K126" s="54"/>
    </row>
    <row r="127" spans="2:11" x14ac:dyDescent="0.3">
      <c r="B127" s="13" t="s">
        <v>134</v>
      </c>
      <c r="C127" s="46">
        <v>85.6</v>
      </c>
      <c r="D127" s="46">
        <v>84.882355000000004</v>
      </c>
      <c r="E127" s="46">
        <f t="shared" si="15"/>
        <v>85.241177499999992</v>
      </c>
      <c r="F127" s="46">
        <f t="shared" si="16"/>
        <v>0.71764499999999032</v>
      </c>
      <c r="G127" s="46">
        <f t="shared" si="17"/>
        <v>0.71764499999999032</v>
      </c>
      <c r="H127" s="57">
        <f t="shared" si="14"/>
        <v>0.51501434602498608</v>
      </c>
      <c r="I127" s="50">
        <f t="shared" si="18"/>
        <v>0.99161629672897211</v>
      </c>
      <c r="J127" s="54"/>
      <c r="K127" s="54"/>
    </row>
    <row r="128" spans="2:11" x14ac:dyDescent="0.3">
      <c r="B128" s="13" t="s">
        <v>135</v>
      </c>
      <c r="C128" s="46">
        <v>88.266666666666595</v>
      </c>
      <c r="D128" s="46">
        <v>86.625330000000005</v>
      </c>
      <c r="E128" s="46">
        <f t="shared" si="15"/>
        <v>87.445998333333307</v>
      </c>
      <c r="F128" s="46">
        <f t="shared" si="16"/>
        <v>1.6413366666665894</v>
      </c>
      <c r="G128" s="46">
        <f t="shared" si="17"/>
        <v>1.6413366666665894</v>
      </c>
      <c r="H128" s="57">
        <f t="shared" si="14"/>
        <v>2.6939860533441906</v>
      </c>
      <c r="I128" s="50">
        <f t="shared" si="18"/>
        <v>0.98140479607250841</v>
      </c>
      <c r="J128" s="54"/>
      <c r="K128" s="54"/>
    </row>
    <row r="129" spans="2:11" x14ac:dyDescent="0.3">
      <c r="B129" s="13" t="s">
        <v>136</v>
      </c>
      <c r="C129" s="46">
        <v>87</v>
      </c>
      <c r="D129" s="46">
        <v>86.51003</v>
      </c>
      <c r="E129" s="46">
        <f t="shared" si="15"/>
        <v>86.755015</v>
      </c>
      <c r="F129" s="46">
        <f t="shared" si="16"/>
        <v>0.48996999999999957</v>
      </c>
      <c r="G129" s="46">
        <f t="shared" si="17"/>
        <v>0.48996999999999957</v>
      </c>
      <c r="H129" s="57">
        <f t="shared" si="14"/>
        <v>0.24007060089999957</v>
      </c>
      <c r="I129" s="50">
        <f t="shared" si="18"/>
        <v>0.99436816091954028</v>
      </c>
      <c r="J129" s="54"/>
      <c r="K129" s="54"/>
    </row>
    <row r="130" spans="2:11" x14ac:dyDescent="0.3">
      <c r="B130" s="13" t="s">
        <v>137</v>
      </c>
      <c r="C130" s="46">
        <v>85.433333333333294</v>
      </c>
      <c r="D130" s="46">
        <v>82.73142</v>
      </c>
      <c r="E130" s="46">
        <f t="shared" si="15"/>
        <v>84.082376666666647</v>
      </c>
      <c r="F130" s="46">
        <f t="shared" si="16"/>
        <v>2.7019133333332945</v>
      </c>
      <c r="G130" s="46">
        <f t="shared" si="17"/>
        <v>2.7019133333332945</v>
      </c>
      <c r="H130" s="57">
        <f t="shared" si="14"/>
        <v>7.3003356608442349</v>
      </c>
      <c r="I130" s="50">
        <f t="shared" si="18"/>
        <v>0.96837401482637575</v>
      </c>
      <c r="J130" s="54"/>
      <c r="K130" s="54"/>
    </row>
    <row r="131" spans="2:11" x14ac:dyDescent="0.3">
      <c r="B131" s="13" t="s">
        <v>138</v>
      </c>
      <c r="C131" s="46">
        <v>88.433333333333294</v>
      </c>
      <c r="D131" s="46">
        <v>85.170159999999996</v>
      </c>
      <c r="E131" s="46">
        <f t="shared" si="15"/>
        <v>86.801746666666645</v>
      </c>
      <c r="F131" s="46">
        <f t="shared" si="16"/>
        <v>3.2631733333332988</v>
      </c>
      <c r="G131" s="46">
        <f t="shared" si="17"/>
        <v>3.2631733333332988</v>
      </c>
      <c r="H131" s="57">
        <f t="shared" si="14"/>
        <v>10.648300203377552</v>
      </c>
      <c r="I131" s="50">
        <f t="shared" si="18"/>
        <v>0.96310018846588807</v>
      </c>
      <c r="J131" s="54"/>
      <c r="K131" s="54"/>
    </row>
    <row r="132" spans="2:11" x14ac:dyDescent="0.3">
      <c r="B132" s="13" t="s">
        <v>139</v>
      </c>
      <c r="C132" s="46">
        <v>87.466666666666598</v>
      </c>
      <c r="D132" s="46">
        <v>87.092730000000003</v>
      </c>
      <c r="E132" s="46">
        <f t="shared" si="15"/>
        <v>87.2796983333333</v>
      </c>
      <c r="F132" s="46">
        <f t="shared" si="16"/>
        <v>0.37393666666659442</v>
      </c>
      <c r="G132" s="46">
        <f t="shared" si="17"/>
        <v>0.37393666666659442</v>
      </c>
      <c r="H132" s="57">
        <f t="shared" si="14"/>
        <v>0.13982863067772375</v>
      </c>
      <c r="I132" s="50">
        <f t="shared" si="18"/>
        <v>0.99572480945122033</v>
      </c>
      <c r="J132" s="54"/>
      <c r="K132" s="54"/>
    </row>
    <row r="133" spans="2:11" x14ac:dyDescent="0.3">
      <c r="B133" s="13" t="s">
        <v>140</v>
      </c>
      <c r="C133" s="46">
        <v>86</v>
      </c>
      <c r="D133" s="46">
        <v>85.390050000000002</v>
      </c>
      <c r="E133" s="46">
        <f t="shared" si="15"/>
        <v>85.695025000000001</v>
      </c>
      <c r="F133" s="46">
        <f t="shared" si="16"/>
        <v>0.60994999999999777</v>
      </c>
      <c r="G133" s="46">
        <f t="shared" si="17"/>
        <v>0.60994999999999777</v>
      </c>
      <c r="H133" s="57">
        <f t="shared" si="14"/>
        <v>0.37203900249999727</v>
      </c>
      <c r="I133" s="50">
        <f t="shared" si="18"/>
        <v>0.99290755813953491</v>
      </c>
      <c r="J133" s="54"/>
      <c r="K133" s="54"/>
    </row>
    <row r="134" spans="2:11" x14ac:dyDescent="0.3">
      <c r="B134" s="13" t="s">
        <v>141</v>
      </c>
      <c r="C134" s="46">
        <v>84.266666666666595</v>
      </c>
      <c r="D134" s="46">
        <v>79.092110000000005</v>
      </c>
      <c r="E134" s="46">
        <f t="shared" si="15"/>
        <v>81.679388333333293</v>
      </c>
      <c r="F134" s="46">
        <f t="shared" si="16"/>
        <v>5.1745566666665894</v>
      </c>
      <c r="G134" s="46">
        <f t="shared" si="17"/>
        <v>5.1745566666665894</v>
      </c>
      <c r="H134" s="57">
        <f t="shared" si="14"/>
        <v>26.776036696543645</v>
      </c>
      <c r="I134" s="50">
        <f t="shared" si="18"/>
        <v>0.93859307753164645</v>
      </c>
      <c r="J134" s="54"/>
      <c r="K134" s="54"/>
    </row>
    <row r="135" spans="2:11" x14ac:dyDescent="0.3">
      <c r="B135" s="13" t="s">
        <v>142</v>
      </c>
      <c r="C135" s="46">
        <v>84.6</v>
      </c>
      <c r="D135" s="46">
        <v>81.148894999999996</v>
      </c>
      <c r="E135" s="46">
        <f t="shared" si="15"/>
        <v>82.874447500000002</v>
      </c>
      <c r="F135" s="46">
        <f t="shared" si="16"/>
        <v>3.4511049999999983</v>
      </c>
      <c r="G135" s="46">
        <f t="shared" si="17"/>
        <v>3.4511049999999983</v>
      </c>
      <c r="H135" s="57">
        <f t="shared" si="14"/>
        <v>11.910125721024988</v>
      </c>
      <c r="I135" s="50">
        <f t="shared" si="18"/>
        <v>0.9592067966903074</v>
      </c>
      <c r="J135" s="54"/>
      <c r="K135" s="54"/>
    </row>
    <row r="136" spans="2:11" x14ac:dyDescent="0.3">
      <c r="B136" s="13" t="s">
        <v>143</v>
      </c>
      <c r="C136" s="46">
        <v>86.3</v>
      </c>
      <c r="D136" s="46">
        <v>82.983140000000006</v>
      </c>
      <c r="E136" s="46">
        <f t="shared" si="15"/>
        <v>84.641570000000002</v>
      </c>
      <c r="F136" s="46">
        <f t="shared" si="16"/>
        <v>3.3168599999999913</v>
      </c>
      <c r="G136" s="46">
        <f t="shared" si="17"/>
        <v>3.3168599999999913</v>
      </c>
      <c r="H136" s="57">
        <f t="shared" si="14"/>
        <v>11.001560259599943</v>
      </c>
      <c r="I136" s="50">
        <f t="shared" si="18"/>
        <v>0.96156593279258407</v>
      </c>
      <c r="J136" s="54"/>
      <c r="K136" s="54"/>
    </row>
    <row r="137" spans="2:11" x14ac:dyDescent="0.3">
      <c r="B137" s="13" t="s">
        <v>144</v>
      </c>
      <c r="C137" s="46">
        <v>86.933333333333294</v>
      </c>
      <c r="D137" s="46">
        <v>87.061930000000004</v>
      </c>
      <c r="E137" s="46">
        <f t="shared" si="15"/>
        <v>86.997631666666649</v>
      </c>
      <c r="F137" s="46">
        <f t="shared" si="16"/>
        <v>-0.12859666666670932</v>
      </c>
      <c r="G137" s="46">
        <f t="shared" si="17"/>
        <v>0.12859666666670932</v>
      </c>
      <c r="H137" s="57">
        <f t="shared" si="14"/>
        <v>1.653710267778875E-2</v>
      </c>
      <c r="I137" s="50">
        <f t="shared" si="18"/>
        <v>0.9985207438650302</v>
      </c>
      <c r="J137" s="54"/>
      <c r="K137" s="54"/>
    </row>
    <row r="138" spans="2:11" x14ac:dyDescent="0.3">
      <c r="B138" s="13" t="s">
        <v>145</v>
      </c>
      <c r="C138" s="46">
        <v>84.1666666666666</v>
      </c>
      <c r="D138" s="46">
        <v>87.779619999999994</v>
      </c>
      <c r="E138" s="46">
        <f t="shared" si="15"/>
        <v>85.973143333333297</v>
      </c>
      <c r="F138" s="46">
        <f t="shared" si="16"/>
        <v>-3.6129533333333939</v>
      </c>
      <c r="G138" s="46">
        <f t="shared" si="17"/>
        <v>3.6129533333333939</v>
      </c>
      <c r="H138" s="57">
        <f t="shared" si="14"/>
        <v>13.053431788844883</v>
      </c>
      <c r="I138" s="50">
        <f t="shared" si="18"/>
        <v>0.95707382178217748</v>
      </c>
      <c r="J138" s="54"/>
      <c r="K138" s="54"/>
    </row>
    <row r="139" spans="2:11" x14ac:dyDescent="0.3">
      <c r="B139" s="13" t="s">
        <v>146</v>
      </c>
      <c r="C139" s="46">
        <v>83.266666666666595</v>
      </c>
      <c r="D139" s="46">
        <v>84.734179999999995</v>
      </c>
      <c r="E139" s="46">
        <f t="shared" si="15"/>
        <v>84.000423333333288</v>
      </c>
      <c r="F139" s="46">
        <f t="shared" si="16"/>
        <v>-1.4675133333334003</v>
      </c>
      <c r="G139" s="46">
        <f t="shared" si="17"/>
        <v>1.4675133333334003</v>
      </c>
      <c r="H139" s="57">
        <f t="shared" si="14"/>
        <v>2.1535953835113077</v>
      </c>
      <c r="I139" s="50">
        <f t="shared" si="18"/>
        <v>0.98237574059247312</v>
      </c>
      <c r="J139" s="54"/>
      <c r="K139" s="54"/>
    </row>
    <row r="140" spans="2:11" x14ac:dyDescent="0.3">
      <c r="B140" s="13" t="s">
        <v>147</v>
      </c>
      <c r="C140" s="46">
        <v>88.2</v>
      </c>
      <c r="D140" s="46">
        <v>84.159030000000001</v>
      </c>
      <c r="E140" s="46">
        <f t="shared" si="15"/>
        <v>86.179515000000009</v>
      </c>
      <c r="F140" s="46">
        <f t="shared" si="16"/>
        <v>4.0409700000000015</v>
      </c>
      <c r="G140" s="46">
        <f t="shared" si="17"/>
        <v>4.0409700000000015</v>
      </c>
      <c r="H140" s="57">
        <f t="shared" si="14"/>
        <v>16.329438540900011</v>
      </c>
      <c r="I140" s="50">
        <f t="shared" si="18"/>
        <v>0.95418401360544214</v>
      </c>
      <c r="J140" s="54"/>
      <c r="K140" s="54"/>
    </row>
    <row r="141" spans="2:11" x14ac:dyDescent="0.3">
      <c r="B141" s="13" t="s">
        <v>148</v>
      </c>
      <c r="C141" s="46">
        <v>87.066666666666606</v>
      </c>
      <c r="D141" s="46">
        <v>86.738759999999999</v>
      </c>
      <c r="E141" s="46">
        <f t="shared" si="15"/>
        <v>86.90271333333331</v>
      </c>
      <c r="F141" s="46">
        <f t="shared" si="16"/>
        <v>0.32790666666660684</v>
      </c>
      <c r="G141" s="46">
        <f t="shared" si="17"/>
        <v>0.32790666666660684</v>
      </c>
      <c r="H141" s="57">
        <f t="shared" si="14"/>
        <v>0.10752278204440521</v>
      </c>
      <c r="I141" s="50">
        <f t="shared" si="18"/>
        <v>0.99623384379785673</v>
      </c>
      <c r="J141" s="54"/>
      <c r="K141" s="54"/>
    </row>
    <row r="142" spans="2:11" x14ac:dyDescent="0.3">
      <c r="B142" s="13" t="s">
        <v>149</v>
      </c>
      <c r="C142" s="46">
        <v>85.933333333333294</v>
      </c>
      <c r="D142" s="46">
        <v>82.341229999999996</v>
      </c>
      <c r="E142" s="46">
        <f t="shared" si="15"/>
        <v>84.137281666666638</v>
      </c>
      <c r="F142" s="46">
        <f t="shared" si="16"/>
        <v>3.5921033333332986</v>
      </c>
      <c r="G142" s="46">
        <f t="shared" si="17"/>
        <v>3.5921033333332986</v>
      </c>
      <c r="H142" s="57">
        <f t="shared" ref="H142:H205" si="19">POWER(F142,2)</f>
        <v>12.903206357344194</v>
      </c>
      <c r="I142" s="50">
        <f t="shared" si="18"/>
        <v>0.9581989526764938</v>
      </c>
      <c r="J142" s="54"/>
      <c r="K142" s="54"/>
    </row>
    <row r="143" spans="2:11" x14ac:dyDescent="0.3">
      <c r="B143" s="13" t="s">
        <v>150</v>
      </c>
      <c r="C143" s="46">
        <v>86.8333333333333</v>
      </c>
      <c r="D143" s="46">
        <v>84.156784000000002</v>
      </c>
      <c r="E143" s="46">
        <f t="shared" si="15"/>
        <v>85.495058666666651</v>
      </c>
      <c r="F143" s="46">
        <f t="shared" si="16"/>
        <v>2.6765493333332984</v>
      </c>
      <c r="G143" s="46">
        <f t="shared" si="17"/>
        <v>2.6765493333332984</v>
      </c>
      <c r="H143" s="57">
        <f t="shared" si="19"/>
        <v>7.1639163337669238</v>
      </c>
      <c r="I143" s="50">
        <f t="shared" si="18"/>
        <v>0.9691760153550868</v>
      </c>
      <c r="J143" s="54"/>
      <c r="K143" s="54"/>
    </row>
    <row r="144" spans="2:11" x14ac:dyDescent="0.3">
      <c r="B144" s="13" t="s">
        <v>151</v>
      </c>
      <c r="C144" s="46">
        <v>88.233333333333306</v>
      </c>
      <c r="D144" s="46">
        <v>85.419020000000003</v>
      </c>
      <c r="E144" s="46">
        <f t="shared" si="15"/>
        <v>86.826176666666655</v>
      </c>
      <c r="F144" s="46">
        <f t="shared" si="16"/>
        <v>2.8143133333333026</v>
      </c>
      <c r="G144" s="46">
        <f t="shared" si="17"/>
        <v>2.8143133333333026</v>
      </c>
      <c r="H144" s="57">
        <f t="shared" si="19"/>
        <v>7.9203595381776051</v>
      </c>
      <c r="I144" s="50">
        <f t="shared" si="18"/>
        <v>0.96810374008311328</v>
      </c>
      <c r="J144" s="54"/>
      <c r="K144" s="54"/>
    </row>
    <row r="145" spans="2:11" x14ac:dyDescent="0.3">
      <c r="B145" s="13" t="s">
        <v>152</v>
      </c>
      <c r="C145" s="46">
        <v>83.7</v>
      </c>
      <c r="D145" s="46">
        <v>83.593024999999997</v>
      </c>
      <c r="E145" s="46">
        <f t="shared" si="15"/>
        <v>83.6465125</v>
      </c>
      <c r="F145" s="46">
        <f t="shared" si="16"/>
        <v>0.10697500000000559</v>
      </c>
      <c r="G145" s="46">
        <f t="shared" si="17"/>
        <v>0.10697500000000559</v>
      </c>
      <c r="H145" s="57">
        <f t="shared" si="19"/>
        <v>1.1443650625001196E-2</v>
      </c>
      <c r="I145" s="50">
        <f t="shared" si="18"/>
        <v>0.99872192353643963</v>
      </c>
      <c r="J145" s="54"/>
      <c r="K145" s="54"/>
    </row>
    <row r="146" spans="2:11" x14ac:dyDescent="0.3">
      <c r="B146" s="13" t="s">
        <v>153</v>
      </c>
      <c r="C146" s="46">
        <v>84.1</v>
      </c>
      <c r="D146" s="46">
        <v>87.086464000000007</v>
      </c>
      <c r="E146" s="46">
        <f t="shared" si="15"/>
        <v>85.593232</v>
      </c>
      <c r="F146" s="46">
        <f t="shared" si="16"/>
        <v>-2.9864640000000122</v>
      </c>
      <c r="G146" s="46">
        <f t="shared" si="17"/>
        <v>2.9864640000000122</v>
      </c>
      <c r="H146" s="57">
        <f t="shared" si="19"/>
        <v>8.9189672232960735</v>
      </c>
      <c r="I146" s="50">
        <f t="shared" si="18"/>
        <v>0.96448913198573116</v>
      </c>
      <c r="J146" s="54"/>
      <c r="K146" s="54"/>
    </row>
    <row r="147" spans="2:11" x14ac:dyDescent="0.3">
      <c r="B147" s="13" t="s">
        <v>154</v>
      </c>
      <c r="C147" s="46">
        <v>85.5</v>
      </c>
      <c r="D147" s="46">
        <v>88.781270000000006</v>
      </c>
      <c r="E147" s="46">
        <f t="shared" si="15"/>
        <v>87.140635000000003</v>
      </c>
      <c r="F147" s="46">
        <f t="shared" si="16"/>
        <v>-3.2812700000000063</v>
      </c>
      <c r="G147" s="46">
        <f t="shared" si="17"/>
        <v>3.2812700000000063</v>
      </c>
      <c r="H147" s="57">
        <f t="shared" si="19"/>
        <v>10.766732812900042</v>
      </c>
      <c r="I147" s="50">
        <f t="shared" si="18"/>
        <v>0.96162257309941512</v>
      </c>
      <c r="J147" s="54"/>
      <c r="K147" s="54"/>
    </row>
    <row r="148" spans="2:11" x14ac:dyDescent="0.3">
      <c r="B148" s="13" t="s">
        <v>155</v>
      </c>
      <c r="C148" s="46">
        <v>83.862068965517196</v>
      </c>
      <c r="D148" s="46">
        <v>86.298860000000005</v>
      </c>
      <c r="E148" s="46">
        <f t="shared" si="15"/>
        <v>85.0804644827586</v>
      </c>
      <c r="F148" s="46">
        <f t="shared" si="16"/>
        <v>-2.436791034482809</v>
      </c>
      <c r="G148" s="46">
        <f t="shared" si="17"/>
        <v>2.436791034482809</v>
      </c>
      <c r="H148" s="57">
        <f t="shared" si="19"/>
        <v>5.9379505457357986</v>
      </c>
      <c r="I148" s="50">
        <f t="shared" si="18"/>
        <v>0.97094287006578883</v>
      </c>
      <c r="J148" s="54"/>
      <c r="K148" s="54"/>
    </row>
    <row r="149" spans="2:11" x14ac:dyDescent="0.3">
      <c r="B149" s="13" t="s">
        <v>156</v>
      </c>
      <c r="C149" s="46">
        <v>83.379310344827601</v>
      </c>
      <c r="D149" s="46">
        <v>84.691270000000003</v>
      </c>
      <c r="E149" s="46">
        <f t="shared" si="15"/>
        <v>84.035290172413795</v>
      </c>
      <c r="F149" s="46">
        <f t="shared" si="16"/>
        <v>-1.3119596551724015</v>
      </c>
      <c r="G149" s="46">
        <f t="shared" si="17"/>
        <v>1.3119596551724015</v>
      </c>
      <c r="H149" s="57">
        <f t="shared" si="19"/>
        <v>1.7212381368000869</v>
      </c>
      <c r="I149" s="50">
        <f t="shared" si="18"/>
        <v>0.98426516542597198</v>
      </c>
      <c r="J149" s="54"/>
      <c r="K149" s="54"/>
    </row>
    <row r="150" spans="2:11" x14ac:dyDescent="0.3">
      <c r="B150" s="13" t="s">
        <v>157</v>
      </c>
      <c r="C150" s="46">
        <v>84.266666666666595</v>
      </c>
      <c r="D150" s="46">
        <v>88.600679999999997</v>
      </c>
      <c r="E150" s="46">
        <f t="shared" si="15"/>
        <v>86.433673333333303</v>
      </c>
      <c r="F150" s="46">
        <f t="shared" si="16"/>
        <v>-4.3340133333334023</v>
      </c>
      <c r="G150" s="46">
        <f t="shared" si="17"/>
        <v>4.3340133333334023</v>
      </c>
      <c r="H150" s="57">
        <f t="shared" si="19"/>
        <v>18.783671573511707</v>
      </c>
      <c r="I150" s="50">
        <f t="shared" si="18"/>
        <v>0.94856787974683454</v>
      </c>
      <c r="J150" s="54"/>
      <c r="K150" s="54"/>
    </row>
    <row r="151" spans="2:11" x14ac:dyDescent="0.3">
      <c r="B151" s="13" t="s">
        <v>158</v>
      </c>
      <c r="C151" s="46">
        <v>83.7</v>
      </c>
      <c r="D151" s="46">
        <v>83.522934000000006</v>
      </c>
      <c r="E151" s="46">
        <f t="shared" ref="E151:E188" si="20">IFERROR(AVERAGE(C151,D151),"")</f>
        <v>83.611467000000005</v>
      </c>
      <c r="F151" s="46">
        <f t="shared" ref="F151:F188" si="21">IFERROR((C151-D151),"")</f>
        <v>0.17706599999999639</v>
      </c>
      <c r="G151" s="46">
        <f t="shared" ref="G151:G188" si="22">ABS(F151)</f>
        <v>0.17706599999999639</v>
      </c>
      <c r="H151" s="57">
        <f t="shared" si="19"/>
        <v>3.1352368355998722E-2</v>
      </c>
      <c r="I151" s="50">
        <f t="shared" ref="I151:I188" si="23">IFERROR((1-(ABS(C151-D151)/C151)),"")</f>
        <v>0.99788451612903228</v>
      </c>
      <c r="J151" s="54"/>
      <c r="K151" s="54"/>
    </row>
    <row r="152" spans="2:11" x14ac:dyDescent="0.3">
      <c r="B152" s="13" t="s">
        <v>159</v>
      </c>
      <c r="C152" s="46">
        <v>84.1666666666666</v>
      </c>
      <c r="D152" s="46">
        <v>85.580749999999995</v>
      </c>
      <c r="E152" s="46">
        <f t="shared" si="20"/>
        <v>84.873708333333298</v>
      </c>
      <c r="F152" s="46">
        <f t="shared" si="21"/>
        <v>-1.4140833333333944</v>
      </c>
      <c r="G152" s="46">
        <f t="shared" si="22"/>
        <v>1.4140833333333944</v>
      </c>
      <c r="H152" s="57">
        <f t="shared" si="19"/>
        <v>1.9996316736112838</v>
      </c>
      <c r="I152" s="50">
        <f t="shared" si="23"/>
        <v>0.98319900990098941</v>
      </c>
      <c r="J152" s="54"/>
      <c r="K152" s="54"/>
    </row>
    <row r="153" spans="2:11" x14ac:dyDescent="0.3">
      <c r="B153" s="13" t="s">
        <v>160</v>
      </c>
      <c r="C153" s="46">
        <v>84.193548387096698</v>
      </c>
      <c r="D153" s="46">
        <v>85.273920000000004</v>
      </c>
      <c r="E153" s="46">
        <f t="shared" si="20"/>
        <v>84.733734193548344</v>
      </c>
      <c r="F153" s="46">
        <f t="shared" si="21"/>
        <v>-1.0803716129033063</v>
      </c>
      <c r="G153" s="46">
        <f t="shared" si="22"/>
        <v>1.0803716129033063</v>
      </c>
      <c r="H153" s="57">
        <f t="shared" si="19"/>
        <v>1.1672028219672914</v>
      </c>
      <c r="I153" s="50">
        <f t="shared" si="23"/>
        <v>0.98716799999999905</v>
      </c>
      <c r="J153" s="54"/>
      <c r="K153" s="54"/>
    </row>
    <row r="154" spans="2:11" x14ac:dyDescent="0.3">
      <c r="B154" s="13" t="s">
        <v>161</v>
      </c>
      <c r="C154" s="46">
        <v>83.866666666666603</v>
      </c>
      <c r="D154" s="46">
        <v>88.004776000000007</v>
      </c>
      <c r="E154" s="46">
        <f t="shared" si="20"/>
        <v>85.935721333333305</v>
      </c>
      <c r="F154" s="46">
        <f t="shared" si="21"/>
        <v>-4.1381093333334036</v>
      </c>
      <c r="G154" s="46">
        <f t="shared" si="22"/>
        <v>4.1381093333334036</v>
      </c>
      <c r="H154" s="57">
        <f t="shared" si="19"/>
        <v>17.123948854621027</v>
      </c>
      <c r="I154" s="50">
        <f t="shared" si="23"/>
        <v>0.9506584737678847</v>
      </c>
      <c r="J154" s="54"/>
      <c r="K154" s="54"/>
    </row>
    <row r="155" spans="2:11" x14ac:dyDescent="0.3">
      <c r="B155" s="13" t="s">
        <v>162</v>
      </c>
      <c r="C155" s="46">
        <v>83.366666666666603</v>
      </c>
      <c r="D155" s="46">
        <v>91.010990000000007</v>
      </c>
      <c r="E155" s="46">
        <f t="shared" si="20"/>
        <v>87.188828333333305</v>
      </c>
      <c r="F155" s="46">
        <f t="shared" si="21"/>
        <v>-7.6443233333334035</v>
      </c>
      <c r="G155" s="46">
        <f t="shared" si="22"/>
        <v>7.6443233333334035</v>
      </c>
      <c r="H155" s="57">
        <f t="shared" si="19"/>
        <v>58.435679224545517</v>
      </c>
      <c r="I155" s="50">
        <f t="shared" si="23"/>
        <v>0.90830479808076681</v>
      </c>
      <c r="J155" s="54"/>
      <c r="K155" s="54"/>
    </row>
    <row r="156" spans="2:11" x14ac:dyDescent="0.3">
      <c r="B156" s="13" t="s">
        <v>163</v>
      </c>
      <c r="C156" s="46">
        <v>84.633333333333297</v>
      </c>
      <c r="D156" s="46">
        <v>88.069016000000005</v>
      </c>
      <c r="E156" s="46">
        <f t="shared" si="20"/>
        <v>86.351174666666651</v>
      </c>
      <c r="F156" s="46">
        <f t="shared" si="21"/>
        <v>-3.4356826666667075</v>
      </c>
      <c r="G156" s="46">
        <f t="shared" si="22"/>
        <v>3.4356826666667075</v>
      </c>
      <c r="H156" s="57">
        <f t="shared" si="19"/>
        <v>11.803915386034058</v>
      </c>
      <c r="I156" s="50">
        <f t="shared" si="23"/>
        <v>0.95940508861756546</v>
      </c>
      <c r="J156" s="54"/>
      <c r="K156" s="54"/>
    </row>
    <row r="157" spans="2:11" x14ac:dyDescent="0.3">
      <c r="B157" s="13" t="s">
        <v>164</v>
      </c>
      <c r="C157" s="46">
        <v>85.566666666666606</v>
      </c>
      <c r="D157" s="46">
        <v>85.780590000000004</v>
      </c>
      <c r="E157" s="46">
        <f t="shared" si="20"/>
        <v>85.673628333333312</v>
      </c>
      <c r="F157" s="46">
        <f t="shared" si="21"/>
        <v>-0.21392333333339764</v>
      </c>
      <c r="G157" s="46">
        <f t="shared" si="22"/>
        <v>0.21392333333339764</v>
      </c>
      <c r="H157" s="57">
        <f t="shared" si="19"/>
        <v>4.5763192544471955E-2</v>
      </c>
      <c r="I157" s="50">
        <f t="shared" si="23"/>
        <v>0.99749992208803973</v>
      </c>
      <c r="J157" s="54"/>
      <c r="K157" s="54"/>
    </row>
    <row r="158" spans="2:11" x14ac:dyDescent="0.3">
      <c r="B158" s="13" t="s">
        <v>165</v>
      </c>
      <c r="C158" s="46">
        <v>84.566666666666606</v>
      </c>
      <c r="D158" s="46">
        <v>81.669719999999998</v>
      </c>
      <c r="E158" s="46">
        <f t="shared" si="20"/>
        <v>83.118193333333295</v>
      </c>
      <c r="F158" s="46">
        <f t="shared" si="21"/>
        <v>2.8969466666666079</v>
      </c>
      <c r="G158" s="46">
        <f t="shared" si="22"/>
        <v>2.8969466666666079</v>
      </c>
      <c r="H158" s="57">
        <f t="shared" si="19"/>
        <v>8.3922999895107715</v>
      </c>
      <c r="I158" s="50">
        <f t="shared" si="23"/>
        <v>0.96574363421363885</v>
      </c>
      <c r="J158" s="54"/>
      <c r="K158" s="54"/>
    </row>
    <row r="159" spans="2:11" x14ac:dyDescent="0.3">
      <c r="B159" s="13" t="s">
        <v>166</v>
      </c>
      <c r="C159" s="46">
        <v>85</v>
      </c>
      <c r="D159" s="46">
        <v>84.66574</v>
      </c>
      <c r="E159" s="46">
        <f t="shared" si="20"/>
        <v>84.83287</v>
      </c>
      <c r="F159" s="46">
        <f t="shared" si="21"/>
        <v>0.33426000000000045</v>
      </c>
      <c r="G159" s="46">
        <f t="shared" si="22"/>
        <v>0.33426000000000045</v>
      </c>
      <c r="H159" s="57">
        <f t="shared" si="19"/>
        <v>0.1117297476000003</v>
      </c>
      <c r="I159" s="50">
        <f t="shared" si="23"/>
        <v>0.99606752941176468</v>
      </c>
      <c r="J159" s="54"/>
      <c r="K159" s="54"/>
    </row>
    <row r="160" spans="2:11" x14ac:dyDescent="0.3">
      <c r="B160" s="13" t="s">
        <v>167</v>
      </c>
      <c r="C160" s="46">
        <v>85.3333333333333</v>
      </c>
      <c r="D160" s="46">
        <v>93.654640000000001</v>
      </c>
      <c r="E160" s="46">
        <f t="shared" si="20"/>
        <v>89.493986666666643</v>
      </c>
      <c r="F160" s="46">
        <f t="shared" si="21"/>
        <v>-8.3213066666667004</v>
      </c>
      <c r="G160" s="46">
        <f t="shared" si="22"/>
        <v>8.3213066666667004</v>
      </c>
      <c r="H160" s="57">
        <f t="shared" si="19"/>
        <v>69.244144640711667</v>
      </c>
      <c r="I160" s="50">
        <f t="shared" si="23"/>
        <v>0.90248468749999955</v>
      </c>
      <c r="J160" s="54"/>
      <c r="K160" s="54"/>
    </row>
    <row r="161" spans="2:11" x14ac:dyDescent="0.3">
      <c r="B161" s="13" t="s">
        <v>168</v>
      </c>
      <c r="C161" s="46">
        <v>85.566666666666606</v>
      </c>
      <c r="D161" s="46">
        <v>86.657200000000003</v>
      </c>
      <c r="E161" s="46">
        <f t="shared" si="20"/>
        <v>86.111933333333297</v>
      </c>
      <c r="F161" s="46">
        <f t="shared" si="21"/>
        <v>-1.0905333333333971</v>
      </c>
      <c r="G161" s="46">
        <f t="shared" si="22"/>
        <v>1.0905333333333971</v>
      </c>
      <c r="H161" s="57">
        <f t="shared" si="19"/>
        <v>1.1892629511112502</v>
      </c>
      <c r="I161" s="50">
        <f t="shared" si="23"/>
        <v>0.9872551616673152</v>
      </c>
      <c r="J161" s="54"/>
      <c r="K161" s="54"/>
    </row>
    <row r="162" spans="2:11" x14ac:dyDescent="0.3">
      <c r="B162" s="13" t="s">
        <v>169</v>
      </c>
      <c r="C162" s="46">
        <v>84.466666666666598</v>
      </c>
      <c r="D162" s="46">
        <v>84.551604999999995</v>
      </c>
      <c r="E162" s="46">
        <f t="shared" si="20"/>
        <v>84.509135833333289</v>
      </c>
      <c r="F162" s="46">
        <f t="shared" si="21"/>
        <v>-8.4938333333397509E-2</v>
      </c>
      <c r="G162" s="46">
        <f t="shared" si="22"/>
        <v>8.4938333333397509E-2</v>
      </c>
      <c r="H162" s="57">
        <f t="shared" si="19"/>
        <v>7.2145204694553464E-3</v>
      </c>
      <c r="I162" s="50">
        <f t="shared" si="23"/>
        <v>0.99899441594317206</v>
      </c>
      <c r="J162" s="54"/>
      <c r="K162" s="54"/>
    </row>
    <row r="163" spans="2:11" x14ac:dyDescent="0.3">
      <c r="B163" s="13" t="s">
        <v>170</v>
      </c>
      <c r="C163" s="46">
        <v>83.733333333333306</v>
      </c>
      <c r="D163" s="46">
        <v>84.167460000000005</v>
      </c>
      <c r="E163" s="46">
        <f t="shared" si="20"/>
        <v>83.950396666666649</v>
      </c>
      <c r="F163" s="46">
        <f t="shared" si="21"/>
        <v>-0.43412666666669963</v>
      </c>
      <c r="G163" s="46">
        <f t="shared" si="22"/>
        <v>0.43412666666669963</v>
      </c>
      <c r="H163" s="57">
        <f t="shared" si="19"/>
        <v>0.18846596271113975</v>
      </c>
      <c r="I163" s="50">
        <f t="shared" si="23"/>
        <v>0.99481536624203781</v>
      </c>
      <c r="J163" s="54"/>
      <c r="K163" s="54"/>
    </row>
    <row r="164" spans="2:11" x14ac:dyDescent="0.3">
      <c r="B164" s="13" t="s">
        <v>171</v>
      </c>
      <c r="C164" s="46">
        <v>86</v>
      </c>
      <c r="D164" s="46">
        <v>81.776020000000003</v>
      </c>
      <c r="E164" s="46">
        <f t="shared" si="20"/>
        <v>83.888010000000008</v>
      </c>
      <c r="F164" s="46">
        <f t="shared" si="21"/>
        <v>4.2239799999999974</v>
      </c>
      <c r="G164" s="46">
        <f t="shared" si="22"/>
        <v>4.2239799999999974</v>
      </c>
      <c r="H164" s="57">
        <f t="shared" si="19"/>
        <v>17.842007040399977</v>
      </c>
      <c r="I164" s="50">
        <f t="shared" si="23"/>
        <v>0.95088395348837218</v>
      </c>
      <c r="J164" s="54"/>
      <c r="K164" s="54"/>
    </row>
    <row r="165" spans="2:11" x14ac:dyDescent="0.3">
      <c r="B165" s="13" t="s">
        <v>172</v>
      </c>
      <c r="C165" s="46">
        <v>85.59375</v>
      </c>
      <c r="D165" s="46">
        <v>88.254090000000005</v>
      </c>
      <c r="E165" s="46">
        <f t="shared" si="20"/>
        <v>86.92392000000001</v>
      </c>
      <c r="F165" s="46">
        <f t="shared" si="21"/>
        <v>-2.660340000000005</v>
      </c>
      <c r="G165" s="46">
        <f t="shared" si="22"/>
        <v>2.660340000000005</v>
      </c>
      <c r="H165" s="57">
        <f t="shared" si="19"/>
        <v>7.0774089156000271</v>
      </c>
      <c r="I165" s="50">
        <f t="shared" si="23"/>
        <v>0.96891899233296819</v>
      </c>
      <c r="J165" s="54"/>
      <c r="K165" s="54"/>
    </row>
    <row r="166" spans="2:11" x14ac:dyDescent="0.3">
      <c r="B166" s="13" t="s">
        <v>173</v>
      </c>
      <c r="C166" s="46">
        <v>85.457142857142799</v>
      </c>
      <c r="D166" s="46">
        <v>86.144615000000002</v>
      </c>
      <c r="E166" s="46">
        <f t="shared" si="20"/>
        <v>85.800878928571393</v>
      </c>
      <c r="F166" s="46">
        <f t="shared" si="21"/>
        <v>-0.68747214285720304</v>
      </c>
      <c r="G166" s="46">
        <f t="shared" si="22"/>
        <v>0.68747214285720304</v>
      </c>
      <c r="H166" s="57">
        <f t="shared" si="19"/>
        <v>0.47261794720467459</v>
      </c>
      <c r="I166" s="50">
        <f t="shared" si="23"/>
        <v>0.99195535773988563</v>
      </c>
      <c r="J166" s="54"/>
      <c r="K166" s="54"/>
    </row>
    <row r="167" spans="2:11" x14ac:dyDescent="0.3">
      <c r="B167" s="13" t="s">
        <v>174</v>
      </c>
      <c r="C167" s="46">
        <v>86.314285714285703</v>
      </c>
      <c r="D167" s="46">
        <v>87.533423999999997</v>
      </c>
      <c r="E167" s="46">
        <f t="shared" si="20"/>
        <v>86.923854857142857</v>
      </c>
      <c r="F167" s="46">
        <f t="shared" si="21"/>
        <v>-1.2191382857142941</v>
      </c>
      <c r="G167" s="46">
        <f t="shared" si="22"/>
        <v>1.2191382857142941</v>
      </c>
      <c r="H167" s="57">
        <f t="shared" si="19"/>
        <v>1.4862981596943876</v>
      </c>
      <c r="I167" s="50">
        <f t="shared" si="23"/>
        <v>0.98587559086395227</v>
      </c>
      <c r="J167" s="54"/>
      <c r="K167" s="54"/>
    </row>
    <row r="168" spans="2:11" x14ac:dyDescent="0.3">
      <c r="B168" s="13" t="s">
        <v>175</v>
      </c>
      <c r="C168" s="46">
        <v>85.428571428571402</v>
      </c>
      <c r="D168" s="46">
        <v>83.863140000000001</v>
      </c>
      <c r="E168" s="46">
        <f t="shared" si="20"/>
        <v>84.645855714285702</v>
      </c>
      <c r="F168" s="46">
        <f t="shared" si="21"/>
        <v>1.5654314285714008</v>
      </c>
      <c r="G168" s="46">
        <f t="shared" si="22"/>
        <v>1.5654314285714008</v>
      </c>
      <c r="H168" s="57">
        <f t="shared" si="19"/>
        <v>2.4505755575590968</v>
      </c>
      <c r="I168" s="50">
        <f t="shared" si="23"/>
        <v>0.9816755518394652</v>
      </c>
      <c r="J168" s="54"/>
      <c r="K168" s="54"/>
    </row>
    <row r="169" spans="2:11" x14ac:dyDescent="0.3">
      <c r="B169" s="13" t="s">
        <v>176</v>
      </c>
      <c r="C169" s="46">
        <v>79.275862068965495</v>
      </c>
      <c r="D169" s="46">
        <v>80.705979999999997</v>
      </c>
      <c r="E169" s="46">
        <f t="shared" si="20"/>
        <v>79.990921034482739</v>
      </c>
      <c r="F169" s="46">
        <f t="shared" si="21"/>
        <v>-1.430117931034502</v>
      </c>
      <c r="G169" s="46">
        <f t="shared" si="22"/>
        <v>1.430117931034502</v>
      </c>
      <c r="H169" s="57">
        <f t="shared" si="19"/>
        <v>2.0452372966664045</v>
      </c>
      <c r="I169" s="50">
        <f t="shared" si="23"/>
        <v>0.98196023488473227</v>
      </c>
      <c r="J169" s="54"/>
      <c r="K169" s="54"/>
    </row>
    <row r="170" spans="2:11" x14ac:dyDescent="0.3">
      <c r="B170" s="13" t="s">
        <v>177</v>
      </c>
      <c r="C170" s="46">
        <v>79.766666666666595</v>
      </c>
      <c r="D170" s="46">
        <v>77.166504000000003</v>
      </c>
      <c r="E170" s="46">
        <f t="shared" si="20"/>
        <v>78.466585333333299</v>
      </c>
      <c r="F170" s="46">
        <f t="shared" si="21"/>
        <v>2.6001626666665913</v>
      </c>
      <c r="G170" s="46">
        <f t="shared" si="22"/>
        <v>2.6001626666665913</v>
      </c>
      <c r="H170" s="57">
        <f t="shared" si="19"/>
        <v>6.760845893126719</v>
      </c>
      <c r="I170" s="50">
        <f t="shared" si="23"/>
        <v>0.96740289176765659</v>
      </c>
      <c r="J170" s="54"/>
      <c r="K170" s="54"/>
    </row>
    <row r="171" spans="2:11" x14ac:dyDescent="0.3">
      <c r="B171" s="13" t="s">
        <v>178</v>
      </c>
      <c r="C171" s="46">
        <v>79.733333333333306</v>
      </c>
      <c r="D171" s="46">
        <v>77.385670000000005</v>
      </c>
      <c r="E171" s="46">
        <f t="shared" si="20"/>
        <v>78.559501666666648</v>
      </c>
      <c r="F171" s="46">
        <f t="shared" si="21"/>
        <v>2.3476633333333012</v>
      </c>
      <c r="G171" s="46">
        <f t="shared" si="22"/>
        <v>2.3476633333333012</v>
      </c>
      <c r="H171" s="57">
        <f t="shared" si="19"/>
        <v>5.511523126677627</v>
      </c>
      <c r="I171" s="50">
        <f t="shared" si="23"/>
        <v>0.9705560618729101</v>
      </c>
      <c r="J171" s="54"/>
      <c r="K171" s="54"/>
    </row>
    <row r="172" spans="2:11" x14ac:dyDescent="0.3">
      <c r="B172" s="13" t="s">
        <v>179</v>
      </c>
      <c r="C172" s="46">
        <v>78.733333333333306</v>
      </c>
      <c r="D172" s="46">
        <v>80.672619999999995</v>
      </c>
      <c r="E172" s="46">
        <f t="shared" si="20"/>
        <v>79.702976666666643</v>
      </c>
      <c r="F172" s="46">
        <f t="shared" si="21"/>
        <v>-1.939286666666689</v>
      </c>
      <c r="G172" s="46">
        <f t="shared" si="22"/>
        <v>1.939286666666689</v>
      </c>
      <c r="H172" s="57">
        <f t="shared" si="19"/>
        <v>3.7608327755111977</v>
      </c>
      <c r="I172" s="50">
        <f t="shared" si="23"/>
        <v>0.97536892464013514</v>
      </c>
      <c r="J172" s="54"/>
      <c r="K172" s="54"/>
    </row>
    <row r="173" spans="2:11" x14ac:dyDescent="0.3">
      <c r="B173" s="13" t="s">
        <v>180</v>
      </c>
      <c r="C173" s="46">
        <v>79</v>
      </c>
      <c r="D173" s="46">
        <v>78.851929999999996</v>
      </c>
      <c r="E173" s="46">
        <f t="shared" si="20"/>
        <v>78.925964999999991</v>
      </c>
      <c r="F173" s="46">
        <f t="shared" si="21"/>
        <v>0.14807000000000414</v>
      </c>
      <c r="G173" s="46">
        <f t="shared" si="22"/>
        <v>0.14807000000000414</v>
      </c>
      <c r="H173" s="57">
        <f t="shared" si="19"/>
        <v>2.1924724900001226E-2</v>
      </c>
      <c r="I173" s="50">
        <f t="shared" si="23"/>
        <v>0.99812569620253155</v>
      </c>
      <c r="J173" s="54"/>
      <c r="K173" s="54"/>
    </row>
    <row r="174" spans="2:11" x14ac:dyDescent="0.3">
      <c r="B174" s="13" t="s">
        <v>181</v>
      </c>
      <c r="C174" s="46">
        <v>78.633333333333297</v>
      </c>
      <c r="D174" s="46">
        <v>78.72551</v>
      </c>
      <c r="E174" s="46">
        <f t="shared" si="20"/>
        <v>78.679421666666656</v>
      </c>
      <c r="F174" s="46">
        <f t="shared" si="21"/>
        <v>-9.2176666666702545E-2</v>
      </c>
      <c r="G174" s="46">
        <f t="shared" si="22"/>
        <v>9.2176666666702545E-2</v>
      </c>
      <c r="H174" s="57">
        <f t="shared" si="19"/>
        <v>8.4965378777843922E-3</v>
      </c>
      <c r="I174" s="50">
        <f t="shared" si="23"/>
        <v>0.99882776600254297</v>
      </c>
      <c r="J174" s="54"/>
      <c r="K174" s="54"/>
    </row>
    <row r="175" spans="2:11" x14ac:dyDescent="0.3">
      <c r="B175" s="13" t="s">
        <v>182</v>
      </c>
      <c r="C175" s="46">
        <v>78.939393939393895</v>
      </c>
      <c r="D175" s="46">
        <v>78.976259999999996</v>
      </c>
      <c r="E175" s="46">
        <f t="shared" si="20"/>
        <v>78.957826969696953</v>
      </c>
      <c r="F175" s="46">
        <f t="shared" si="21"/>
        <v>-3.6866060606101314E-2</v>
      </c>
      <c r="G175" s="46">
        <f t="shared" si="22"/>
        <v>3.6866060606101314E-2</v>
      </c>
      <c r="H175" s="57">
        <f t="shared" si="19"/>
        <v>1.3591064246127353E-3</v>
      </c>
      <c r="I175" s="50">
        <f t="shared" si="23"/>
        <v>0.99953298272552726</v>
      </c>
      <c r="J175" s="54"/>
      <c r="K175" s="54"/>
    </row>
    <row r="176" spans="2:11" x14ac:dyDescent="0.3">
      <c r="B176" s="13" t="s">
        <v>183</v>
      </c>
      <c r="C176" s="46">
        <v>78.5</v>
      </c>
      <c r="D176" s="46">
        <v>82.39282</v>
      </c>
      <c r="E176" s="46">
        <f t="shared" si="20"/>
        <v>80.44641</v>
      </c>
      <c r="F176" s="46">
        <f t="shared" si="21"/>
        <v>-3.8928200000000004</v>
      </c>
      <c r="G176" s="46">
        <f t="shared" si="22"/>
        <v>3.8928200000000004</v>
      </c>
      <c r="H176" s="57">
        <f t="shared" si="19"/>
        <v>15.154047552400003</v>
      </c>
      <c r="I176" s="50">
        <f t="shared" si="23"/>
        <v>0.95040993630573245</v>
      </c>
      <c r="J176" s="54"/>
      <c r="K176" s="54"/>
    </row>
    <row r="177" spans="2:11" x14ac:dyDescent="0.3">
      <c r="B177" s="13" t="s">
        <v>184</v>
      </c>
      <c r="C177" s="46">
        <v>78.5625</v>
      </c>
      <c r="D177" s="46">
        <v>83.619354000000001</v>
      </c>
      <c r="E177" s="46">
        <f t="shared" si="20"/>
        <v>81.090926999999994</v>
      </c>
      <c r="F177" s="46">
        <f t="shared" si="21"/>
        <v>-5.0568540000000013</v>
      </c>
      <c r="G177" s="46">
        <f t="shared" si="22"/>
        <v>5.0568540000000013</v>
      </c>
      <c r="H177" s="57">
        <f t="shared" si="19"/>
        <v>25.571772377316012</v>
      </c>
      <c r="I177" s="50">
        <f t="shared" si="23"/>
        <v>0.93563272553699284</v>
      </c>
      <c r="J177" s="54"/>
      <c r="K177" s="54"/>
    </row>
    <row r="178" spans="2:11" x14ac:dyDescent="0.3">
      <c r="B178" s="13" t="s">
        <v>185</v>
      </c>
      <c r="C178" s="46">
        <v>79.09375</v>
      </c>
      <c r="D178" s="46">
        <v>77.800700000000006</v>
      </c>
      <c r="E178" s="46">
        <f t="shared" si="20"/>
        <v>78.447225000000003</v>
      </c>
      <c r="F178" s="46">
        <f t="shared" si="21"/>
        <v>1.2930499999999938</v>
      </c>
      <c r="G178" s="46">
        <f t="shared" si="22"/>
        <v>1.2930499999999938</v>
      </c>
      <c r="H178" s="57">
        <f t="shared" si="19"/>
        <v>1.6719783024999839</v>
      </c>
      <c r="I178" s="50">
        <f t="shared" si="23"/>
        <v>0.98365167917819052</v>
      </c>
      <c r="J178" s="54"/>
      <c r="K178" s="54"/>
    </row>
    <row r="179" spans="2:11" x14ac:dyDescent="0.3">
      <c r="B179" s="13" t="s">
        <v>186</v>
      </c>
      <c r="C179" s="46">
        <v>78.548387096774107</v>
      </c>
      <c r="D179" s="46">
        <v>78.768299999999996</v>
      </c>
      <c r="E179" s="46">
        <f t="shared" si="20"/>
        <v>78.658343548387052</v>
      </c>
      <c r="F179" s="46">
        <f t="shared" si="21"/>
        <v>-0.21991290322588952</v>
      </c>
      <c r="G179" s="46">
        <f t="shared" si="22"/>
        <v>0.21991290322588952</v>
      </c>
      <c r="H179" s="57">
        <f t="shared" si="19"/>
        <v>4.8361685005239449E-2</v>
      </c>
      <c r="I179" s="50">
        <f t="shared" si="23"/>
        <v>0.99720028747433154</v>
      </c>
      <c r="J179" s="54"/>
      <c r="K179" s="54"/>
    </row>
    <row r="180" spans="2:11" x14ac:dyDescent="0.3">
      <c r="B180" s="13" t="s">
        <v>187</v>
      </c>
      <c r="C180" s="46">
        <v>79.064516129032199</v>
      </c>
      <c r="D180" s="46">
        <v>78.636099999999999</v>
      </c>
      <c r="E180" s="46">
        <f t="shared" si="20"/>
        <v>78.850308064516099</v>
      </c>
      <c r="F180" s="46">
        <f t="shared" si="21"/>
        <v>0.42841612903220039</v>
      </c>
      <c r="G180" s="46">
        <f t="shared" si="22"/>
        <v>0.42841612903220039</v>
      </c>
      <c r="H180" s="57">
        <f t="shared" si="19"/>
        <v>0.18354037961493497</v>
      </c>
      <c r="I180" s="50">
        <f t="shared" si="23"/>
        <v>0.99458143614851158</v>
      </c>
      <c r="J180" s="54"/>
      <c r="K180" s="54"/>
    </row>
    <row r="181" spans="2:11" x14ac:dyDescent="0.3">
      <c r="B181" s="13" t="s">
        <v>188</v>
      </c>
      <c r="C181" s="46">
        <v>79.400000000000006</v>
      </c>
      <c r="D181" s="46">
        <v>80.048169999999999</v>
      </c>
      <c r="E181" s="46">
        <f t="shared" si="20"/>
        <v>79.724085000000002</v>
      </c>
      <c r="F181" s="46">
        <f t="shared" si="21"/>
        <v>-0.64816999999999325</v>
      </c>
      <c r="G181" s="46">
        <f t="shared" si="22"/>
        <v>0.64816999999999325</v>
      </c>
      <c r="H181" s="57">
        <f t="shared" si="19"/>
        <v>0.42012434889999123</v>
      </c>
      <c r="I181" s="50">
        <f t="shared" si="23"/>
        <v>0.99183664987405551</v>
      </c>
      <c r="J181" s="54"/>
      <c r="K181" s="54"/>
    </row>
    <row r="182" spans="2:11" x14ac:dyDescent="0.3">
      <c r="B182" s="13" t="s">
        <v>189</v>
      </c>
      <c r="C182" s="46">
        <v>79.633333333333297</v>
      </c>
      <c r="D182" s="46">
        <v>79.485550000000003</v>
      </c>
      <c r="E182" s="46">
        <f t="shared" si="20"/>
        <v>79.559441666666658</v>
      </c>
      <c r="F182" s="46">
        <f t="shared" si="21"/>
        <v>0.14778333333329385</v>
      </c>
      <c r="G182" s="46">
        <f t="shared" si="22"/>
        <v>0.14778333333329385</v>
      </c>
      <c r="H182" s="57">
        <f t="shared" si="19"/>
        <v>2.1839913611099441E-2</v>
      </c>
      <c r="I182" s="50">
        <f t="shared" si="23"/>
        <v>0.99814420259522862</v>
      </c>
      <c r="J182" s="54"/>
      <c r="K182" s="54"/>
    </row>
    <row r="183" spans="2:11" x14ac:dyDescent="0.3">
      <c r="B183" s="13" t="s">
        <v>190</v>
      </c>
      <c r="C183" s="46">
        <v>79.935483870967701</v>
      </c>
      <c r="D183" s="46">
        <v>78.816024999999996</v>
      </c>
      <c r="E183" s="46">
        <f t="shared" si="20"/>
        <v>79.375754435483856</v>
      </c>
      <c r="F183" s="46">
        <f t="shared" si="21"/>
        <v>1.1194588709677049</v>
      </c>
      <c r="G183" s="46">
        <f t="shared" si="22"/>
        <v>1.1194588709677049</v>
      </c>
      <c r="H183" s="57">
        <f t="shared" si="19"/>
        <v>1.2531881637882887</v>
      </c>
      <c r="I183" s="50">
        <f t="shared" si="23"/>
        <v>0.9859954701372079</v>
      </c>
      <c r="J183" s="54"/>
      <c r="K183" s="54"/>
    </row>
    <row r="184" spans="2:11" x14ac:dyDescent="0.3">
      <c r="B184" s="13" t="s">
        <v>191</v>
      </c>
      <c r="C184" s="46">
        <v>78.866666666666603</v>
      </c>
      <c r="D184" s="46">
        <v>83.43459</v>
      </c>
      <c r="E184" s="46">
        <f t="shared" si="20"/>
        <v>81.150628333333302</v>
      </c>
      <c r="F184" s="46">
        <f t="shared" si="21"/>
        <v>-4.5679233333333968</v>
      </c>
      <c r="G184" s="46">
        <f t="shared" si="22"/>
        <v>4.5679233333333968</v>
      </c>
      <c r="H184" s="57">
        <f t="shared" si="19"/>
        <v>20.865923579211692</v>
      </c>
      <c r="I184" s="50">
        <f t="shared" si="23"/>
        <v>0.94208043110735329</v>
      </c>
      <c r="J184" s="54"/>
      <c r="K184" s="54"/>
    </row>
    <row r="185" spans="2:11" x14ac:dyDescent="0.3">
      <c r="B185" s="13" t="s">
        <v>192</v>
      </c>
      <c r="C185" s="46">
        <v>79.8</v>
      </c>
      <c r="D185" s="46">
        <v>83.267690000000002</v>
      </c>
      <c r="E185" s="46">
        <f t="shared" si="20"/>
        <v>81.533844999999999</v>
      </c>
      <c r="F185" s="46">
        <f t="shared" si="21"/>
        <v>-3.4676900000000046</v>
      </c>
      <c r="G185" s="46">
        <f t="shared" si="22"/>
        <v>3.4676900000000046</v>
      </c>
      <c r="H185" s="57">
        <f t="shared" si="19"/>
        <v>12.024873936100033</v>
      </c>
      <c r="I185" s="50">
        <f t="shared" si="23"/>
        <v>0.95654523809523806</v>
      </c>
      <c r="J185" s="54"/>
      <c r="K185" s="54"/>
    </row>
    <row r="186" spans="2:11" x14ac:dyDescent="0.3">
      <c r="B186" s="13" t="s">
        <v>193</v>
      </c>
      <c r="C186" s="46">
        <v>79.903225806451601</v>
      </c>
      <c r="D186" s="46">
        <v>80.300539999999998</v>
      </c>
      <c r="E186" s="46">
        <f t="shared" si="20"/>
        <v>80.1018829032258</v>
      </c>
      <c r="F186" s="46">
        <f t="shared" si="21"/>
        <v>-0.39731419354839659</v>
      </c>
      <c r="G186" s="46">
        <f t="shared" si="22"/>
        <v>0.39731419354839659</v>
      </c>
      <c r="H186" s="57">
        <f t="shared" si="19"/>
        <v>0.15785856839501275</v>
      </c>
      <c r="I186" s="50">
        <f t="shared" si="23"/>
        <v>0.99502755752926919</v>
      </c>
      <c r="J186" s="54"/>
      <c r="K186" s="54"/>
    </row>
    <row r="187" spans="2:11" x14ac:dyDescent="0.3">
      <c r="B187" s="13" t="s">
        <v>194</v>
      </c>
      <c r="C187" s="46">
        <v>78.935483870967701</v>
      </c>
      <c r="D187" s="46">
        <v>77.643680000000003</v>
      </c>
      <c r="E187" s="46">
        <f t="shared" si="20"/>
        <v>78.289581935483852</v>
      </c>
      <c r="F187" s="46">
        <f t="shared" si="21"/>
        <v>1.2918038709676978</v>
      </c>
      <c r="G187" s="46">
        <f t="shared" si="22"/>
        <v>1.2918038709676978</v>
      </c>
      <c r="H187" s="57">
        <f t="shared" si="19"/>
        <v>1.6687572410471283</v>
      </c>
      <c r="I187" s="50">
        <f t="shared" si="23"/>
        <v>0.9836346873722932</v>
      </c>
      <c r="J187" s="54"/>
      <c r="K187" s="54"/>
    </row>
    <row r="188" spans="2:11" x14ac:dyDescent="0.3">
      <c r="B188" s="13" t="s">
        <v>195</v>
      </c>
      <c r="C188" s="46">
        <v>78.966666666666598</v>
      </c>
      <c r="D188" s="46">
        <v>77.601029999999994</v>
      </c>
      <c r="E188" s="46">
        <f t="shared" si="20"/>
        <v>78.283848333333296</v>
      </c>
      <c r="F188" s="46">
        <f t="shared" si="21"/>
        <v>1.3656366666666031</v>
      </c>
      <c r="G188" s="46">
        <f t="shared" si="22"/>
        <v>1.3656366666666031</v>
      </c>
      <c r="H188" s="57">
        <f t="shared" si="19"/>
        <v>1.8649635053442708</v>
      </c>
      <c r="I188" s="50">
        <f t="shared" si="23"/>
        <v>0.98270616293794932</v>
      </c>
      <c r="J188" s="54"/>
      <c r="K188" s="54"/>
    </row>
    <row r="189" spans="2:11" x14ac:dyDescent="0.3">
      <c r="B189" s="13" t="s">
        <v>196</v>
      </c>
      <c r="C189" s="46">
        <v>79.400000000000006</v>
      </c>
      <c r="D189" s="46">
        <v>83.407910000000001</v>
      </c>
      <c r="E189" s="46">
        <f t="shared" ref="E189:E231" si="24">IFERROR(AVERAGE(C189,D189),"")</f>
        <v>81.403954999999996</v>
      </c>
      <c r="F189" s="46">
        <f t="shared" ref="F189:F231" si="25">IFERROR((C189-D189),"")</f>
        <v>-4.0079099999999954</v>
      </c>
      <c r="G189" s="46">
        <f t="shared" ref="G189:G231" si="26">ABS(F189)</f>
        <v>4.0079099999999954</v>
      </c>
      <c r="H189" s="57">
        <f t="shared" si="19"/>
        <v>16.063342568099962</v>
      </c>
      <c r="I189" s="50">
        <f t="shared" ref="I189:I231" si="27">IFERROR((1-(ABS(C189-D189)/C189)),"")</f>
        <v>0.94952254408060455</v>
      </c>
      <c r="J189" s="54"/>
      <c r="K189" s="54"/>
    </row>
    <row r="190" spans="2:11" x14ac:dyDescent="0.3">
      <c r="B190" s="13" t="s">
        <v>197</v>
      </c>
      <c r="C190" s="46">
        <v>79.933333333333294</v>
      </c>
      <c r="D190" s="46">
        <v>77.489493999999993</v>
      </c>
      <c r="E190" s="46">
        <f t="shared" si="24"/>
        <v>78.711413666666644</v>
      </c>
      <c r="F190" s="46">
        <f t="shared" si="25"/>
        <v>2.4438393333333011</v>
      </c>
      <c r="G190" s="46">
        <f t="shared" si="26"/>
        <v>2.4438393333333011</v>
      </c>
      <c r="H190" s="57">
        <f t="shared" si="19"/>
        <v>5.9723506871469532</v>
      </c>
      <c r="I190" s="50">
        <f t="shared" si="27"/>
        <v>0.96942653044203542</v>
      </c>
      <c r="J190" s="54"/>
      <c r="K190" s="54"/>
    </row>
    <row r="191" spans="2:11" x14ac:dyDescent="0.3">
      <c r="B191" s="13" t="s">
        <v>198</v>
      </c>
      <c r="C191" s="46">
        <v>79.65625</v>
      </c>
      <c r="D191" s="46">
        <v>79.002594000000002</v>
      </c>
      <c r="E191" s="46">
        <f t="shared" si="24"/>
        <v>79.329421999999994</v>
      </c>
      <c r="F191" s="46">
        <f t="shared" si="25"/>
        <v>0.65365599999999802</v>
      </c>
      <c r="G191" s="46">
        <f t="shared" si="26"/>
        <v>0.65365599999999802</v>
      </c>
      <c r="H191" s="57">
        <f t="shared" si="19"/>
        <v>0.4272661663359974</v>
      </c>
      <c r="I191" s="50">
        <f t="shared" si="27"/>
        <v>0.99179404001569249</v>
      </c>
      <c r="J191" s="54"/>
      <c r="K191" s="54"/>
    </row>
    <row r="192" spans="2:11" x14ac:dyDescent="0.3">
      <c r="B192" s="13" t="s">
        <v>199</v>
      </c>
      <c r="C192" s="46">
        <v>79.151515151515099</v>
      </c>
      <c r="D192" s="46">
        <v>74.917910000000006</v>
      </c>
      <c r="E192" s="46">
        <f t="shared" si="24"/>
        <v>77.034712575757553</v>
      </c>
      <c r="F192" s="46">
        <f t="shared" si="25"/>
        <v>4.2336051515150928</v>
      </c>
      <c r="G192" s="46">
        <f t="shared" si="26"/>
        <v>4.2336051515150928</v>
      </c>
      <c r="H192" s="57">
        <f t="shared" si="19"/>
        <v>17.923412578935132</v>
      </c>
      <c r="I192" s="50">
        <f t="shared" si="27"/>
        <v>0.94651264548238967</v>
      </c>
      <c r="J192" s="54"/>
      <c r="K192" s="54"/>
    </row>
    <row r="193" spans="2:11" x14ac:dyDescent="0.3">
      <c r="B193" s="13" t="s">
        <v>200</v>
      </c>
      <c r="C193" s="46">
        <v>78.599999999999994</v>
      </c>
      <c r="D193" s="46">
        <v>79.070914999999999</v>
      </c>
      <c r="E193" s="46">
        <f t="shared" si="24"/>
        <v>78.83545749999999</v>
      </c>
      <c r="F193" s="46">
        <f t="shared" si="25"/>
        <v>-0.47091500000000508</v>
      </c>
      <c r="G193" s="46">
        <f t="shared" si="26"/>
        <v>0.47091500000000508</v>
      </c>
      <c r="H193" s="57">
        <f t="shared" si="19"/>
        <v>0.22176093722500478</v>
      </c>
      <c r="I193" s="50">
        <f t="shared" si="27"/>
        <v>0.99400871501272259</v>
      </c>
      <c r="J193" s="54"/>
      <c r="K193" s="54"/>
    </row>
    <row r="194" spans="2:11" x14ac:dyDescent="0.3">
      <c r="B194" s="13" t="s">
        <v>201</v>
      </c>
      <c r="C194" s="46">
        <v>79.066666666666606</v>
      </c>
      <c r="D194" s="46">
        <v>80.0261</v>
      </c>
      <c r="E194" s="46">
        <f t="shared" si="24"/>
        <v>79.546383333333296</v>
      </c>
      <c r="F194" s="46">
        <f t="shared" si="25"/>
        <v>-0.95943333333339353</v>
      </c>
      <c r="G194" s="46">
        <f t="shared" si="26"/>
        <v>0.95943333333339353</v>
      </c>
      <c r="H194" s="57">
        <f t="shared" si="19"/>
        <v>0.92051232111122661</v>
      </c>
      <c r="I194" s="50">
        <f t="shared" si="27"/>
        <v>0.98786551433389469</v>
      </c>
      <c r="J194" s="54"/>
      <c r="K194" s="54"/>
    </row>
    <row r="195" spans="2:11" x14ac:dyDescent="0.3">
      <c r="B195" s="13" t="s">
        <v>202</v>
      </c>
      <c r="C195" s="46">
        <v>78.806451612903203</v>
      </c>
      <c r="D195" s="46">
        <v>81.913600000000002</v>
      </c>
      <c r="E195" s="46">
        <f t="shared" si="24"/>
        <v>80.360025806451603</v>
      </c>
      <c r="F195" s="46">
        <f t="shared" si="25"/>
        <v>-3.1071483870967995</v>
      </c>
      <c r="G195" s="46">
        <f t="shared" si="26"/>
        <v>3.1071483870967995</v>
      </c>
      <c r="H195" s="57">
        <f t="shared" si="19"/>
        <v>9.6543710994382419</v>
      </c>
      <c r="I195" s="50">
        <f t="shared" si="27"/>
        <v>0.96057241097011836</v>
      </c>
      <c r="J195" s="54"/>
      <c r="K195" s="54"/>
    </row>
    <row r="196" spans="2:11" x14ac:dyDescent="0.3">
      <c r="B196" s="13" t="s">
        <v>203</v>
      </c>
      <c r="C196" s="46">
        <v>79.2</v>
      </c>
      <c r="D196" s="46">
        <v>77.685519999999997</v>
      </c>
      <c r="E196" s="46">
        <f t="shared" si="24"/>
        <v>78.442759999999993</v>
      </c>
      <c r="F196" s="46">
        <f t="shared" si="25"/>
        <v>1.514480000000006</v>
      </c>
      <c r="G196" s="46">
        <f t="shared" si="26"/>
        <v>1.514480000000006</v>
      </c>
      <c r="H196" s="57">
        <f t="shared" si="19"/>
        <v>2.2936496704000184</v>
      </c>
      <c r="I196" s="50">
        <f t="shared" si="27"/>
        <v>0.98087777777777774</v>
      </c>
      <c r="J196" s="54"/>
      <c r="K196" s="54"/>
    </row>
    <row r="197" spans="2:11" x14ac:dyDescent="0.3">
      <c r="B197" s="13" t="s">
        <v>204</v>
      </c>
      <c r="C197" s="46">
        <v>79.709677419354804</v>
      </c>
      <c r="D197" s="46">
        <v>78.474860000000007</v>
      </c>
      <c r="E197" s="46">
        <f t="shared" si="24"/>
        <v>79.092268709677398</v>
      </c>
      <c r="F197" s="46">
        <f t="shared" si="25"/>
        <v>1.2348174193547976</v>
      </c>
      <c r="G197" s="46">
        <f t="shared" si="26"/>
        <v>1.2348174193547976</v>
      </c>
      <c r="H197" s="57">
        <f t="shared" si="19"/>
        <v>1.524774059142042</v>
      </c>
      <c r="I197" s="50">
        <f t="shared" si="27"/>
        <v>0.98450856333468284</v>
      </c>
      <c r="J197" s="54"/>
      <c r="K197" s="54"/>
    </row>
    <row r="198" spans="2:11" x14ac:dyDescent="0.3">
      <c r="B198" s="13" t="s">
        <v>205</v>
      </c>
      <c r="C198" s="46">
        <v>79.433333333333294</v>
      </c>
      <c r="D198" s="46">
        <v>76.732185000000001</v>
      </c>
      <c r="E198" s="46">
        <f t="shared" si="24"/>
        <v>78.082759166666648</v>
      </c>
      <c r="F198" s="46">
        <f t="shared" si="25"/>
        <v>2.7011483333332933</v>
      </c>
      <c r="G198" s="46">
        <f t="shared" si="26"/>
        <v>2.7011483333332933</v>
      </c>
      <c r="H198" s="57">
        <f t="shared" si="19"/>
        <v>7.296202318669228</v>
      </c>
      <c r="I198" s="50">
        <f t="shared" si="27"/>
        <v>0.96599477549307644</v>
      </c>
      <c r="J198" s="54"/>
      <c r="K198" s="54"/>
    </row>
    <row r="199" spans="2:11" x14ac:dyDescent="0.3">
      <c r="B199" s="13" t="s">
        <v>206</v>
      </c>
      <c r="C199" s="46">
        <v>79.466666666666598</v>
      </c>
      <c r="D199" s="46">
        <v>82.628990000000002</v>
      </c>
      <c r="E199" s="46">
        <f t="shared" si="24"/>
        <v>81.0478283333333</v>
      </c>
      <c r="F199" s="46">
        <f t="shared" si="25"/>
        <v>-3.1623233333334042</v>
      </c>
      <c r="G199" s="46">
        <f t="shared" si="26"/>
        <v>3.1623233333334042</v>
      </c>
      <c r="H199" s="57">
        <f t="shared" si="19"/>
        <v>10.000288864544892</v>
      </c>
      <c r="I199" s="50">
        <f t="shared" si="27"/>
        <v>0.96020566275167696</v>
      </c>
      <c r="J199" s="54"/>
      <c r="K199" s="54"/>
    </row>
    <row r="200" spans="2:11" x14ac:dyDescent="0.3">
      <c r="B200" s="13" t="s">
        <v>207</v>
      </c>
      <c r="C200" s="46">
        <v>79.6666666666666</v>
      </c>
      <c r="D200" s="46">
        <v>75.424544999999995</v>
      </c>
      <c r="E200" s="46">
        <f t="shared" si="24"/>
        <v>77.545605833333298</v>
      </c>
      <c r="F200" s="46">
        <f t="shared" si="25"/>
        <v>4.2421216666666055</v>
      </c>
      <c r="G200" s="46">
        <f t="shared" si="26"/>
        <v>4.2421216666666055</v>
      </c>
      <c r="H200" s="57">
        <f t="shared" si="19"/>
        <v>17.99559623480226</v>
      </c>
      <c r="I200" s="50">
        <f t="shared" si="27"/>
        <v>0.94675161087866178</v>
      </c>
      <c r="J200" s="54"/>
      <c r="K200" s="54"/>
    </row>
    <row r="201" spans="2:11" x14ac:dyDescent="0.3">
      <c r="B201" s="13" t="s">
        <v>208</v>
      </c>
      <c r="C201" s="46">
        <v>79.59375</v>
      </c>
      <c r="D201" s="46">
        <v>79.917465000000007</v>
      </c>
      <c r="E201" s="46">
        <f t="shared" si="24"/>
        <v>79.755607499999996</v>
      </c>
      <c r="F201" s="46">
        <f t="shared" si="25"/>
        <v>-0.32371500000000708</v>
      </c>
      <c r="G201" s="46">
        <f t="shared" si="26"/>
        <v>0.32371500000000708</v>
      </c>
      <c r="H201" s="57">
        <f t="shared" si="19"/>
        <v>0.10479140122500459</v>
      </c>
      <c r="I201" s="50">
        <f t="shared" si="27"/>
        <v>0.99593290930506473</v>
      </c>
      <c r="J201" s="54"/>
      <c r="K201" s="54"/>
    </row>
    <row r="202" spans="2:11" x14ac:dyDescent="0.3">
      <c r="B202" s="13" t="s">
        <v>209</v>
      </c>
      <c r="C202" s="46">
        <v>78.769230769230703</v>
      </c>
      <c r="D202" s="46">
        <v>81.403580000000005</v>
      </c>
      <c r="E202" s="46">
        <f t="shared" si="24"/>
        <v>80.086405384615347</v>
      </c>
      <c r="F202" s="46">
        <f t="shared" si="25"/>
        <v>-2.6343492307693026</v>
      </c>
      <c r="G202" s="46">
        <f t="shared" si="26"/>
        <v>2.6343492307693026</v>
      </c>
      <c r="H202" s="57">
        <f t="shared" si="19"/>
        <v>6.9397958696548168</v>
      </c>
      <c r="I202" s="50">
        <f t="shared" si="27"/>
        <v>0.96655611328124902</v>
      </c>
      <c r="J202" s="54"/>
      <c r="K202" s="54"/>
    </row>
    <row r="203" spans="2:11" x14ac:dyDescent="0.3">
      <c r="B203" s="13" t="s">
        <v>210</v>
      </c>
      <c r="C203" s="46">
        <v>78.53125</v>
      </c>
      <c r="D203" s="46">
        <v>81.407110000000003</v>
      </c>
      <c r="E203" s="46">
        <f t="shared" si="24"/>
        <v>79.969179999999994</v>
      </c>
      <c r="F203" s="46">
        <f t="shared" si="25"/>
        <v>-2.875860000000003</v>
      </c>
      <c r="G203" s="46">
        <f t="shared" si="26"/>
        <v>2.875860000000003</v>
      </c>
      <c r="H203" s="57">
        <f t="shared" si="19"/>
        <v>8.2705707396000179</v>
      </c>
      <c r="I203" s="50">
        <f t="shared" si="27"/>
        <v>0.96337941902109026</v>
      </c>
      <c r="J203" s="54"/>
      <c r="K203" s="54"/>
    </row>
    <row r="204" spans="2:11" x14ac:dyDescent="0.3">
      <c r="B204" s="13" t="s">
        <v>211</v>
      </c>
      <c r="C204" s="46">
        <v>78.533333333333303</v>
      </c>
      <c r="D204" s="46">
        <v>84.348500000000001</v>
      </c>
      <c r="E204" s="46">
        <f t="shared" si="24"/>
        <v>81.440916666666652</v>
      </c>
      <c r="F204" s="46">
        <f t="shared" si="25"/>
        <v>-5.8151666666666983</v>
      </c>
      <c r="G204" s="46">
        <f t="shared" si="26"/>
        <v>5.8151666666666983</v>
      </c>
      <c r="H204" s="57">
        <f t="shared" si="19"/>
        <v>33.816163361111478</v>
      </c>
      <c r="I204" s="50">
        <f t="shared" si="27"/>
        <v>0.9259528862478773</v>
      </c>
      <c r="J204" s="54"/>
      <c r="K204" s="54"/>
    </row>
    <row r="205" spans="2:11" x14ac:dyDescent="0.3">
      <c r="B205" s="13" t="s">
        <v>212</v>
      </c>
      <c r="C205" s="46">
        <v>79.483870967741893</v>
      </c>
      <c r="D205" s="46">
        <v>79.6233</v>
      </c>
      <c r="E205" s="46">
        <f t="shared" si="24"/>
        <v>79.553585483870947</v>
      </c>
      <c r="F205" s="46">
        <f t="shared" si="25"/>
        <v>-0.1394290322581071</v>
      </c>
      <c r="G205" s="46">
        <f t="shared" si="26"/>
        <v>0.1394290322581071</v>
      </c>
      <c r="H205" s="57">
        <f t="shared" si="19"/>
        <v>1.9440455036432269E-2</v>
      </c>
      <c r="I205" s="50">
        <f t="shared" si="27"/>
        <v>0.99824581980519422</v>
      </c>
      <c r="J205" s="54"/>
      <c r="K205" s="54"/>
    </row>
    <row r="206" spans="2:11" x14ac:dyDescent="0.3">
      <c r="B206" s="13" t="s">
        <v>213</v>
      </c>
      <c r="C206" s="46">
        <v>79.933333333333294</v>
      </c>
      <c r="D206" s="46">
        <v>80.566055000000006</v>
      </c>
      <c r="E206" s="46">
        <f t="shared" si="24"/>
        <v>80.249694166666643</v>
      </c>
      <c r="F206" s="46">
        <f t="shared" si="25"/>
        <v>-0.63272166666671126</v>
      </c>
      <c r="G206" s="46">
        <f t="shared" si="26"/>
        <v>0.63272166666671126</v>
      </c>
      <c r="H206" s="57">
        <f t="shared" ref="H206:H269" si="28">POWER(F206,2)</f>
        <v>0.4003367074695009</v>
      </c>
      <c r="I206" s="50">
        <f t="shared" si="27"/>
        <v>0.99208438281901523</v>
      </c>
      <c r="J206" s="54"/>
      <c r="K206" s="54"/>
    </row>
    <row r="207" spans="2:11" x14ac:dyDescent="0.3">
      <c r="B207" s="13" t="s">
        <v>214</v>
      </c>
      <c r="C207" s="46">
        <v>79.433333333333294</v>
      </c>
      <c r="D207" s="46">
        <v>79.043499999999995</v>
      </c>
      <c r="E207" s="46">
        <f t="shared" si="24"/>
        <v>79.238416666666637</v>
      </c>
      <c r="F207" s="46">
        <f t="shared" si="25"/>
        <v>0.38983333333329995</v>
      </c>
      <c r="G207" s="46">
        <f t="shared" si="26"/>
        <v>0.38983333333329995</v>
      </c>
      <c r="H207" s="57">
        <f t="shared" si="28"/>
        <v>0.15197002777775176</v>
      </c>
      <c r="I207" s="50">
        <f t="shared" si="27"/>
        <v>0.99509232060428077</v>
      </c>
      <c r="J207" s="54"/>
      <c r="K207" s="54"/>
    </row>
    <row r="208" spans="2:11" x14ac:dyDescent="0.3">
      <c r="B208" s="13" t="s">
        <v>215</v>
      </c>
      <c r="C208" s="46">
        <v>79.366666666666603</v>
      </c>
      <c r="D208" s="46">
        <v>76.593369999999993</v>
      </c>
      <c r="E208" s="46">
        <f t="shared" si="24"/>
        <v>77.980018333333305</v>
      </c>
      <c r="F208" s="46">
        <f t="shared" si="25"/>
        <v>2.7732966666666101</v>
      </c>
      <c r="G208" s="46">
        <f t="shared" si="26"/>
        <v>2.7732966666666101</v>
      </c>
      <c r="H208" s="57">
        <f t="shared" si="28"/>
        <v>7.6911744013441306</v>
      </c>
      <c r="I208" s="50">
        <f t="shared" si="27"/>
        <v>0.9650571608567835</v>
      </c>
      <c r="J208" s="54"/>
      <c r="K208" s="54"/>
    </row>
    <row r="209" spans="2:11" x14ac:dyDescent="0.3">
      <c r="B209" s="13" t="s">
        <v>216</v>
      </c>
      <c r="C209" s="46">
        <v>82.233333333333306</v>
      </c>
      <c r="D209" s="46">
        <v>79.387410000000003</v>
      </c>
      <c r="E209" s="46">
        <f t="shared" si="24"/>
        <v>80.810371666666654</v>
      </c>
      <c r="F209" s="46">
        <f t="shared" si="25"/>
        <v>2.8459233333333032</v>
      </c>
      <c r="G209" s="46">
        <f t="shared" si="26"/>
        <v>2.8459233333333032</v>
      </c>
      <c r="H209" s="57">
        <f t="shared" si="28"/>
        <v>8.0992796192109395</v>
      </c>
      <c r="I209" s="50">
        <f t="shared" si="27"/>
        <v>0.96539209566274864</v>
      </c>
      <c r="J209" s="54"/>
      <c r="K209" s="54"/>
    </row>
    <row r="210" spans="2:11" x14ac:dyDescent="0.3">
      <c r="B210" s="13" t="s">
        <v>217</v>
      </c>
      <c r="C210" s="46">
        <v>80.900000000000006</v>
      </c>
      <c r="D210" s="46">
        <v>82.192229999999995</v>
      </c>
      <c r="E210" s="46">
        <f t="shared" si="24"/>
        <v>81.546115</v>
      </c>
      <c r="F210" s="46">
        <f t="shared" si="25"/>
        <v>-1.2922299999999893</v>
      </c>
      <c r="G210" s="46">
        <f t="shared" si="26"/>
        <v>1.2922299999999893</v>
      </c>
      <c r="H210" s="57">
        <f t="shared" si="28"/>
        <v>1.6698583728999725</v>
      </c>
      <c r="I210" s="50">
        <f t="shared" si="27"/>
        <v>0.98402682323856627</v>
      </c>
      <c r="J210" s="54"/>
      <c r="K210" s="54"/>
    </row>
    <row r="211" spans="2:11" x14ac:dyDescent="0.3">
      <c r="B211" s="13" t="s">
        <v>218</v>
      </c>
      <c r="C211" s="46">
        <v>80.741935483870904</v>
      </c>
      <c r="D211" s="46">
        <v>81.1447</v>
      </c>
      <c r="E211" s="46">
        <f t="shared" si="24"/>
        <v>80.943317741935459</v>
      </c>
      <c r="F211" s="46">
        <f t="shared" si="25"/>
        <v>-0.40276451612909625</v>
      </c>
      <c r="G211" s="46">
        <f t="shared" si="26"/>
        <v>0.40276451612909625</v>
      </c>
      <c r="H211" s="57">
        <f t="shared" si="28"/>
        <v>0.16221925545270505</v>
      </c>
      <c r="I211" s="50">
        <f t="shared" si="27"/>
        <v>0.99501170595285582</v>
      </c>
      <c r="J211" s="54"/>
      <c r="K211" s="54"/>
    </row>
    <row r="212" spans="2:11" x14ac:dyDescent="0.3">
      <c r="B212" s="13" t="s">
        <v>219</v>
      </c>
      <c r="C212" s="46">
        <v>82.193548387096698</v>
      </c>
      <c r="D212" s="46">
        <v>81.699100000000001</v>
      </c>
      <c r="E212" s="46">
        <f t="shared" si="24"/>
        <v>81.94632419354835</v>
      </c>
      <c r="F212" s="46">
        <f t="shared" si="25"/>
        <v>0.49444838709669625</v>
      </c>
      <c r="G212" s="46">
        <f t="shared" si="26"/>
        <v>0.49444838709669625</v>
      </c>
      <c r="H212" s="57">
        <f t="shared" si="28"/>
        <v>0.24447920750252439</v>
      </c>
      <c r="I212" s="50">
        <f t="shared" si="27"/>
        <v>0.9939843406593416</v>
      </c>
      <c r="J212" s="54"/>
      <c r="K212" s="54"/>
    </row>
    <row r="213" spans="2:11" x14ac:dyDescent="0.3">
      <c r="B213" s="13" t="s">
        <v>220</v>
      </c>
      <c r="C213" s="46">
        <v>80.1666666666666</v>
      </c>
      <c r="D213" s="46">
        <v>85.478759999999994</v>
      </c>
      <c r="E213" s="46">
        <f t="shared" si="24"/>
        <v>82.822713333333297</v>
      </c>
      <c r="F213" s="46">
        <f t="shared" si="25"/>
        <v>-5.3120933333333937</v>
      </c>
      <c r="G213" s="46">
        <f t="shared" si="26"/>
        <v>5.3120933333333937</v>
      </c>
      <c r="H213" s="57">
        <f t="shared" si="28"/>
        <v>28.218335582045086</v>
      </c>
      <c r="I213" s="50">
        <f t="shared" si="27"/>
        <v>0.93373688149688072</v>
      </c>
      <c r="J213" s="54"/>
      <c r="K213" s="54"/>
    </row>
    <row r="214" spans="2:11" x14ac:dyDescent="0.3">
      <c r="B214" s="13" t="s">
        <v>221</v>
      </c>
      <c r="C214" s="46">
        <v>80.099999999999994</v>
      </c>
      <c r="D214" s="46">
        <v>76.696309999999997</v>
      </c>
      <c r="E214" s="46">
        <f t="shared" si="24"/>
        <v>78.398155000000003</v>
      </c>
      <c r="F214" s="46">
        <f t="shared" si="25"/>
        <v>3.4036899999999974</v>
      </c>
      <c r="G214" s="46">
        <f t="shared" si="26"/>
        <v>3.4036899999999974</v>
      </c>
      <c r="H214" s="57">
        <f t="shared" si="28"/>
        <v>11.585105616099982</v>
      </c>
      <c r="I214" s="50">
        <f t="shared" si="27"/>
        <v>0.95750699126092387</v>
      </c>
      <c r="J214" s="54"/>
      <c r="K214" s="54"/>
    </row>
    <row r="215" spans="2:11" x14ac:dyDescent="0.3">
      <c r="B215" s="13" t="s">
        <v>222</v>
      </c>
      <c r="C215" s="46">
        <v>81.533333333333303</v>
      </c>
      <c r="D215" s="46">
        <v>79.103745000000004</v>
      </c>
      <c r="E215" s="46">
        <f t="shared" si="24"/>
        <v>80.318539166666653</v>
      </c>
      <c r="F215" s="46">
        <f t="shared" si="25"/>
        <v>2.4295883333332995</v>
      </c>
      <c r="G215" s="46">
        <f t="shared" si="26"/>
        <v>2.4295883333332995</v>
      </c>
      <c r="H215" s="57">
        <f t="shared" si="28"/>
        <v>5.90289946946928</v>
      </c>
      <c r="I215" s="50">
        <f t="shared" si="27"/>
        <v>0.97020128781684423</v>
      </c>
      <c r="J215" s="54"/>
      <c r="K215" s="54"/>
    </row>
    <row r="216" spans="2:11" x14ac:dyDescent="0.3">
      <c r="B216" s="13" t="s">
        <v>223</v>
      </c>
      <c r="C216" s="46">
        <v>82.933333333333294</v>
      </c>
      <c r="D216" s="46">
        <v>78.745559999999998</v>
      </c>
      <c r="E216" s="46">
        <f t="shared" si="24"/>
        <v>80.839446666666646</v>
      </c>
      <c r="F216" s="46">
        <f t="shared" si="25"/>
        <v>4.1877733333332969</v>
      </c>
      <c r="G216" s="46">
        <f t="shared" si="26"/>
        <v>4.1877733333332969</v>
      </c>
      <c r="H216" s="57">
        <f t="shared" si="28"/>
        <v>17.537445491377472</v>
      </c>
      <c r="I216" s="50">
        <f t="shared" si="27"/>
        <v>0.94950434083601332</v>
      </c>
      <c r="J216" s="54"/>
      <c r="K216" s="54"/>
    </row>
    <row r="217" spans="2:11" x14ac:dyDescent="0.3">
      <c r="B217" s="13" t="s">
        <v>224</v>
      </c>
      <c r="C217" s="46">
        <v>81.258064516128997</v>
      </c>
      <c r="D217" s="46">
        <v>80.408379999999994</v>
      </c>
      <c r="E217" s="46">
        <f t="shared" si="24"/>
        <v>80.833222258064495</v>
      </c>
      <c r="F217" s="46">
        <f t="shared" si="25"/>
        <v>0.84968451612900253</v>
      </c>
      <c r="G217" s="46">
        <f t="shared" si="26"/>
        <v>0.84968451612900253</v>
      </c>
      <c r="H217" s="57">
        <f t="shared" si="28"/>
        <v>0.72196377694937719</v>
      </c>
      <c r="I217" s="50">
        <f t="shared" si="27"/>
        <v>0.98954338229456174</v>
      </c>
      <c r="J217" s="54"/>
      <c r="K217" s="54"/>
    </row>
    <row r="218" spans="2:11" x14ac:dyDescent="0.3">
      <c r="B218" s="13" t="s">
        <v>225</v>
      </c>
      <c r="C218" s="46">
        <v>82.25</v>
      </c>
      <c r="D218" s="46">
        <v>82.726500000000001</v>
      </c>
      <c r="E218" s="46">
        <f t="shared" si="24"/>
        <v>82.488249999999994</v>
      </c>
      <c r="F218" s="46">
        <f t="shared" si="25"/>
        <v>-0.47650000000000148</v>
      </c>
      <c r="G218" s="46">
        <f t="shared" si="26"/>
        <v>0.47650000000000148</v>
      </c>
      <c r="H218" s="57">
        <f t="shared" si="28"/>
        <v>0.2270522500000014</v>
      </c>
      <c r="I218" s="50">
        <f t="shared" si="27"/>
        <v>0.99420668693009118</v>
      </c>
      <c r="J218" s="54"/>
      <c r="K218" s="54"/>
    </row>
    <row r="219" spans="2:11" x14ac:dyDescent="0.3">
      <c r="B219" s="13" t="s">
        <v>226</v>
      </c>
      <c r="C219" s="46">
        <v>82.972972972972897</v>
      </c>
      <c r="D219" s="46">
        <v>80.824780000000004</v>
      </c>
      <c r="E219" s="46">
        <f t="shared" si="24"/>
        <v>81.898876486486444</v>
      </c>
      <c r="F219" s="46">
        <f t="shared" si="25"/>
        <v>2.1481929729728932</v>
      </c>
      <c r="G219" s="46">
        <f t="shared" si="26"/>
        <v>2.1481929729728932</v>
      </c>
      <c r="H219" s="57">
        <f t="shared" si="28"/>
        <v>4.6147330491301179</v>
      </c>
      <c r="I219" s="50">
        <f t="shared" si="27"/>
        <v>0.97410972638436577</v>
      </c>
      <c r="J219" s="54"/>
      <c r="K219" s="54"/>
    </row>
    <row r="220" spans="2:11" x14ac:dyDescent="0.3">
      <c r="B220" s="13" t="s">
        <v>227</v>
      </c>
      <c r="C220" s="46">
        <v>82.6</v>
      </c>
      <c r="D220" s="46">
        <v>78.948455999999993</v>
      </c>
      <c r="E220" s="46">
        <f t="shared" si="24"/>
        <v>80.774227999999994</v>
      </c>
      <c r="F220" s="46">
        <f t="shared" si="25"/>
        <v>3.6515440000000012</v>
      </c>
      <c r="G220" s="46">
        <f t="shared" si="26"/>
        <v>3.6515440000000012</v>
      </c>
      <c r="H220" s="57">
        <f t="shared" si="28"/>
        <v>13.33377358393601</v>
      </c>
      <c r="I220" s="50">
        <f t="shared" si="27"/>
        <v>0.95579244552058107</v>
      </c>
      <c r="J220" s="54"/>
      <c r="K220" s="54"/>
    </row>
    <row r="221" spans="2:11" x14ac:dyDescent="0.3">
      <c r="B221" s="13" t="s">
        <v>228</v>
      </c>
      <c r="C221" s="46">
        <v>82.266666666666595</v>
      </c>
      <c r="D221" s="46">
        <v>76.492769999999993</v>
      </c>
      <c r="E221" s="46">
        <f t="shared" si="24"/>
        <v>79.379718333333301</v>
      </c>
      <c r="F221" s="46">
        <f t="shared" si="25"/>
        <v>5.7738966666666016</v>
      </c>
      <c r="G221" s="46">
        <f t="shared" si="26"/>
        <v>5.7738966666666016</v>
      </c>
      <c r="H221" s="57">
        <f t="shared" si="28"/>
        <v>33.337882717343696</v>
      </c>
      <c r="I221" s="50">
        <f t="shared" si="27"/>
        <v>0.92981487034035726</v>
      </c>
      <c r="J221" s="54"/>
      <c r="K221" s="54"/>
    </row>
    <row r="222" spans="2:11" x14ac:dyDescent="0.3">
      <c r="B222" s="13" t="s">
        <v>229</v>
      </c>
      <c r="C222" s="46">
        <v>82.4</v>
      </c>
      <c r="D222" s="46">
        <v>80.859530000000007</v>
      </c>
      <c r="E222" s="46">
        <f t="shared" si="24"/>
        <v>81.629765000000006</v>
      </c>
      <c r="F222" s="46">
        <f t="shared" si="25"/>
        <v>1.5404699999999991</v>
      </c>
      <c r="G222" s="46">
        <f t="shared" si="26"/>
        <v>1.5404699999999991</v>
      </c>
      <c r="H222" s="57">
        <f t="shared" si="28"/>
        <v>2.3730478208999974</v>
      </c>
      <c r="I222" s="50">
        <f t="shared" si="27"/>
        <v>0.98130497572815534</v>
      </c>
      <c r="J222" s="54"/>
      <c r="K222" s="54"/>
    </row>
    <row r="223" spans="2:11" x14ac:dyDescent="0.3">
      <c r="B223" s="13" t="s">
        <v>230</v>
      </c>
      <c r="C223" s="46">
        <v>81.599999999999994</v>
      </c>
      <c r="D223" s="46">
        <v>80.819534000000004</v>
      </c>
      <c r="E223" s="46">
        <f t="shared" si="24"/>
        <v>81.209766999999999</v>
      </c>
      <c r="F223" s="46">
        <f t="shared" si="25"/>
        <v>0.78046599999998989</v>
      </c>
      <c r="G223" s="46">
        <f t="shared" si="26"/>
        <v>0.78046599999998989</v>
      </c>
      <c r="H223" s="57">
        <f t="shared" si="28"/>
        <v>0.60912717715598419</v>
      </c>
      <c r="I223" s="50">
        <f t="shared" si="27"/>
        <v>0.99043546568627461</v>
      </c>
      <c r="J223" s="54"/>
      <c r="K223" s="54"/>
    </row>
    <row r="224" spans="2:11" x14ac:dyDescent="0.3">
      <c r="B224" s="13" t="s">
        <v>231</v>
      </c>
      <c r="C224" s="46">
        <v>81.225806451612897</v>
      </c>
      <c r="D224" s="46">
        <v>77.352710000000002</v>
      </c>
      <c r="E224" s="46">
        <f t="shared" si="24"/>
        <v>79.289258225806449</v>
      </c>
      <c r="F224" s="46">
        <f t="shared" si="25"/>
        <v>3.873096451612895</v>
      </c>
      <c r="G224" s="46">
        <f t="shared" si="26"/>
        <v>3.873096451612895</v>
      </c>
      <c r="H224" s="57">
        <f t="shared" si="28"/>
        <v>15.000876123496399</v>
      </c>
      <c r="I224" s="50">
        <f t="shared" si="27"/>
        <v>0.95231692216044495</v>
      </c>
      <c r="J224" s="54"/>
      <c r="K224" s="54"/>
    </row>
    <row r="225" spans="2:11" x14ac:dyDescent="0.3">
      <c r="B225" s="13" t="s">
        <v>232</v>
      </c>
      <c r="C225" s="46">
        <v>81.806451612903203</v>
      </c>
      <c r="D225" s="46">
        <v>77.674350000000004</v>
      </c>
      <c r="E225" s="46">
        <f t="shared" si="24"/>
        <v>79.740400806451603</v>
      </c>
      <c r="F225" s="46">
        <f t="shared" si="25"/>
        <v>4.1321016129031989</v>
      </c>
      <c r="G225" s="46">
        <f t="shared" si="26"/>
        <v>4.1321016129031989</v>
      </c>
      <c r="H225" s="57">
        <f t="shared" si="28"/>
        <v>17.074263739357217</v>
      </c>
      <c r="I225" s="50">
        <f t="shared" si="27"/>
        <v>0.94948929416403816</v>
      </c>
      <c r="J225" s="54"/>
      <c r="K225" s="54"/>
    </row>
    <row r="226" spans="2:11" x14ac:dyDescent="0.3">
      <c r="B226" s="13" t="s">
        <v>233</v>
      </c>
      <c r="C226" s="46">
        <v>80.419354838709694</v>
      </c>
      <c r="D226" s="46">
        <v>80.846860000000007</v>
      </c>
      <c r="E226" s="46">
        <f t="shared" si="24"/>
        <v>80.633107419354843</v>
      </c>
      <c r="F226" s="46">
        <f t="shared" si="25"/>
        <v>-0.42750516129031269</v>
      </c>
      <c r="G226" s="46">
        <f t="shared" si="26"/>
        <v>0.42750516129031269</v>
      </c>
      <c r="H226" s="57">
        <f t="shared" si="28"/>
        <v>0.18276066292985627</v>
      </c>
      <c r="I226" s="50">
        <f t="shared" si="27"/>
        <v>0.9946840513437627</v>
      </c>
      <c r="J226" s="54"/>
      <c r="K226" s="54"/>
    </row>
    <row r="227" spans="2:11" x14ac:dyDescent="0.3">
      <c r="B227" s="13" t="s">
        <v>234</v>
      </c>
      <c r="C227" s="46">
        <v>80.5</v>
      </c>
      <c r="D227" s="46">
        <v>80.500656000000006</v>
      </c>
      <c r="E227" s="46">
        <f t="shared" si="24"/>
        <v>80.500327999999996</v>
      </c>
      <c r="F227" s="46">
        <f t="shared" si="25"/>
        <v>-6.5600000000642922E-4</v>
      </c>
      <c r="G227" s="46">
        <f t="shared" si="26"/>
        <v>6.5600000000642922E-4</v>
      </c>
      <c r="H227" s="57">
        <f t="shared" si="28"/>
        <v>4.3033600000843515E-7</v>
      </c>
      <c r="I227" s="50">
        <f t="shared" si="27"/>
        <v>0.99999185093167697</v>
      </c>
      <c r="J227" s="54"/>
      <c r="K227" s="54"/>
    </row>
    <row r="228" spans="2:11" x14ac:dyDescent="0.3">
      <c r="B228" s="13" t="s">
        <v>235</v>
      </c>
      <c r="C228" s="46">
        <v>81.5</v>
      </c>
      <c r="D228" s="46">
        <v>79.158195000000006</v>
      </c>
      <c r="E228" s="46">
        <f t="shared" si="24"/>
        <v>80.329097500000003</v>
      </c>
      <c r="F228" s="46">
        <f t="shared" si="25"/>
        <v>2.3418049999999937</v>
      </c>
      <c r="G228" s="46">
        <f t="shared" si="26"/>
        <v>2.3418049999999937</v>
      </c>
      <c r="H228" s="57">
        <f t="shared" si="28"/>
        <v>5.4840506580249704</v>
      </c>
      <c r="I228" s="50">
        <f t="shared" si="27"/>
        <v>0.97126619631901845</v>
      </c>
      <c r="J228" s="54"/>
      <c r="K228" s="54"/>
    </row>
    <row r="229" spans="2:11" x14ac:dyDescent="0.3">
      <c r="B229" s="13" t="s">
        <v>236</v>
      </c>
      <c r="C229" s="46">
        <v>80.466666666666598</v>
      </c>
      <c r="D229" s="46">
        <v>83.038150000000002</v>
      </c>
      <c r="E229" s="46">
        <f t="shared" si="24"/>
        <v>81.752408333333307</v>
      </c>
      <c r="F229" s="46">
        <f t="shared" si="25"/>
        <v>-2.5714833333334042</v>
      </c>
      <c r="G229" s="46">
        <f t="shared" si="26"/>
        <v>2.5714833333334042</v>
      </c>
      <c r="H229" s="57">
        <f t="shared" si="28"/>
        <v>6.6125265336114758</v>
      </c>
      <c r="I229" s="50">
        <f t="shared" si="27"/>
        <v>0.96804287489643659</v>
      </c>
      <c r="J229" s="54"/>
      <c r="K229" s="54"/>
    </row>
    <row r="230" spans="2:11" x14ac:dyDescent="0.3">
      <c r="B230" s="13" t="s">
        <v>237</v>
      </c>
      <c r="C230" s="46">
        <v>81</v>
      </c>
      <c r="D230" s="46">
        <v>79.391660000000002</v>
      </c>
      <c r="E230" s="46">
        <f t="shared" si="24"/>
        <v>80.195830000000001</v>
      </c>
      <c r="F230" s="46">
        <f t="shared" si="25"/>
        <v>1.6083399999999983</v>
      </c>
      <c r="G230" s="46">
        <f t="shared" si="26"/>
        <v>1.6083399999999983</v>
      </c>
      <c r="H230" s="57">
        <f t="shared" si="28"/>
        <v>2.5867575555999944</v>
      </c>
      <c r="I230" s="50">
        <f t="shared" si="27"/>
        <v>0.98014395061728399</v>
      </c>
      <c r="J230" s="54"/>
      <c r="K230" s="54"/>
    </row>
    <row r="231" spans="2:11" x14ac:dyDescent="0.3">
      <c r="B231" s="13" t="s">
        <v>238</v>
      </c>
      <c r="C231" s="46">
        <v>80.366666666666603</v>
      </c>
      <c r="D231" s="46">
        <v>76.016739999999999</v>
      </c>
      <c r="E231" s="46">
        <f t="shared" si="24"/>
        <v>78.191703333333294</v>
      </c>
      <c r="F231" s="46">
        <f t="shared" si="25"/>
        <v>4.3499266666666045</v>
      </c>
      <c r="G231" s="46">
        <f t="shared" si="26"/>
        <v>4.3499266666666045</v>
      </c>
      <c r="H231" s="57">
        <f t="shared" si="28"/>
        <v>18.921862005377239</v>
      </c>
      <c r="I231" s="50">
        <f t="shared" si="27"/>
        <v>0.94587399419328155</v>
      </c>
      <c r="J231" s="54"/>
      <c r="K231" s="54"/>
    </row>
    <row r="232" spans="2:11" x14ac:dyDescent="0.3">
      <c r="B232" s="13" t="s">
        <v>239</v>
      </c>
      <c r="C232" s="46">
        <v>81.5625</v>
      </c>
      <c r="D232" s="46">
        <v>78.965869999999995</v>
      </c>
      <c r="E232" s="46">
        <f t="shared" ref="E232:E285" si="29">IFERROR(AVERAGE(C232,D232),"")</f>
        <v>80.264184999999998</v>
      </c>
      <c r="F232" s="46">
        <f t="shared" ref="F232:F285" si="30">IFERROR((C232-D232),"")</f>
        <v>2.5966300000000047</v>
      </c>
      <c r="G232" s="46">
        <f t="shared" ref="G232:G285" si="31">ABS(F232)</f>
        <v>2.5966300000000047</v>
      </c>
      <c r="H232" s="57">
        <f t="shared" si="28"/>
        <v>6.7424873569000239</v>
      </c>
      <c r="I232" s="50">
        <f t="shared" ref="I232:I285" si="32">IFERROR((1-(ABS(C232-D232)/C232)),"")</f>
        <v>0.96816392337164747</v>
      </c>
      <c r="J232" s="54"/>
      <c r="K232" s="54"/>
    </row>
    <row r="233" spans="2:11" x14ac:dyDescent="0.3">
      <c r="B233" s="13" t="s">
        <v>240</v>
      </c>
      <c r="C233" s="46">
        <v>80.625</v>
      </c>
      <c r="D233" s="46">
        <v>80.296139999999994</v>
      </c>
      <c r="E233" s="46">
        <f t="shared" si="29"/>
        <v>80.46056999999999</v>
      </c>
      <c r="F233" s="46">
        <f t="shared" si="30"/>
        <v>0.32886000000000593</v>
      </c>
      <c r="G233" s="46">
        <f t="shared" si="31"/>
        <v>0.32886000000000593</v>
      </c>
      <c r="H233" s="57">
        <f t="shared" si="28"/>
        <v>0.1081488996000039</v>
      </c>
      <c r="I233" s="50">
        <f t="shared" si="32"/>
        <v>0.99592111627906965</v>
      </c>
      <c r="J233" s="54"/>
      <c r="K233" s="54"/>
    </row>
    <row r="234" spans="2:11" x14ac:dyDescent="0.3">
      <c r="B234" s="13" t="s">
        <v>241</v>
      </c>
      <c r="C234" s="46">
        <v>80.866666666666603</v>
      </c>
      <c r="D234" s="46">
        <v>76.098433999999997</v>
      </c>
      <c r="E234" s="46">
        <f t="shared" si="29"/>
        <v>78.482550333333307</v>
      </c>
      <c r="F234" s="46">
        <f t="shared" si="30"/>
        <v>4.7682326666666057</v>
      </c>
      <c r="G234" s="46">
        <f t="shared" si="31"/>
        <v>4.7682326666666057</v>
      </c>
      <c r="H234" s="57">
        <f t="shared" si="28"/>
        <v>22.736042763466529</v>
      </c>
      <c r="I234" s="50">
        <f t="shared" si="32"/>
        <v>0.94103586974443598</v>
      </c>
      <c r="J234" s="54"/>
      <c r="K234" s="54"/>
    </row>
    <row r="235" spans="2:11" x14ac:dyDescent="0.3">
      <c r="B235" s="13" t="s">
        <v>242</v>
      </c>
      <c r="C235" s="46">
        <v>81.566666666666606</v>
      </c>
      <c r="D235" s="46">
        <v>77.991510000000005</v>
      </c>
      <c r="E235" s="46">
        <f t="shared" si="29"/>
        <v>79.779088333333306</v>
      </c>
      <c r="F235" s="46">
        <f t="shared" si="30"/>
        <v>3.5751566666666008</v>
      </c>
      <c r="G235" s="46">
        <f t="shared" si="31"/>
        <v>3.5751566666666008</v>
      </c>
      <c r="H235" s="57">
        <f t="shared" si="28"/>
        <v>12.781745191210641</v>
      </c>
      <c r="I235" s="50">
        <f t="shared" si="32"/>
        <v>0.95616890069472904</v>
      </c>
      <c r="J235" s="54"/>
      <c r="K235" s="54"/>
    </row>
    <row r="236" spans="2:11" x14ac:dyDescent="0.3">
      <c r="B236" s="13" t="s">
        <v>243</v>
      </c>
      <c r="C236" s="46">
        <v>81.099999999999994</v>
      </c>
      <c r="D236" s="46">
        <v>77.260549999999995</v>
      </c>
      <c r="E236" s="46">
        <f t="shared" si="29"/>
        <v>79.180274999999995</v>
      </c>
      <c r="F236" s="46">
        <f t="shared" si="30"/>
        <v>3.8394499999999994</v>
      </c>
      <c r="G236" s="46">
        <f t="shared" si="31"/>
        <v>3.8394499999999994</v>
      </c>
      <c r="H236" s="57">
        <f t="shared" si="28"/>
        <v>14.741376302499996</v>
      </c>
      <c r="I236" s="50">
        <f t="shared" si="32"/>
        <v>0.95265782983970404</v>
      </c>
      <c r="J236" s="54"/>
      <c r="K236" s="54"/>
    </row>
    <row r="237" spans="2:11" x14ac:dyDescent="0.3">
      <c r="B237" s="13" t="s">
        <v>244</v>
      </c>
      <c r="C237" s="46">
        <v>80.3</v>
      </c>
      <c r="D237" s="46">
        <v>78.998390000000001</v>
      </c>
      <c r="E237" s="46">
        <f t="shared" si="29"/>
        <v>79.649194999999992</v>
      </c>
      <c r="F237" s="46">
        <f t="shared" si="30"/>
        <v>1.3016099999999966</v>
      </c>
      <c r="G237" s="46">
        <f t="shared" si="31"/>
        <v>1.3016099999999966</v>
      </c>
      <c r="H237" s="57">
        <f t="shared" si="28"/>
        <v>1.6941885920999911</v>
      </c>
      <c r="I237" s="50">
        <f t="shared" si="32"/>
        <v>0.98379066002490667</v>
      </c>
      <c r="J237" s="54"/>
      <c r="K237" s="54"/>
    </row>
    <row r="238" spans="2:11" x14ac:dyDescent="0.3">
      <c r="B238" s="13" t="s">
        <v>245</v>
      </c>
      <c r="C238" s="46">
        <v>82.1666666666666</v>
      </c>
      <c r="D238" s="46">
        <v>76.902919999999995</v>
      </c>
      <c r="E238" s="46">
        <f t="shared" si="29"/>
        <v>79.534793333333297</v>
      </c>
      <c r="F238" s="46">
        <f t="shared" si="30"/>
        <v>5.2637466666666057</v>
      </c>
      <c r="G238" s="46">
        <f t="shared" si="31"/>
        <v>5.2637466666666057</v>
      </c>
      <c r="H238" s="57">
        <f t="shared" si="28"/>
        <v>27.707028970843805</v>
      </c>
      <c r="I238" s="50">
        <f t="shared" si="32"/>
        <v>0.93593817444219141</v>
      </c>
      <c r="J238" s="54"/>
      <c r="K238" s="54"/>
    </row>
    <row r="239" spans="2:11" x14ac:dyDescent="0.3">
      <c r="B239" s="13" t="s">
        <v>246</v>
      </c>
      <c r="C239" s="46">
        <v>80.8</v>
      </c>
      <c r="D239" s="46">
        <v>78.189179999999993</v>
      </c>
      <c r="E239" s="46">
        <f t="shared" si="29"/>
        <v>79.494589999999988</v>
      </c>
      <c r="F239" s="46">
        <f t="shared" si="30"/>
        <v>2.6108200000000039</v>
      </c>
      <c r="G239" s="46">
        <f t="shared" si="31"/>
        <v>2.6108200000000039</v>
      </c>
      <c r="H239" s="57">
        <f t="shared" si="28"/>
        <v>6.81638107240002</v>
      </c>
      <c r="I239" s="50">
        <f t="shared" si="32"/>
        <v>0.96768787128712863</v>
      </c>
      <c r="J239" s="54"/>
      <c r="K239" s="54"/>
    </row>
    <row r="240" spans="2:11" x14ac:dyDescent="0.3">
      <c r="B240" s="13" t="s">
        <v>247</v>
      </c>
      <c r="C240" s="46">
        <v>80.366666666666603</v>
      </c>
      <c r="D240" s="46">
        <v>80.678060000000002</v>
      </c>
      <c r="E240" s="46">
        <f t="shared" si="29"/>
        <v>80.522363333333303</v>
      </c>
      <c r="F240" s="46">
        <f t="shared" si="30"/>
        <v>-0.31139333333339891</v>
      </c>
      <c r="G240" s="46">
        <f t="shared" si="31"/>
        <v>0.31139333333339891</v>
      </c>
      <c r="H240" s="57">
        <f t="shared" si="28"/>
        <v>9.6965808044485291E-2</v>
      </c>
      <c r="I240" s="50">
        <f t="shared" si="32"/>
        <v>0.99612534218166648</v>
      </c>
      <c r="J240" s="54"/>
      <c r="K240" s="54"/>
    </row>
    <row r="241" spans="2:11" x14ac:dyDescent="0.3">
      <c r="B241" s="13" t="s">
        <v>248</v>
      </c>
      <c r="C241" s="3">
        <v>82.633333333333297</v>
      </c>
      <c r="D241" s="3">
        <v>82.366169999999997</v>
      </c>
      <c r="E241" s="3">
        <f t="shared" si="29"/>
        <v>82.49975166666664</v>
      </c>
      <c r="F241" s="3">
        <f t="shared" si="30"/>
        <v>0.26716333333330056</v>
      </c>
      <c r="G241" s="3">
        <f t="shared" si="31"/>
        <v>0.26716333333330056</v>
      </c>
      <c r="H241" s="57">
        <f t="shared" si="28"/>
        <v>7.1376246677760269E-2</v>
      </c>
      <c r="I241" s="4">
        <f t="shared" si="32"/>
        <v>0.99676688180718076</v>
      </c>
      <c r="J241" s="54"/>
      <c r="K241" s="54"/>
    </row>
    <row r="242" spans="2:11" x14ac:dyDescent="0.3">
      <c r="B242" s="13" t="s">
        <v>249</v>
      </c>
      <c r="C242" s="3">
        <v>82.344827586206804</v>
      </c>
      <c r="D242" s="3">
        <v>78.18347</v>
      </c>
      <c r="E242" s="3">
        <f t="shared" si="29"/>
        <v>80.264148793103402</v>
      </c>
      <c r="F242" s="3">
        <f t="shared" si="30"/>
        <v>4.1613575862068046</v>
      </c>
      <c r="G242" s="3">
        <f t="shared" si="31"/>
        <v>4.1613575862068046</v>
      </c>
      <c r="H242" s="57">
        <f t="shared" si="28"/>
        <v>17.316896960280925</v>
      </c>
      <c r="I242" s="4">
        <f t="shared" si="32"/>
        <v>0.94946425041876148</v>
      </c>
      <c r="J242" s="54"/>
      <c r="K242" s="54"/>
    </row>
    <row r="243" spans="2:11" x14ac:dyDescent="0.3">
      <c r="B243" s="13" t="s">
        <v>250</v>
      </c>
      <c r="C243" s="3">
        <v>81.566666666666606</v>
      </c>
      <c r="D243" s="3">
        <v>78.544585999999995</v>
      </c>
      <c r="E243" s="3">
        <f t="shared" si="29"/>
        <v>80.055626333333294</v>
      </c>
      <c r="F243" s="3">
        <f t="shared" si="30"/>
        <v>3.0220806666666107</v>
      </c>
      <c r="G243" s="3">
        <f t="shared" si="31"/>
        <v>3.0220806666666107</v>
      </c>
      <c r="H243" s="57">
        <f t="shared" si="28"/>
        <v>9.1329715558401059</v>
      </c>
      <c r="I243" s="4">
        <f t="shared" si="32"/>
        <v>0.96294956272987398</v>
      </c>
      <c r="J243" s="54"/>
      <c r="K243" s="54"/>
    </row>
    <row r="244" spans="2:11" x14ac:dyDescent="0.3">
      <c r="B244" s="13" t="s">
        <v>251</v>
      </c>
      <c r="C244" s="3">
        <v>82.3</v>
      </c>
      <c r="D244" s="3">
        <v>79.909133999999995</v>
      </c>
      <c r="E244" s="3">
        <f t="shared" si="29"/>
        <v>81.104567000000003</v>
      </c>
      <c r="F244" s="3">
        <f t="shared" si="30"/>
        <v>2.3908660000000026</v>
      </c>
      <c r="G244" s="3">
        <f t="shared" si="31"/>
        <v>2.3908660000000026</v>
      </c>
      <c r="H244" s="57">
        <f t="shared" si="28"/>
        <v>5.7162402299560124</v>
      </c>
      <c r="I244" s="4">
        <f t="shared" si="32"/>
        <v>0.97094938031591738</v>
      </c>
      <c r="J244" s="54"/>
      <c r="K244" s="54"/>
    </row>
    <row r="245" spans="2:11" x14ac:dyDescent="0.3">
      <c r="B245" s="13" t="s">
        <v>252</v>
      </c>
      <c r="C245" s="3">
        <v>82.633333333333297</v>
      </c>
      <c r="D245" s="3">
        <v>80.37679</v>
      </c>
      <c r="E245" s="3">
        <f t="shared" si="29"/>
        <v>81.505061666666649</v>
      </c>
      <c r="F245" s="3">
        <f t="shared" si="30"/>
        <v>2.2565433333332976</v>
      </c>
      <c r="G245" s="3">
        <f t="shared" si="31"/>
        <v>2.2565433333332976</v>
      </c>
      <c r="H245" s="57">
        <f t="shared" si="28"/>
        <v>5.0919878152109499</v>
      </c>
      <c r="I245" s="4">
        <f t="shared" si="32"/>
        <v>0.97269209358612385</v>
      </c>
      <c r="J245" s="54"/>
      <c r="K245" s="54"/>
    </row>
    <row r="246" spans="2:11" x14ac:dyDescent="0.3">
      <c r="B246" s="13" t="s">
        <v>253</v>
      </c>
      <c r="C246" s="3">
        <v>82.870967741935402</v>
      </c>
      <c r="D246" s="3">
        <v>79.234740000000002</v>
      </c>
      <c r="E246" s="3">
        <f t="shared" si="29"/>
        <v>81.052853870967709</v>
      </c>
      <c r="F246" s="3">
        <f t="shared" si="30"/>
        <v>3.6362277419354001</v>
      </c>
      <c r="G246" s="3">
        <f t="shared" si="31"/>
        <v>3.6362277419354001</v>
      </c>
      <c r="H246" s="57">
        <f t="shared" si="28"/>
        <v>13.222152191220619</v>
      </c>
      <c r="I246" s="4">
        <f t="shared" si="32"/>
        <v>0.95612181393538442</v>
      </c>
      <c r="J246" s="54"/>
      <c r="K246" s="54"/>
    </row>
    <row r="247" spans="2:11" x14ac:dyDescent="0.3">
      <c r="B247" s="13" t="s">
        <v>254</v>
      </c>
      <c r="C247" s="3">
        <v>82.225806451612897</v>
      </c>
      <c r="D247" s="3">
        <v>82.709779999999995</v>
      </c>
      <c r="E247" s="3">
        <f t="shared" si="29"/>
        <v>82.467793225806446</v>
      </c>
      <c r="F247" s="3">
        <f t="shared" si="30"/>
        <v>-0.48397354838709816</v>
      </c>
      <c r="G247" s="3">
        <f t="shared" si="31"/>
        <v>0.48397354838709816</v>
      </c>
      <c r="H247" s="57">
        <f t="shared" si="28"/>
        <v>0.23423039553839883</v>
      </c>
      <c r="I247" s="4">
        <f t="shared" si="32"/>
        <v>0.99411409180070609</v>
      </c>
      <c r="J247" s="54"/>
      <c r="K247" s="54"/>
    </row>
    <row r="248" spans="2:11" x14ac:dyDescent="0.3">
      <c r="B248" s="13" t="s">
        <v>255</v>
      </c>
      <c r="C248" s="3">
        <v>82.866666666666603</v>
      </c>
      <c r="D248" s="3">
        <v>85.880449999999996</v>
      </c>
      <c r="E248" s="3">
        <f t="shared" si="29"/>
        <v>84.373558333333307</v>
      </c>
      <c r="F248" s="3">
        <f t="shared" si="30"/>
        <v>-3.013783333333393</v>
      </c>
      <c r="G248" s="3">
        <f t="shared" si="31"/>
        <v>3.013783333333393</v>
      </c>
      <c r="H248" s="57">
        <f t="shared" si="28"/>
        <v>9.0828899802781375</v>
      </c>
      <c r="I248" s="4">
        <f t="shared" si="32"/>
        <v>0.96363093322606519</v>
      </c>
      <c r="J248" s="54"/>
      <c r="K248" s="54"/>
    </row>
    <row r="249" spans="2:11" x14ac:dyDescent="0.3">
      <c r="B249" s="13" t="s">
        <v>256</v>
      </c>
      <c r="C249" s="3">
        <v>82.9</v>
      </c>
      <c r="D249" s="3">
        <v>83.395510000000002</v>
      </c>
      <c r="E249" s="3">
        <f t="shared" si="29"/>
        <v>83.147755000000004</v>
      </c>
      <c r="F249" s="3">
        <f t="shared" si="30"/>
        <v>-0.4955099999999959</v>
      </c>
      <c r="G249" s="3">
        <f t="shared" si="31"/>
        <v>0.4955099999999959</v>
      </c>
      <c r="H249" s="57">
        <f t="shared" si="28"/>
        <v>0.24553016009999593</v>
      </c>
      <c r="I249" s="4">
        <f t="shared" si="32"/>
        <v>0.99402279855247289</v>
      </c>
      <c r="J249" s="54"/>
      <c r="K249" s="54"/>
    </row>
    <row r="250" spans="2:11" x14ac:dyDescent="0.3">
      <c r="B250" s="13" t="s">
        <v>257</v>
      </c>
      <c r="C250" s="3">
        <v>82.766666666666595</v>
      </c>
      <c r="D250" s="3">
        <v>79.924539999999993</v>
      </c>
      <c r="E250" s="3">
        <f t="shared" si="29"/>
        <v>81.345603333333287</v>
      </c>
      <c r="F250" s="3">
        <f t="shared" si="30"/>
        <v>2.8421266666666014</v>
      </c>
      <c r="G250" s="3">
        <f t="shared" si="31"/>
        <v>2.8421266666666014</v>
      </c>
      <c r="H250" s="57">
        <f t="shared" si="28"/>
        <v>8.0776839893774071</v>
      </c>
      <c r="I250" s="4">
        <f t="shared" si="32"/>
        <v>0.96566097462746758</v>
      </c>
      <c r="J250" s="54"/>
      <c r="K250" s="54"/>
    </row>
    <row r="251" spans="2:11" x14ac:dyDescent="0.3">
      <c r="B251" s="13" t="s">
        <v>258</v>
      </c>
      <c r="C251" s="3">
        <v>82.733333333333306</v>
      </c>
      <c r="D251" s="3">
        <v>83.506069999999994</v>
      </c>
      <c r="E251" s="3">
        <f t="shared" si="29"/>
        <v>83.119701666666657</v>
      </c>
      <c r="F251" s="3">
        <f t="shared" si="30"/>
        <v>-0.77273666666668817</v>
      </c>
      <c r="G251" s="3">
        <f t="shared" si="31"/>
        <v>0.77273666666668817</v>
      </c>
      <c r="H251" s="57">
        <f t="shared" si="28"/>
        <v>0.59712195601114437</v>
      </c>
      <c r="I251" s="4">
        <f t="shared" si="32"/>
        <v>0.99065991136180476</v>
      </c>
      <c r="J251" s="54"/>
      <c r="K251" s="54"/>
    </row>
    <row r="252" spans="2:11" x14ac:dyDescent="0.3">
      <c r="B252" s="13" t="s">
        <v>259</v>
      </c>
      <c r="C252" s="3">
        <v>80.133333333333297</v>
      </c>
      <c r="D252" s="3">
        <v>74.515360000000001</v>
      </c>
      <c r="E252" s="3">
        <f t="shared" si="29"/>
        <v>77.324346666666656</v>
      </c>
      <c r="F252" s="3">
        <f t="shared" si="30"/>
        <v>5.6179733333332962</v>
      </c>
      <c r="G252" s="3">
        <f t="shared" si="31"/>
        <v>5.6179733333332962</v>
      </c>
      <c r="H252" s="57">
        <f t="shared" si="28"/>
        <v>31.561624374044026</v>
      </c>
      <c r="I252" s="4">
        <f t="shared" si="32"/>
        <v>0.92989217970049964</v>
      </c>
      <c r="J252" s="54"/>
      <c r="K252" s="54"/>
    </row>
    <row r="253" spans="2:11" x14ac:dyDescent="0.3">
      <c r="B253" s="13" t="s">
        <v>260</v>
      </c>
      <c r="C253" s="3">
        <v>81.233333333333306</v>
      </c>
      <c r="D253" s="3">
        <v>78.891540000000006</v>
      </c>
      <c r="E253" s="3">
        <f t="shared" si="29"/>
        <v>80.062436666666656</v>
      </c>
      <c r="F253" s="3">
        <f t="shared" si="30"/>
        <v>2.3417933333332996</v>
      </c>
      <c r="G253" s="3">
        <f t="shared" si="31"/>
        <v>2.3417933333332996</v>
      </c>
      <c r="H253" s="57">
        <f t="shared" si="28"/>
        <v>5.4839960160442862</v>
      </c>
      <c r="I253" s="4">
        <f t="shared" si="32"/>
        <v>0.97117201477226134</v>
      </c>
      <c r="J253" s="54"/>
      <c r="K253" s="54"/>
    </row>
    <row r="254" spans="2:11" x14ac:dyDescent="0.3">
      <c r="B254" s="13" t="s">
        <v>261</v>
      </c>
      <c r="C254" s="3">
        <v>75.066666666666606</v>
      </c>
      <c r="D254" s="3">
        <v>72.407409999999999</v>
      </c>
      <c r="E254" s="3">
        <f t="shared" si="29"/>
        <v>73.737038333333302</v>
      </c>
      <c r="F254" s="3">
        <f t="shared" si="30"/>
        <v>2.6592566666666073</v>
      </c>
      <c r="G254" s="3">
        <f t="shared" si="31"/>
        <v>2.6592566666666073</v>
      </c>
      <c r="H254" s="57">
        <f t="shared" si="28"/>
        <v>7.0716460192107951</v>
      </c>
      <c r="I254" s="4">
        <f t="shared" si="32"/>
        <v>0.96457473357016066</v>
      </c>
      <c r="J254" s="54"/>
      <c r="K254" s="54"/>
    </row>
    <row r="255" spans="2:11" x14ac:dyDescent="0.3">
      <c r="B255" s="13" t="s">
        <v>262</v>
      </c>
      <c r="C255" s="3">
        <v>73.7</v>
      </c>
      <c r="D255" s="3">
        <v>74.808400000000006</v>
      </c>
      <c r="E255" s="3">
        <f t="shared" si="29"/>
        <v>74.254199999999997</v>
      </c>
      <c r="F255" s="3">
        <f t="shared" si="30"/>
        <v>-1.1084000000000032</v>
      </c>
      <c r="G255" s="3">
        <f t="shared" si="31"/>
        <v>1.1084000000000032</v>
      </c>
      <c r="H255" s="57">
        <f t="shared" si="28"/>
        <v>1.2285505600000071</v>
      </c>
      <c r="I255" s="4">
        <f t="shared" si="32"/>
        <v>0.98496065128900945</v>
      </c>
      <c r="J255" s="54"/>
      <c r="K255" s="54"/>
    </row>
    <row r="256" spans="2:11" x14ac:dyDescent="0.3">
      <c r="B256" s="13" t="s">
        <v>263</v>
      </c>
      <c r="C256" s="3">
        <v>74</v>
      </c>
      <c r="D256" s="3">
        <v>74.569659999999999</v>
      </c>
      <c r="E256" s="3">
        <f t="shared" si="29"/>
        <v>74.284829999999999</v>
      </c>
      <c r="F256" s="3">
        <f t="shared" si="30"/>
        <v>-0.56965999999999894</v>
      </c>
      <c r="G256" s="3">
        <f t="shared" si="31"/>
        <v>0.56965999999999894</v>
      </c>
      <c r="H256" s="57">
        <f t="shared" si="28"/>
        <v>0.32451251559999877</v>
      </c>
      <c r="I256" s="4">
        <f t="shared" si="32"/>
        <v>0.99230189189189189</v>
      </c>
      <c r="J256" s="54"/>
      <c r="K256" s="54"/>
    </row>
    <row r="257" spans="2:11" x14ac:dyDescent="0.3">
      <c r="B257" s="13" t="s">
        <v>264</v>
      </c>
      <c r="C257" s="3">
        <v>77.5</v>
      </c>
      <c r="D257" s="3">
        <v>71.851294999999993</v>
      </c>
      <c r="E257" s="3">
        <f t="shared" si="29"/>
        <v>74.675647499999997</v>
      </c>
      <c r="F257" s="3">
        <f t="shared" si="30"/>
        <v>5.6487050000000067</v>
      </c>
      <c r="G257" s="3">
        <f t="shared" si="31"/>
        <v>5.6487050000000067</v>
      </c>
      <c r="H257" s="57">
        <f t="shared" si="28"/>
        <v>31.907868177025076</v>
      </c>
      <c r="I257" s="4">
        <f t="shared" si="32"/>
        <v>0.9271134838709677</v>
      </c>
      <c r="J257" s="54"/>
      <c r="K257" s="54"/>
    </row>
    <row r="258" spans="2:11" x14ac:dyDescent="0.3">
      <c r="B258" s="13" t="s">
        <v>265</v>
      </c>
      <c r="C258" s="3">
        <v>78.133333333333297</v>
      </c>
      <c r="D258" s="3">
        <v>71.981635999999995</v>
      </c>
      <c r="E258" s="3">
        <f t="shared" si="29"/>
        <v>75.057484666666653</v>
      </c>
      <c r="F258" s="3">
        <f t="shared" si="30"/>
        <v>6.1516973333333027</v>
      </c>
      <c r="G258" s="3">
        <f t="shared" si="31"/>
        <v>6.1516973333333027</v>
      </c>
      <c r="H258" s="57">
        <f t="shared" si="28"/>
        <v>37.843380080940065</v>
      </c>
      <c r="I258" s="4">
        <f t="shared" si="32"/>
        <v>0.92126667235494919</v>
      </c>
      <c r="J258" s="54"/>
      <c r="K258" s="54"/>
    </row>
    <row r="259" spans="2:11" x14ac:dyDescent="0.3">
      <c r="B259" s="13" t="s">
        <v>266</v>
      </c>
      <c r="C259" s="3">
        <v>77.533333333333303</v>
      </c>
      <c r="D259" s="3">
        <v>70.825019999999995</v>
      </c>
      <c r="E259" s="3">
        <f t="shared" si="29"/>
        <v>74.179176666666649</v>
      </c>
      <c r="F259" s="3">
        <f t="shared" si="30"/>
        <v>6.708313333333308</v>
      </c>
      <c r="G259" s="3">
        <f t="shared" si="31"/>
        <v>6.708313333333308</v>
      </c>
      <c r="H259" s="57">
        <f t="shared" si="28"/>
        <v>45.001467778177435</v>
      </c>
      <c r="I259" s="4">
        <f t="shared" si="32"/>
        <v>0.91347833190025829</v>
      </c>
      <c r="J259" s="54"/>
      <c r="K259" s="54"/>
    </row>
    <row r="260" spans="2:11" x14ac:dyDescent="0.3">
      <c r="B260" s="13" t="s">
        <v>267</v>
      </c>
      <c r="C260" s="3">
        <v>74.806451612903203</v>
      </c>
      <c r="D260" s="3">
        <v>71.912310000000005</v>
      </c>
      <c r="E260" s="3">
        <f t="shared" si="29"/>
        <v>73.359380806451611</v>
      </c>
      <c r="F260" s="3">
        <f t="shared" si="30"/>
        <v>2.8941416129031978</v>
      </c>
      <c r="G260" s="3">
        <f t="shared" si="31"/>
        <v>2.8941416129031978</v>
      </c>
      <c r="H260" s="57">
        <f t="shared" si="28"/>
        <v>8.3760556755379234</v>
      </c>
      <c r="I260" s="4">
        <f t="shared" si="32"/>
        <v>0.96131160413971573</v>
      </c>
      <c r="J260" s="54"/>
      <c r="K260" s="54"/>
    </row>
    <row r="261" spans="2:11" x14ac:dyDescent="0.3">
      <c r="B261" s="13" t="s">
        <v>268</v>
      </c>
      <c r="C261" s="3">
        <v>74.290322580645096</v>
      </c>
      <c r="D261" s="3">
        <v>68.917529999999999</v>
      </c>
      <c r="E261" s="3">
        <f t="shared" si="29"/>
        <v>71.603926290322548</v>
      </c>
      <c r="F261" s="3">
        <f t="shared" si="30"/>
        <v>5.3727925806450969</v>
      </c>
      <c r="G261" s="3">
        <f t="shared" si="31"/>
        <v>5.3727925806450969</v>
      </c>
      <c r="H261" s="57">
        <f t="shared" si="28"/>
        <v>28.866900114635001</v>
      </c>
      <c r="I261" s="4">
        <f t="shared" si="32"/>
        <v>0.92767843247937554</v>
      </c>
      <c r="J261" s="54"/>
      <c r="K261" s="54"/>
    </row>
    <row r="262" spans="2:11" x14ac:dyDescent="0.3">
      <c r="B262" s="13" t="s">
        <v>269</v>
      </c>
      <c r="C262" s="3">
        <v>75.258064516128997</v>
      </c>
      <c r="D262" s="3">
        <v>72.218069999999997</v>
      </c>
      <c r="E262" s="3">
        <f t="shared" si="29"/>
        <v>73.73806725806449</v>
      </c>
      <c r="F262" s="3">
        <f t="shared" si="30"/>
        <v>3.0399945161289992</v>
      </c>
      <c r="G262" s="3">
        <f t="shared" si="31"/>
        <v>3.0399945161289992</v>
      </c>
      <c r="H262" s="57">
        <f t="shared" si="28"/>
        <v>9.2415666580943885</v>
      </c>
      <c r="I262" s="4">
        <f t="shared" si="32"/>
        <v>0.95960573081868883</v>
      </c>
      <c r="J262" s="54"/>
      <c r="K262" s="54"/>
    </row>
    <row r="263" spans="2:11" x14ac:dyDescent="0.3">
      <c r="B263" s="13" t="s">
        <v>270</v>
      </c>
      <c r="C263" s="3">
        <v>74.599999999999994</v>
      </c>
      <c r="D263" s="3">
        <v>72.319919999999996</v>
      </c>
      <c r="E263" s="3">
        <f t="shared" si="29"/>
        <v>73.459959999999995</v>
      </c>
      <c r="F263" s="3">
        <f t="shared" si="30"/>
        <v>2.2800799999999981</v>
      </c>
      <c r="G263" s="3">
        <f t="shared" si="31"/>
        <v>2.2800799999999981</v>
      </c>
      <c r="H263" s="57">
        <f t="shared" si="28"/>
        <v>5.1987648063999909</v>
      </c>
      <c r="I263" s="4">
        <f t="shared" si="32"/>
        <v>0.96943592493297592</v>
      </c>
      <c r="J263" s="54"/>
      <c r="K263" s="54"/>
    </row>
    <row r="264" spans="2:11" x14ac:dyDescent="0.3">
      <c r="B264" s="13" t="s">
        <v>271</v>
      </c>
      <c r="C264" s="3">
        <v>73.466666666666598</v>
      </c>
      <c r="D264" s="3">
        <v>75.135345000000001</v>
      </c>
      <c r="E264" s="3">
        <f t="shared" si="29"/>
        <v>74.301005833333306</v>
      </c>
      <c r="F264" s="3">
        <f t="shared" si="30"/>
        <v>-1.6686783333334034</v>
      </c>
      <c r="G264" s="3">
        <f t="shared" si="31"/>
        <v>1.6686783333334034</v>
      </c>
      <c r="H264" s="57">
        <f t="shared" si="28"/>
        <v>2.784487380136345</v>
      </c>
      <c r="I264" s="4">
        <f t="shared" si="32"/>
        <v>0.97728659255898265</v>
      </c>
      <c r="J264" s="54"/>
      <c r="K264" s="54"/>
    </row>
    <row r="265" spans="2:11" x14ac:dyDescent="0.3">
      <c r="B265" s="13" t="s">
        <v>272</v>
      </c>
      <c r="C265" s="3">
        <v>73.099999999999994</v>
      </c>
      <c r="D265" s="3">
        <v>72.818489999999997</v>
      </c>
      <c r="E265" s="3">
        <f t="shared" si="29"/>
        <v>72.959244999999996</v>
      </c>
      <c r="F265" s="3">
        <f t="shared" si="30"/>
        <v>0.28150999999999726</v>
      </c>
      <c r="G265" s="3">
        <f t="shared" si="31"/>
        <v>0.28150999999999726</v>
      </c>
      <c r="H265" s="57">
        <f t="shared" si="28"/>
        <v>7.9247880099998461E-2</v>
      </c>
      <c r="I265" s="4">
        <f t="shared" si="32"/>
        <v>0.99614897400820801</v>
      </c>
      <c r="J265" s="54"/>
      <c r="K265" s="54"/>
    </row>
    <row r="266" spans="2:11" x14ac:dyDescent="0.3">
      <c r="B266" s="13" t="s">
        <v>273</v>
      </c>
      <c r="C266" s="3">
        <v>73.966666666666598</v>
      </c>
      <c r="D266" s="3">
        <v>75.408325000000005</v>
      </c>
      <c r="E266" s="3">
        <f t="shared" si="29"/>
        <v>74.687495833333301</v>
      </c>
      <c r="F266" s="3">
        <f t="shared" si="30"/>
        <v>-1.4416583333334074</v>
      </c>
      <c r="G266" s="3">
        <f t="shared" si="31"/>
        <v>1.4416583333334074</v>
      </c>
      <c r="H266" s="57">
        <f t="shared" si="28"/>
        <v>2.0783787500696582</v>
      </c>
      <c r="I266" s="4">
        <f t="shared" si="32"/>
        <v>0.98050935105903458</v>
      </c>
      <c r="J266" s="54"/>
      <c r="K266" s="54"/>
    </row>
    <row r="267" spans="2:11" x14ac:dyDescent="0.3">
      <c r="B267" s="13" t="s">
        <v>274</v>
      </c>
      <c r="C267" s="3">
        <v>75.599999999999994</v>
      </c>
      <c r="D267" s="3">
        <v>76.975980000000007</v>
      </c>
      <c r="E267" s="3">
        <f t="shared" si="29"/>
        <v>76.287990000000008</v>
      </c>
      <c r="F267" s="3">
        <f t="shared" si="30"/>
        <v>-1.3759800000000126</v>
      </c>
      <c r="G267" s="3">
        <f t="shared" si="31"/>
        <v>1.3759800000000126</v>
      </c>
      <c r="H267" s="57">
        <f t="shared" si="28"/>
        <v>1.8933209604000347</v>
      </c>
      <c r="I267" s="4">
        <f t="shared" si="32"/>
        <v>0.98179920634920614</v>
      </c>
      <c r="J267" s="54"/>
      <c r="K267" s="54"/>
    </row>
    <row r="268" spans="2:11" x14ac:dyDescent="0.3">
      <c r="B268" s="13" t="s">
        <v>275</v>
      </c>
      <c r="C268" s="3">
        <v>77.133333333333297</v>
      </c>
      <c r="D268" s="3">
        <v>70.275559999999999</v>
      </c>
      <c r="E268" s="3">
        <f t="shared" si="29"/>
        <v>73.704446666666655</v>
      </c>
      <c r="F268" s="3">
        <f t="shared" si="30"/>
        <v>6.8577733333332986</v>
      </c>
      <c r="G268" s="3">
        <f t="shared" si="31"/>
        <v>6.8577733333332986</v>
      </c>
      <c r="H268" s="57">
        <f t="shared" si="28"/>
        <v>47.029055091377302</v>
      </c>
      <c r="I268" s="4">
        <f t="shared" si="32"/>
        <v>0.91109196197061404</v>
      </c>
      <c r="J268" s="54"/>
      <c r="K268" s="54"/>
    </row>
    <row r="269" spans="2:11" x14ac:dyDescent="0.3">
      <c r="B269" s="13" t="s">
        <v>276</v>
      </c>
      <c r="C269" s="3">
        <v>77.25</v>
      </c>
      <c r="D269" s="3">
        <v>72.580500000000001</v>
      </c>
      <c r="E269" s="3">
        <f t="shared" si="29"/>
        <v>74.91525</v>
      </c>
      <c r="F269" s="3">
        <f t="shared" si="30"/>
        <v>4.6694999999999993</v>
      </c>
      <c r="G269" s="3">
        <f t="shared" si="31"/>
        <v>4.6694999999999993</v>
      </c>
      <c r="H269" s="57">
        <f t="shared" si="28"/>
        <v>21.804230249999993</v>
      </c>
      <c r="I269" s="4">
        <f t="shared" si="32"/>
        <v>0.93955339805825244</v>
      </c>
      <c r="J269" s="54"/>
      <c r="K269" s="54"/>
    </row>
    <row r="270" spans="2:11" x14ac:dyDescent="0.3">
      <c r="B270" s="13" t="s">
        <v>277</v>
      </c>
      <c r="C270" s="3">
        <v>77.6875</v>
      </c>
      <c r="D270" s="3">
        <v>74.619429999999994</v>
      </c>
      <c r="E270" s="3">
        <f t="shared" si="29"/>
        <v>76.153464999999997</v>
      </c>
      <c r="F270" s="3">
        <f t="shared" si="30"/>
        <v>3.0680700000000058</v>
      </c>
      <c r="G270" s="3">
        <f t="shared" si="31"/>
        <v>3.0680700000000058</v>
      </c>
      <c r="H270" s="57">
        <f t="shared" ref="H270:H333" si="33">POWER(F270,2)</f>
        <v>9.413053524900036</v>
      </c>
      <c r="I270" s="4">
        <f t="shared" si="32"/>
        <v>0.96050754625905066</v>
      </c>
      <c r="J270" s="54"/>
      <c r="K270" s="54"/>
    </row>
    <row r="271" spans="2:11" x14ac:dyDescent="0.3">
      <c r="B271" s="13" t="s">
        <v>278</v>
      </c>
      <c r="C271" s="3">
        <v>78.03125</v>
      </c>
      <c r="D271" s="3">
        <v>75.414599999999993</v>
      </c>
      <c r="E271" s="3">
        <f t="shared" si="29"/>
        <v>76.722925000000004</v>
      </c>
      <c r="F271" s="3">
        <f t="shared" si="30"/>
        <v>2.616650000000007</v>
      </c>
      <c r="G271" s="3">
        <f t="shared" si="31"/>
        <v>2.616650000000007</v>
      </c>
      <c r="H271" s="57">
        <f t="shared" si="33"/>
        <v>6.846857222500037</v>
      </c>
      <c r="I271" s="4">
        <f t="shared" si="32"/>
        <v>0.96646663996796145</v>
      </c>
      <c r="J271" s="54"/>
      <c r="K271" s="54"/>
    </row>
    <row r="272" spans="2:11" x14ac:dyDescent="0.3">
      <c r="B272" s="13" t="s">
        <v>279</v>
      </c>
      <c r="C272" s="3">
        <v>77.787878787878697</v>
      </c>
      <c r="D272" s="3">
        <v>75.40625</v>
      </c>
      <c r="E272" s="3">
        <f t="shared" si="29"/>
        <v>76.597064393939348</v>
      </c>
      <c r="F272" s="3">
        <f t="shared" si="30"/>
        <v>2.3816287878786966</v>
      </c>
      <c r="G272" s="3">
        <f t="shared" si="31"/>
        <v>2.3816287878786966</v>
      </c>
      <c r="H272" s="57">
        <f t="shared" si="33"/>
        <v>5.6721556832525497</v>
      </c>
      <c r="I272" s="4">
        <f t="shared" si="32"/>
        <v>0.9693830346708231</v>
      </c>
      <c r="J272" s="54"/>
      <c r="K272" s="54"/>
    </row>
    <row r="273" spans="2:11" x14ac:dyDescent="0.3">
      <c r="B273" s="13" t="s">
        <v>280</v>
      </c>
      <c r="C273" s="3">
        <v>76.575757575757507</v>
      </c>
      <c r="D273" s="3">
        <v>75.697295999999994</v>
      </c>
      <c r="E273" s="3">
        <f t="shared" si="29"/>
        <v>76.136526787878751</v>
      </c>
      <c r="F273" s="3">
        <f t="shared" si="30"/>
        <v>0.87846157575751249</v>
      </c>
      <c r="G273" s="3">
        <f t="shared" si="31"/>
        <v>0.87846157575751249</v>
      </c>
      <c r="H273" s="57">
        <f t="shared" si="33"/>
        <v>0.77169474008237182</v>
      </c>
      <c r="I273" s="4">
        <f t="shared" si="32"/>
        <v>0.98852820261179342</v>
      </c>
      <c r="J273" s="54"/>
      <c r="K273" s="54"/>
    </row>
    <row r="274" spans="2:11" x14ac:dyDescent="0.3">
      <c r="B274" s="13" t="s">
        <v>281</v>
      </c>
      <c r="C274" s="3">
        <v>76</v>
      </c>
      <c r="D274" s="3">
        <v>73.357900000000001</v>
      </c>
      <c r="E274" s="3">
        <f t="shared" si="29"/>
        <v>74.67895</v>
      </c>
      <c r="F274" s="3">
        <f t="shared" si="30"/>
        <v>2.6420999999999992</v>
      </c>
      <c r="G274" s="3">
        <f t="shared" si="31"/>
        <v>2.6420999999999992</v>
      </c>
      <c r="H274" s="57">
        <f t="shared" si="33"/>
        <v>6.9806924099999961</v>
      </c>
      <c r="I274" s="4">
        <f t="shared" si="32"/>
        <v>0.96523552631578946</v>
      </c>
      <c r="J274" s="54"/>
      <c r="K274" s="54"/>
    </row>
    <row r="275" spans="2:11" x14ac:dyDescent="0.3">
      <c r="B275" s="13" t="s">
        <v>282</v>
      </c>
      <c r="C275" s="3">
        <v>76.645161290322505</v>
      </c>
      <c r="D275" s="3">
        <v>70.978189999999998</v>
      </c>
      <c r="E275" s="3">
        <f t="shared" si="29"/>
        <v>73.811675645161245</v>
      </c>
      <c r="F275" s="3">
        <f t="shared" si="30"/>
        <v>5.6669712903225076</v>
      </c>
      <c r="G275" s="3">
        <f t="shared" si="31"/>
        <v>5.6669712903225076</v>
      </c>
      <c r="H275" s="57">
        <f t="shared" si="33"/>
        <v>32.114563605339548</v>
      </c>
      <c r="I275" s="4">
        <f t="shared" si="32"/>
        <v>0.92606224326599418</v>
      </c>
      <c r="J275" s="54"/>
      <c r="K275" s="54"/>
    </row>
    <row r="276" spans="2:11" x14ac:dyDescent="0.3">
      <c r="B276" s="13" t="s">
        <v>283</v>
      </c>
      <c r="C276" s="3">
        <v>77.466666666666598</v>
      </c>
      <c r="D276" s="3">
        <v>72.598526000000007</v>
      </c>
      <c r="E276" s="3">
        <f t="shared" si="29"/>
        <v>75.032596333333302</v>
      </c>
      <c r="F276" s="3">
        <f t="shared" si="30"/>
        <v>4.8681406666665907</v>
      </c>
      <c r="G276" s="3">
        <f t="shared" si="31"/>
        <v>4.8681406666665907</v>
      </c>
      <c r="H276" s="57">
        <f t="shared" si="33"/>
        <v>23.69879355045304</v>
      </c>
      <c r="I276" s="4">
        <f t="shared" si="32"/>
        <v>0.93715825301204914</v>
      </c>
      <c r="J276" s="54"/>
      <c r="K276" s="54"/>
    </row>
    <row r="277" spans="2:11" x14ac:dyDescent="0.3">
      <c r="B277" s="13" t="s">
        <v>284</v>
      </c>
      <c r="C277" s="3">
        <v>77.266666666666595</v>
      </c>
      <c r="D277" s="3">
        <v>72.688964999999996</v>
      </c>
      <c r="E277" s="3">
        <f t="shared" si="29"/>
        <v>74.977815833333295</v>
      </c>
      <c r="F277" s="3">
        <f t="shared" si="30"/>
        <v>4.5777016666665986</v>
      </c>
      <c r="G277" s="3">
        <f t="shared" si="31"/>
        <v>4.5777016666665986</v>
      </c>
      <c r="H277" s="57">
        <f t="shared" si="33"/>
        <v>20.955352549002153</v>
      </c>
      <c r="I277" s="4">
        <f t="shared" si="32"/>
        <v>0.94075450819672213</v>
      </c>
      <c r="J277" s="54"/>
      <c r="K277" s="54"/>
    </row>
    <row r="278" spans="2:11" x14ac:dyDescent="0.3">
      <c r="B278" s="13" t="s">
        <v>285</v>
      </c>
      <c r="C278" s="3">
        <v>77.903225806451601</v>
      </c>
      <c r="D278" s="3">
        <v>73.709130000000002</v>
      </c>
      <c r="E278" s="3">
        <f t="shared" si="29"/>
        <v>75.806177903225802</v>
      </c>
      <c r="F278" s="3">
        <f t="shared" si="30"/>
        <v>4.1940958064515996</v>
      </c>
      <c r="G278" s="3">
        <f t="shared" si="31"/>
        <v>4.1940958064515996</v>
      </c>
      <c r="H278" s="57">
        <f t="shared" si="33"/>
        <v>17.590439633694896</v>
      </c>
      <c r="I278" s="4">
        <f t="shared" si="32"/>
        <v>0.94616274534161504</v>
      </c>
      <c r="J278" s="54"/>
      <c r="K278" s="54"/>
    </row>
    <row r="279" spans="2:11" x14ac:dyDescent="0.3">
      <c r="B279" s="13" t="s">
        <v>286</v>
      </c>
      <c r="C279" s="3">
        <v>76.441176470588204</v>
      </c>
      <c r="D279" s="3">
        <v>70.361580000000004</v>
      </c>
      <c r="E279" s="3">
        <f t="shared" si="29"/>
        <v>73.401378235294104</v>
      </c>
      <c r="F279" s="3">
        <f t="shared" si="30"/>
        <v>6.0795964705882</v>
      </c>
      <c r="G279" s="3">
        <f t="shared" si="31"/>
        <v>6.0795964705882</v>
      </c>
      <c r="H279" s="57">
        <f t="shared" si="33"/>
        <v>36.9614932451885</v>
      </c>
      <c r="I279" s="4">
        <f t="shared" si="32"/>
        <v>0.9204669949980766</v>
      </c>
      <c r="J279" s="54"/>
      <c r="K279" s="54"/>
    </row>
    <row r="280" spans="2:11" x14ac:dyDescent="0.3">
      <c r="B280" s="13" t="s">
        <v>287</v>
      </c>
      <c r="C280" s="3">
        <v>76.65625</v>
      </c>
      <c r="D280" s="3">
        <v>70.404944999999998</v>
      </c>
      <c r="E280" s="3">
        <f t="shared" si="29"/>
        <v>73.530597499999999</v>
      </c>
      <c r="F280" s="3">
        <f t="shared" si="30"/>
        <v>6.2513050000000021</v>
      </c>
      <c r="G280" s="3">
        <f t="shared" si="31"/>
        <v>6.2513050000000021</v>
      </c>
      <c r="H280" s="57">
        <f t="shared" si="33"/>
        <v>39.078814203025026</v>
      </c>
      <c r="I280" s="4">
        <f t="shared" si="32"/>
        <v>0.91845015898899307</v>
      </c>
      <c r="J280" s="54"/>
      <c r="K280" s="54"/>
    </row>
    <row r="281" spans="2:11" x14ac:dyDescent="0.3">
      <c r="B281" s="13" t="s">
        <v>288</v>
      </c>
      <c r="C281" s="3">
        <v>77.09375</v>
      </c>
      <c r="D281" s="3">
        <v>69.658379999999994</v>
      </c>
      <c r="E281" s="3">
        <f t="shared" si="29"/>
        <v>73.376064999999997</v>
      </c>
      <c r="F281" s="3">
        <f t="shared" si="30"/>
        <v>7.435370000000006</v>
      </c>
      <c r="G281" s="3">
        <f t="shared" si="31"/>
        <v>7.435370000000006</v>
      </c>
      <c r="H281" s="57">
        <f t="shared" si="33"/>
        <v>55.284727036900087</v>
      </c>
      <c r="I281" s="4">
        <f t="shared" si="32"/>
        <v>0.9035541791649776</v>
      </c>
      <c r="J281" s="54"/>
      <c r="K281" s="54"/>
    </row>
    <row r="282" spans="2:11" x14ac:dyDescent="0.3">
      <c r="B282" s="13" t="s">
        <v>289</v>
      </c>
      <c r="C282" s="3">
        <v>76.7</v>
      </c>
      <c r="D282" s="3">
        <v>69.887039999999999</v>
      </c>
      <c r="E282" s="3">
        <f t="shared" si="29"/>
        <v>73.293520000000001</v>
      </c>
      <c r="F282" s="3">
        <f t="shared" si="30"/>
        <v>6.8129600000000039</v>
      </c>
      <c r="G282" s="3">
        <f t="shared" si="31"/>
        <v>6.8129600000000039</v>
      </c>
      <c r="H282" s="57">
        <f t="shared" si="33"/>
        <v>46.416423961600053</v>
      </c>
      <c r="I282" s="4">
        <f t="shared" si="32"/>
        <v>0.91117392438070399</v>
      </c>
      <c r="J282" s="54"/>
      <c r="K282" s="54"/>
    </row>
    <row r="283" spans="2:11" x14ac:dyDescent="0.3">
      <c r="B283" s="13" t="s">
        <v>290</v>
      </c>
      <c r="C283" s="3">
        <v>75.7</v>
      </c>
      <c r="D283" s="3">
        <v>76.635019999999997</v>
      </c>
      <c r="E283" s="3">
        <f t="shared" si="29"/>
        <v>76.167509999999993</v>
      </c>
      <c r="F283" s="3">
        <f t="shared" si="30"/>
        <v>-0.93501999999999441</v>
      </c>
      <c r="G283" s="3">
        <f t="shared" si="31"/>
        <v>0.93501999999999441</v>
      </c>
      <c r="H283" s="57">
        <f t="shared" si="33"/>
        <v>0.87426240039998959</v>
      </c>
      <c r="I283" s="4">
        <f t="shared" si="32"/>
        <v>0.98764834874504626</v>
      </c>
      <c r="J283" s="54"/>
      <c r="K283" s="54"/>
    </row>
    <row r="284" spans="2:11" x14ac:dyDescent="0.3">
      <c r="B284" s="13" t="s">
        <v>291</v>
      </c>
      <c r="C284" s="3">
        <v>75.375</v>
      </c>
      <c r="D284" s="3">
        <v>73.367620000000002</v>
      </c>
      <c r="E284" s="3">
        <f t="shared" si="29"/>
        <v>74.371309999999994</v>
      </c>
      <c r="F284" s="3">
        <f t="shared" si="30"/>
        <v>2.0073799999999977</v>
      </c>
      <c r="G284" s="3">
        <f t="shared" si="31"/>
        <v>2.0073799999999977</v>
      </c>
      <c r="H284" s="57">
        <f t="shared" si="33"/>
        <v>4.0295744643999907</v>
      </c>
      <c r="I284" s="4">
        <f t="shared" si="32"/>
        <v>0.9733680928689884</v>
      </c>
      <c r="J284" s="54"/>
      <c r="K284" s="54"/>
    </row>
    <row r="285" spans="2:11" x14ac:dyDescent="0.3">
      <c r="B285" s="13" t="s">
        <v>292</v>
      </c>
      <c r="C285" s="3">
        <v>76.8125</v>
      </c>
      <c r="D285" s="3">
        <v>72.350716000000006</v>
      </c>
      <c r="E285" s="3">
        <f t="shared" si="29"/>
        <v>74.581608000000003</v>
      </c>
      <c r="F285" s="3">
        <f t="shared" si="30"/>
        <v>4.4617839999999944</v>
      </c>
      <c r="G285" s="3">
        <f t="shared" si="31"/>
        <v>4.4617839999999944</v>
      </c>
      <c r="H285" s="57">
        <f t="shared" si="33"/>
        <v>19.907516462655952</v>
      </c>
      <c r="I285" s="4">
        <f t="shared" si="32"/>
        <v>0.94191330838079745</v>
      </c>
      <c r="J285" s="54"/>
      <c r="K285" s="54"/>
    </row>
    <row r="286" spans="2:11" x14ac:dyDescent="0.3">
      <c r="B286" s="13" t="s">
        <v>293</v>
      </c>
      <c r="C286" s="3">
        <v>78.290322580645096</v>
      </c>
      <c r="D286" s="3">
        <v>75.637590000000003</v>
      </c>
      <c r="E286" s="3">
        <f t="shared" ref="E286:E338" si="34">IFERROR(AVERAGE(C286,D286),"")</f>
        <v>76.963956290322557</v>
      </c>
      <c r="F286" s="3">
        <f t="shared" ref="F286:F338" si="35">IFERROR((C286-D286),"")</f>
        <v>2.6527325806450932</v>
      </c>
      <c r="G286" s="3">
        <f t="shared" ref="G286:G338" si="36">ABS(F286)</f>
        <v>2.6527325806450932</v>
      </c>
      <c r="H286" s="57">
        <f t="shared" si="33"/>
        <v>7.0369901444159764</v>
      </c>
      <c r="I286" s="4">
        <f t="shared" ref="I286:I338" si="37">IFERROR((1-(ABS(C286-D286)/C286)),"")</f>
        <v>0.96611672435105156</v>
      </c>
      <c r="J286" s="54"/>
      <c r="K286" s="54"/>
    </row>
    <row r="287" spans="2:11" x14ac:dyDescent="0.3">
      <c r="B287" s="13" t="s">
        <v>294</v>
      </c>
      <c r="C287" s="3">
        <v>76.483870967741893</v>
      </c>
      <c r="D287" s="3">
        <v>76.762299999999996</v>
      </c>
      <c r="E287" s="3">
        <f t="shared" si="34"/>
        <v>76.623085483870938</v>
      </c>
      <c r="F287" s="3">
        <f t="shared" si="35"/>
        <v>-0.27842903225810289</v>
      </c>
      <c r="G287" s="3">
        <f t="shared" si="36"/>
        <v>0.27842903225810289</v>
      </c>
      <c r="H287" s="57">
        <f t="shared" si="33"/>
        <v>7.7522726004183695E-2</v>
      </c>
      <c r="I287" s="4">
        <f t="shared" si="37"/>
        <v>0.99635963728384602</v>
      </c>
      <c r="J287" s="54"/>
      <c r="K287" s="54"/>
    </row>
    <row r="288" spans="2:11" x14ac:dyDescent="0.3">
      <c r="B288" s="13" t="s">
        <v>295</v>
      </c>
      <c r="C288" s="3">
        <v>75.935483870967701</v>
      </c>
      <c r="D288" s="3">
        <v>74.186806000000004</v>
      </c>
      <c r="E288" s="3">
        <f t="shared" si="34"/>
        <v>75.061144935483853</v>
      </c>
      <c r="F288" s="3">
        <f t="shared" si="35"/>
        <v>1.7486778709676969</v>
      </c>
      <c r="G288" s="3">
        <f t="shared" si="36"/>
        <v>1.7486778709676969</v>
      </c>
      <c r="H288" s="57">
        <f t="shared" si="33"/>
        <v>3.0578742964121171</v>
      </c>
      <c r="I288" s="4">
        <f t="shared" si="37"/>
        <v>0.97697153186066332</v>
      </c>
      <c r="J288" s="54"/>
      <c r="K288" s="54"/>
    </row>
    <row r="289" spans="2:11" x14ac:dyDescent="0.3">
      <c r="B289" s="13" t="s">
        <v>296</v>
      </c>
      <c r="C289" s="3">
        <v>76.2</v>
      </c>
      <c r="D289" s="3">
        <v>74.075900000000004</v>
      </c>
      <c r="E289" s="3">
        <f t="shared" si="34"/>
        <v>75.137950000000004</v>
      </c>
      <c r="F289" s="3">
        <f t="shared" si="35"/>
        <v>2.1240999999999985</v>
      </c>
      <c r="G289" s="3">
        <f t="shared" si="36"/>
        <v>2.1240999999999985</v>
      </c>
      <c r="H289" s="57">
        <f t="shared" si="33"/>
        <v>4.5118008099999942</v>
      </c>
      <c r="I289" s="4">
        <f t="shared" si="37"/>
        <v>0.97212467191601049</v>
      </c>
      <c r="J289" s="54"/>
      <c r="K289" s="54"/>
    </row>
    <row r="290" spans="2:11" x14ac:dyDescent="0.3">
      <c r="B290" s="13" t="s">
        <v>297</v>
      </c>
      <c r="C290" s="3">
        <v>76.6875</v>
      </c>
      <c r="D290" s="3">
        <v>72.746920000000003</v>
      </c>
      <c r="E290" s="3">
        <f t="shared" si="34"/>
        <v>74.717209999999994</v>
      </c>
      <c r="F290" s="3">
        <f t="shared" si="35"/>
        <v>3.9405799999999971</v>
      </c>
      <c r="G290" s="3">
        <f t="shared" si="36"/>
        <v>3.9405799999999971</v>
      </c>
      <c r="H290" s="57">
        <f t="shared" si="33"/>
        <v>15.528170736399977</v>
      </c>
      <c r="I290" s="4">
        <f t="shared" si="37"/>
        <v>0.94861509372453146</v>
      </c>
      <c r="J290" s="54"/>
      <c r="K290" s="54"/>
    </row>
    <row r="291" spans="2:11" x14ac:dyDescent="0.3">
      <c r="B291" s="13" t="s">
        <v>298</v>
      </c>
      <c r="C291" s="3">
        <v>77.181818181818102</v>
      </c>
      <c r="D291" s="3">
        <v>74.255679999999998</v>
      </c>
      <c r="E291" s="3">
        <f t="shared" si="34"/>
        <v>75.718749090909057</v>
      </c>
      <c r="F291" s="3">
        <f t="shared" si="35"/>
        <v>2.9261381818181036</v>
      </c>
      <c r="G291" s="3">
        <f t="shared" si="36"/>
        <v>2.9261381818181036</v>
      </c>
      <c r="H291" s="57">
        <f t="shared" si="33"/>
        <v>8.5622846590937574</v>
      </c>
      <c r="I291" s="4">
        <f t="shared" si="37"/>
        <v>0.962087726737339</v>
      </c>
      <c r="J291" s="54"/>
      <c r="K291" s="54"/>
    </row>
    <row r="292" spans="2:11" x14ac:dyDescent="0.3">
      <c r="B292" s="13" t="s">
        <v>299</v>
      </c>
      <c r="C292" s="3">
        <v>77.515151515151501</v>
      </c>
      <c r="D292" s="3">
        <v>72.704759999999993</v>
      </c>
      <c r="E292" s="3">
        <f t="shared" si="34"/>
        <v>75.109955757575747</v>
      </c>
      <c r="F292" s="3">
        <f t="shared" si="35"/>
        <v>4.8103915151515082</v>
      </c>
      <c r="G292" s="3">
        <f t="shared" si="36"/>
        <v>4.8103915151515082</v>
      </c>
      <c r="H292" s="57">
        <f t="shared" si="33"/>
        <v>23.139866529041623</v>
      </c>
      <c r="I292" s="4">
        <f t="shared" si="37"/>
        <v>0.93794256450351843</v>
      </c>
      <c r="J292" s="54"/>
      <c r="K292" s="54"/>
    </row>
    <row r="293" spans="2:11" x14ac:dyDescent="0.3">
      <c r="B293" s="13" t="s">
        <v>300</v>
      </c>
      <c r="C293" s="3">
        <v>77.0833333333333</v>
      </c>
      <c r="D293" s="3">
        <v>70.307770000000005</v>
      </c>
      <c r="E293" s="3">
        <f t="shared" si="34"/>
        <v>73.69555166666666</v>
      </c>
      <c r="F293" s="3">
        <f t="shared" si="35"/>
        <v>6.7755633333332952</v>
      </c>
      <c r="G293" s="3">
        <f t="shared" si="36"/>
        <v>6.7755633333332952</v>
      </c>
      <c r="H293" s="57">
        <f t="shared" si="33"/>
        <v>45.908258484010595</v>
      </c>
      <c r="I293" s="4">
        <f t="shared" si="37"/>
        <v>0.91210080000000049</v>
      </c>
      <c r="J293" s="54"/>
      <c r="K293" s="54"/>
    </row>
    <row r="294" spans="2:11" x14ac:dyDescent="0.3">
      <c r="B294" s="13" t="s">
        <v>301</v>
      </c>
      <c r="C294" s="3">
        <v>74.71875</v>
      </c>
      <c r="D294" s="3">
        <v>72.353545999999994</v>
      </c>
      <c r="E294" s="3">
        <f t="shared" si="34"/>
        <v>73.536147999999997</v>
      </c>
      <c r="F294" s="3">
        <f t="shared" si="35"/>
        <v>2.3652040000000056</v>
      </c>
      <c r="G294" s="3">
        <f t="shared" si="36"/>
        <v>2.3652040000000056</v>
      </c>
      <c r="H294" s="57">
        <f t="shared" si="33"/>
        <v>5.5941899616160269</v>
      </c>
      <c r="I294" s="4">
        <f t="shared" si="37"/>
        <v>0.9683452413216227</v>
      </c>
      <c r="J294" s="54"/>
      <c r="K294" s="54"/>
    </row>
    <row r="295" spans="2:11" x14ac:dyDescent="0.3">
      <c r="B295" s="13" t="s">
        <v>302</v>
      </c>
      <c r="C295" s="3">
        <v>74.516129032257993</v>
      </c>
      <c r="D295" s="3">
        <v>68.768585000000002</v>
      </c>
      <c r="E295" s="3">
        <f t="shared" si="34"/>
        <v>71.642357016128997</v>
      </c>
      <c r="F295" s="3">
        <f t="shared" si="35"/>
        <v>5.7475440322579914</v>
      </c>
      <c r="G295" s="3">
        <f t="shared" si="36"/>
        <v>5.7475440322579914</v>
      </c>
      <c r="H295" s="57">
        <f t="shared" si="33"/>
        <v>33.034262402744453</v>
      </c>
      <c r="I295" s="4">
        <f t="shared" si="37"/>
        <v>0.92286845670995765</v>
      </c>
      <c r="J295" s="54"/>
      <c r="K295" s="54"/>
    </row>
    <row r="296" spans="2:11" x14ac:dyDescent="0.3">
      <c r="B296" s="13" t="s">
        <v>303</v>
      </c>
      <c r="C296" s="3">
        <v>77.71875</v>
      </c>
      <c r="D296" s="3">
        <v>69.291259999999994</v>
      </c>
      <c r="E296" s="3">
        <f t="shared" si="34"/>
        <v>73.505004999999997</v>
      </c>
      <c r="F296" s="3">
        <f t="shared" si="35"/>
        <v>8.4274900000000059</v>
      </c>
      <c r="G296" s="3">
        <f t="shared" si="36"/>
        <v>8.4274900000000059</v>
      </c>
      <c r="H296" s="57">
        <f t="shared" si="33"/>
        <v>71.022587700100104</v>
      </c>
      <c r="I296" s="4">
        <f t="shared" si="37"/>
        <v>0.8915642621632488</v>
      </c>
      <c r="J296" s="54"/>
      <c r="K296" s="54"/>
    </row>
    <row r="297" spans="2:11" x14ac:dyDescent="0.3">
      <c r="B297" s="13" t="s">
        <v>304</v>
      </c>
      <c r="C297" s="3">
        <v>77.121212121212096</v>
      </c>
      <c r="D297" s="3">
        <v>70.844840000000005</v>
      </c>
      <c r="E297" s="3">
        <f t="shared" si="34"/>
        <v>73.983026060606051</v>
      </c>
      <c r="F297" s="3">
        <f t="shared" si="35"/>
        <v>6.2763721212120913</v>
      </c>
      <c r="G297" s="3">
        <f t="shared" si="36"/>
        <v>6.2763721212120913</v>
      </c>
      <c r="H297" s="57">
        <f t="shared" si="33"/>
        <v>39.392847003928367</v>
      </c>
      <c r="I297" s="4">
        <f t="shared" si="37"/>
        <v>0.91861678585461726</v>
      </c>
      <c r="J297" s="54"/>
      <c r="K297" s="54"/>
    </row>
    <row r="298" spans="2:11" x14ac:dyDescent="0.3">
      <c r="B298" s="13" t="s">
        <v>305</v>
      </c>
      <c r="C298" s="3">
        <v>73.764705882352899</v>
      </c>
      <c r="D298" s="3">
        <v>71.137240000000006</v>
      </c>
      <c r="E298" s="3">
        <f t="shared" si="34"/>
        <v>72.450972941176445</v>
      </c>
      <c r="F298" s="3">
        <f t="shared" si="35"/>
        <v>2.6274658823528938</v>
      </c>
      <c r="G298" s="3">
        <f t="shared" si="36"/>
        <v>2.6274658823528938</v>
      </c>
      <c r="H298" s="57">
        <f t="shared" si="33"/>
        <v>6.9035769629284705</v>
      </c>
      <c r="I298" s="4">
        <f t="shared" si="37"/>
        <v>0.96438044657097355</v>
      </c>
      <c r="J298" s="54"/>
      <c r="K298" s="54"/>
    </row>
    <row r="299" spans="2:11" x14ac:dyDescent="0.3">
      <c r="B299" s="13" t="s">
        <v>306</v>
      </c>
      <c r="C299" s="3">
        <v>72.5</v>
      </c>
      <c r="D299" s="3">
        <v>69.017364999999998</v>
      </c>
      <c r="E299" s="3">
        <f t="shared" si="34"/>
        <v>70.758682499999992</v>
      </c>
      <c r="F299" s="3">
        <f t="shared" si="35"/>
        <v>3.4826350000000019</v>
      </c>
      <c r="G299" s="3">
        <f t="shared" si="36"/>
        <v>3.4826350000000019</v>
      </c>
      <c r="H299" s="57">
        <f t="shared" si="33"/>
        <v>12.128746543225013</v>
      </c>
      <c r="I299" s="4">
        <f t="shared" si="37"/>
        <v>0.95196365517241377</v>
      </c>
      <c r="J299" s="54"/>
      <c r="K299" s="54"/>
    </row>
    <row r="300" spans="2:11" x14ac:dyDescent="0.3">
      <c r="B300" s="13" t="s">
        <v>307</v>
      </c>
      <c r="C300" s="3">
        <v>76.766666666666595</v>
      </c>
      <c r="D300" s="3">
        <v>71.452039999999997</v>
      </c>
      <c r="E300" s="3">
        <f t="shared" si="34"/>
        <v>74.109353333333303</v>
      </c>
      <c r="F300" s="3">
        <f t="shared" si="35"/>
        <v>5.314626666666598</v>
      </c>
      <c r="G300" s="3">
        <f t="shared" si="36"/>
        <v>5.314626666666598</v>
      </c>
      <c r="H300" s="57">
        <f t="shared" si="33"/>
        <v>28.245256606043714</v>
      </c>
      <c r="I300" s="4">
        <f t="shared" si="37"/>
        <v>0.93076908380373513</v>
      </c>
      <c r="J300" s="54"/>
      <c r="K300" s="54"/>
    </row>
    <row r="301" spans="2:11" x14ac:dyDescent="0.3">
      <c r="B301" s="13" t="s">
        <v>308</v>
      </c>
      <c r="C301" s="3">
        <v>75.266666666666595</v>
      </c>
      <c r="D301" s="3">
        <v>70.102909999999994</v>
      </c>
      <c r="E301" s="3">
        <f t="shared" si="34"/>
        <v>72.684788333333302</v>
      </c>
      <c r="F301" s="3">
        <f t="shared" si="35"/>
        <v>5.1637566666666004</v>
      </c>
      <c r="G301" s="3">
        <f t="shared" si="36"/>
        <v>5.1637566666666004</v>
      </c>
      <c r="H301" s="57">
        <f t="shared" si="33"/>
        <v>26.664382912543761</v>
      </c>
      <c r="I301" s="4">
        <f t="shared" si="37"/>
        <v>0.9313938441098325</v>
      </c>
      <c r="J301" s="54"/>
      <c r="K301" s="54"/>
    </row>
    <row r="302" spans="2:11" x14ac:dyDescent="0.3">
      <c r="B302" s="13" t="s">
        <v>309</v>
      </c>
      <c r="C302" s="3">
        <v>73.34375</v>
      </c>
      <c r="D302" s="3">
        <v>69.994190000000003</v>
      </c>
      <c r="E302" s="3">
        <f t="shared" si="34"/>
        <v>71.668970000000002</v>
      </c>
      <c r="F302" s="3">
        <f t="shared" si="35"/>
        <v>3.3495599999999968</v>
      </c>
      <c r="G302" s="3">
        <f t="shared" si="36"/>
        <v>3.3495599999999968</v>
      </c>
      <c r="H302" s="57">
        <f t="shared" si="33"/>
        <v>11.219552193599979</v>
      </c>
      <c r="I302" s="4">
        <f t="shared" si="37"/>
        <v>0.95433066893907115</v>
      </c>
      <c r="J302" s="54"/>
      <c r="K302" s="54"/>
    </row>
    <row r="303" spans="2:11" x14ac:dyDescent="0.3">
      <c r="B303" s="13" t="s">
        <v>310</v>
      </c>
      <c r="C303" s="3">
        <v>73.029411764705799</v>
      </c>
      <c r="D303" s="3">
        <v>71.131190000000004</v>
      </c>
      <c r="E303" s="3">
        <f t="shared" si="34"/>
        <v>72.080300882352901</v>
      </c>
      <c r="F303" s="3">
        <f t="shared" si="35"/>
        <v>1.8982217647057951</v>
      </c>
      <c r="G303" s="3">
        <f t="shared" si="36"/>
        <v>1.8982217647057951</v>
      </c>
      <c r="H303" s="57">
        <f t="shared" si="33"/>
        <v>3.6032458680027828</v>
      </c>
      <c r="I303" s="4">
        <f t="shared" si="37"/>
        <v>0.97400743455497496</v>
      </c>
      <c r="J303" s="54"/>
      <c r="K303" s="54"/>
    </row>
    <row r="304" spans="2:11" x14ac:dyDescent="0.3">
      <c r="B304" s="13" t="s">
        <v>311</v>
      </c>
      <c r="C304" s="3">
        <v>75.0625</v>
      </c>
      <c r="D304" s="3">
        <v>72.064930000000004</v>
      </c>
      <c r="E304" s="3">
        <f t="shared" si="34"/>
        <v>73.563715000000002</v>
      </c>
      <c r="F304" s="3">
        <f t="shared" si="35"/>
        <v>2.9975699999999961</v>
      </c>
      <c r="G304" s="3">
        <f t="shared" si="36"/>
        <v>2.9975699999999961</v>
      </c>
      <c r="H304" s="57">
        <f t="shared" si="33"/>
        <v>8.9854259048999765</v>
      </c>
      <c r="I304" s="4">
        <f t="shared" si="37"/>
        <v>0.96006567860116576</v>
      </c>
      <c r="J304" s="54"/>
      <c r="K304" s="54"/>
    </row>
    <row r="305" spans="2:11" x14ac:dyDescent="0.3">
      <c r="B305" s="13" t="s">
        <v>312</v>
      </c>
      <c r="C305" s="3">
        <v>75.096774193548299</v>
      </c>
      <c r="D305" s="3">
        <v>71.584350000000001</v>
      </c>
      <c r="E305" s="3">
        <f t="shared" si="34"/>
        <v>73.34056209677415</v>
      </c>
      <c r="F305" s="3">
        <f t="shared" si="35"/>
        <v>3.5124241935482985</v>
      </c>
      <c r="G305" s="3">
        <f t="shared" si="36"/>
        <v>3.5124241935482985</v>
      </c>
      <c r="H305" s="57">
        <f t="shared" si="33"/>
        <v>12.337123715423415</v>
      </c>
      <c r="I305" s="4">
        <f t="shared" si="37"/>
        <v>0.95322802835051657</v>
      </c>
      <c r="J305" s="54"/>
      <c r="K305" s="54"/>
    </row>
    <row r="306" spans="2:11" x14ac:dyDescent="0.3">
      <c r="B306" s="13" t="s">
        <v>313</v>
      </c>
      <c r="C306" s="3">
        <v>73.96875</v>
      </c>
      <c r="D306" s="3">
        <v>69.192239999999998</v>
      </c>
      <c r="E306" s="3">
        <f t="shared" si="34"/>
        <v>71.580494999999999</v>
      </c>
      <c r="F306" s="3">
        <f t="shared" si="35"/>
        <v>4.7765100000000018</v>
      </c>
      <c r="G306" s="3">
        <f t="shared" si="36"/>
        <v>4.7765100000000018</v>
      </c>
      <c r="H306" s="57">
        <f t="shared" si="33"/>
        <v>22.815047780100016</v>
      </c>
      <c r="I306" s="4">
        <f t="shared" si="37"/>
        <v>0.93542529784537387</v>
      </c>
      <c r="J306" s="54"/>
      <c r="K306" s="54"/>
    </row>
    <row r="307" spans="2:11" x14ac:dyDescent="0.3">
      <c r="B307" s="13" t="s">
        <v>314</v>
      </c>
      <c r="C307" s="3">
        <v>73.727272727272705</v>
      </c>
      <c r="D307" s="3">
        <v>68.142930000000007</v>
      </c>
      <c r="E307" s="3">
        <f t="shared" si="34"/>
        <v>70.935101363636363</v>
      </c>
      <c r="F307" s="3">
        <f t="shared" si="35"/>
        <v>5.5843427272726984</v>
      </c>
      <c r="G307" s="3">
        <f t="shared" si="36"/>
        <v>5.5843427272726984</v>
      </c>
      <c r="H307" s="57">
        <f t="shared" si="33"/>
        <v>31.184883695643478</v>
      </c>
      <c r="I307" s="4">
        <f t="shared" si="37"/>
        <v>0.92425675709001265</v>
      </c>
      <c r="J307" s="54"/>
      <c r="K307" s="54"/>
    </row>
    <row r="308" spans="2:11" x14ac:dyDescent="0.3">
      <c r="B308" s="13" t="s">
        <v>315</v>
      </c>
      <c r="C308" s="3">
        <v>73.736842105263094</v>
      </c>
      <c r="D308" s="3">
        <v>63.670726999999999</v>
      </c>
      <c r="E308" s="3">
        <f t="shared" si="34"/>
        <v>68.703784552631546</v>
      </c>
      <c r="F308" s="3">
        <f t="shared" si="35"/>
        <v>10.066115105263094</v>
      </c>
      <c r="G308" s="3">
        <f t="shared" si="36"/>
        <v>10.066115105263094</v>
      </c>
      <c r="H308" s="57">
        <f t="shared" si="33"/>
        <v>101.32667331240583</v>
      </c>
      <c r="I308" s="4">
        <f t="shared" si="37"/>
        <v>0.86348594789436195</v>
      </c>
      <c r="J308" s="54"/>
      <c r="K308" s="54"/>
    </row>
    <row r="309" spans="2:11" x14ac:dyDescent="0.3">
      <c r="B309" s="13" t="s">
        <v>316</v>
      </c>
      <c r="C309" s="3">
        <v>73.0277777777777</v>
      </c>
      <c r="D309" s="3">
        <v>65.550156000000001</v>
      </c>
      <c r="E309" s="3">
        <f t="shared" si="34"/>
        <v>69.288966888888851</v>
      </c>
      <c r="F309" s="3">
        <f t="shared" si="35"/>
        <v>7.4776217777776992</v>
      </c>
      <c r="G309" s="3">
        <f t="shared" si="36"/>
        <v>7.4776217777776992</v>
      </c>
      <c r="H309" s="57">
        <f t="shared" si="33"/>
        <v>55.91482745149532</v>
      </c>
      <c r="I309" s="4">
        <f t="shared" si="37"/>
        <v>0.89760578775199795</v>
      </c>
      <c r="J309" s="54"/>
      <c r="K309" s="54"/>
    </row>
    <row r="310" spans="2:11" x14ac:dyDescent="0.3">
      <c r="B310" s="13" t="s">
        <v>317</v>
      </c>
      <c r="C310" s="3">
        <v>75.6111111111111</v>
      </c>
      <c r="D310" s="3">
        <v>67.063969999999998</v>
      </c>
      <c r="E310" s="3">
        <f t="shared" si="34"/>
        <v>71.337540555555549</v>
      </c>
      <c r="F310" s="3">
        <f t="shared" si="35"/>
        <v>8.5471411111111024</v>
      </c>
      <c r="G310" s="3">
        <f t="shared" si="36"/>
        <v>8.5471411111111024</v>
      </c>
      <c r="H310" s="57">
        <f t="shared" si="33"/>
        <v>73.053621173245531</v>
      </c>
      <c r="I310" s="4">
        <f t="shared" si="37"/>
        <v>0.88695919177075688</v>
      </c>
      <c r="J310" s="54"/>
      <c r="K310" s="54"/>
    </row>
    <row r="311" spans="2:11" x14ac:dyDescent="0.3">
      <c r="B311" s="13" t="s">
        <v>318</v>
      </c>
      <c r="C311" s="3">
        <v>76.354838709677395</v>
      </c>
      <c r="D311" s="3">
        <v>72.634730000000005</v>
      </c>
      <c r="E311" s="3">
        <f t="shared" si="34"/>
        <v>74.4947843548387</v>
      </c>
      <c r="F311" s="3">
        <f t="shared" si="35"/>
        <v>3.7201087096773904</v>
      </c>
      <c r="G311" s="3">
        <f t="shared" si="36"/>
        <v>3.7201087096773904</v>
      </c>
      <c r="H311" s="57">
        <f t="shared" si="33"/>
        <v>13.839208811817578</v>
      </c>
      <c r="I311" s="4">
        <f t="shared" si="37"/>
        <v>0.95127867765103546</v>
      </c>
      <c r="J311" s="54"/>
      <c r="K311" s="54"/>
    </row>
    <row r="312" spans="2:11" x14ac:dyDescent="0.3">
      <c r="B312" s="13" t="s">
        <v>319</v>
      </c>
      <c r="C312" s="3">
        <v>74.193548387096698</v>
      </c>
      <c r="D312" s="3">
        <v>71.07132</v>
      </c>
      <c r="E312" s="3">
        <f t="shared" si="34"/>
        <v>72.632434193548349</v>
      </c>
      <c r="F312" s="3">
        <f t="shared" si="35"/>
        <v>3.1222283870966976</v>
      </c>
      <c r="G312" s="3">
        <f t="shared" si="36"/>
        <v>3.1222283870966976</v>
      </c>
      <c r="H312" s="57">
        <f t="shared" si="33"/>
        <v>9.7483101011924465</v>
      </c>
      <c r="I312" s="4">
        <f t="shared" si="37"/>
        <v>0.95791779130434884</v>
      </c>
      <c r="J312" s="54"/>
      <c r="K312" s="54"/>
    </row>
    <row r="313" spans="2:11" x14ac:dyDescent="0.3">
      <c r="B313" s="13" t="s">
        <v>320</v>
      </c>
      <c r="C313" s="3">
        <v>74.099999999999994</v>
      </c>
      <c r="D313" s="3">
        <v>68.625510000000006</v>
      </c>
      <c r="E313" s="3">
        <f t="shared" si="34"/>
        <v>71.362754999999993</v>
      </c>
      <c r="F313" s="3">
        <f t="shared" si="35"/>
        <v>5.4744899999999888</v>
      </c>
      <c r="G313" s="3">
        <f t="shared" si="36"/>
        <v>5.4744899999999888</v>
      </c>
      <c r="H313" s="57">
        <f t="shared" si="33"/>
        <v>29.970040760099877</v>
      </c>
      <c r="I313" s="4">
        <f t="shared" si="37"/>
        <v>0.92612024291497996</v>
      </c>
      <c r="J313" s="54"/>
      <c r="K313" s="54"/>
    </row>
    <row r="314" spans="2:11" x14ac:dyDescent="0.3">
      <c r="B314" s="13" t="s">
        <v>321</v>
      </c>
      <c r="C314" s="3">
        <v>73.3333333333333</v>
      </c>
      <c r="D314" s="3">
        <v>70.569626</v>
      </c>
      <c r="E314" s="3">
        <f t="shared" si="34"/>
        <v>71.951479666666643</v>
      </c>
      <c r="F314" s="3">
        <f t="shared" si="35"/>
        <v>2.7637073333333007</v>
      </c>
      <c r="G314" s="3">
        <f t="shared" si="36"/>
        <v>2.7637073333333007</v>
      </c>
      <c r="H314" s="57">
        <f t="shared" si="33"/>
        <v>7.6380782243202638</v>
      </c>
      <c r="I314" s="4">
        <f t="shared" si="37"/>
        <v>0.9623130818181822</v>
      </c>
      <c r="J314" s="54"/>
      <c r="K314" s="54"/>
    </row>
    <row r="315" spans="2:11" x14ac:dyDescent="0.3">
      <c r="B315" s="13" t="s">
        <v>322</v>
      </c>
      <c r="C315" s="3">
        <v>78.310344827586206</v>
      </c>
      <c r="D315" s="3">
        <v>71.774889999999999</v>
      </c>
      <c r="E315" s="3">
        <f t="shared" si="34"/>
        <v>75.042617413793096</v>
      </c>
      <c r="F315" s="3">
        <f t="shared" si="35"/>
        <v>6.5354548275862072</v>
      </c>
      <c r="G315" s="3">
        <f t="shared" si="36"/>
        <v>6.5354548275862072</v>
      </c>
      <c r="H315" s="57">
        <f t="shared" si="33"/>
        <v>42.712169803419862</v>
      </c>
      <c r="I315" s="4">
        <f t="shared" si="37"/>
        <v>0.91654416996917654</v>
      </c>
      <c r="J315" s="54"/>
      <c r="K315" s="54"/>
    </row>
    <row r="316" spans="2:11" x14ac:dyDescent="0.3">
      <c r="B316" s="13" t="s">
        <v>323</v>
      </c>
      <c r="C316" s="3">
        <v>78.483870967741893</v>
      </c>
      <c r="D316" s="3">
        <v>70.916115000000005</v>
      </c>
      <c r="E316" s="3">
        <f t="shared" si="34"/>
        <v>74.699992983870942</v>
      </c>
      <c r="F316" s="3">
        <f t="shared" si="35"/>
        <v>7.5677559677418884</v>
      </c>
      <c r="G316" s="3">
        <f t="shared" si="36"/>
        <v>7.5677559677418884</v>
      </c>
      <c r="H316" s="57">
        <f t="shared" si="33"/>
        <v>57.270930387292964</v>
      </c>
      <c r="I316" s="4">
        <f t="shared" si="37"/>
        <v>0.90357565351418057</v>
      </c>
      <c r="J316" s="54"/>
      <c r="K316" s="54"/>
    </row>
    <row r="317" spans="2:11" x14ac:dyDescent="0.3">
      <c r="B317" s="13" t="s">
        <v>324</v>
      </c>
      <c r="C317" s="3">
        <v>78.161290322580598</v>
      </c>
      <c r="D317" s="3">
        <v>73.160995</v>
      </c>
      <c r="E317" s="3">
        <f t="shared" si="34"/>
        <v>75.661142661290299</v>
      </c>
      <c r="F317" s="3">
        <f t="shared" si="35"/>
        <v>5.0002953225805982</v>
      </c>
      <c r="G317" s="3">
        <f t="shared" si="36"/>
        <v>5.0002953225805982</v>
      </c>
      <c r="H317" s="57">
        <f t="shared" si="33"/>
        <v>25.002953313021408</v>
      </c>
      <c r="I317" s="4">
        <f t="shared" si="37"/>
        <v>0.9360259368551388</v>
      </c>
      <c r="J317" s="54"/>
      <c r="K317" s="54"/>
    </row>
    <row r="318" spans="2:11" x14ac:dyDescent="0.3">
      <c r="B318" s="13" t="s">
        <v>325</v>
      </c>
      <c r="C318" s="3">
        <v>78.483870967741893</v>
      </c>
      <c r="D318" s="3">
        <v>71.920860000000005</v>
      </c>
      <c r="E318" s="3">
        <f t="shared" si="34"/>
        <v>75.202365483870949</v>
      </c>
      <c r="F318" s="3">
        <f t="shared" si="35"/>
        <v>6.5630109677418886</v>
      </c>
      <c r="G318" s="3">
        <f t="shared" si="36"/>
        <v>6.5630109677418886</v>
      </c>
      <c r="H318" s="57">
        <f t="shared" si="33"/>
        <v>43.073112962700321</v>
      </c>
      <c r="I318" s="4">
        <f t="shared" si="37"/>
        <v>0.91637758323058005</v>
      </c>
      <c r="J318" s="54"/>
      <c r="K318" s="54"/>
    </row>
    <row r="319" spans="2:11" x14ac:dyDescent="0.3">
      <c r="B319" s="13" t="s">
        <v>326</v>
      </c>
      <c r="C319" s="3">
        <v>77.566666666666606</v>
      </c>
      <c r="D319" s="3">
        <v>71.410129999999995</v>
      </c>
      <c r="E319" s="3">
        <f t="shared" si="34"/>
        <v>74.488398333333294</v>
      </c>
      <c r="F319" s="3">
        <f t="shared" si="35"/>
        <v>6.1565366666666108</v>
      </c>
      <c r="G319" s="3">
        <f t="shared" si="36"/>
        <v>6.1565366666666108</v>
      </c>
      <c r="H319" s="57">
        <f t="shared" si="33"/>
        <v>37.90294372801042</v>
      </c>
      <c r="I319" s="4">
        <f t="shared" si="37"/>
        <v>0.92062909325311626</v>
      </c>
      <c r="J319" s="54"/>
      <c r="K319" s="54"/>
    </row>
    <row r="320" spans="2:11" x14ac:dyDescent="0.3">
      <c r="B320" s="13" t="s">
        <v>327</v>
      </c>
      <c r="C320" s="3">
        <v>76.75</v>
      </c>
      <c r="D320" s="3">
        <v>73.76737</v>
      </c>
      <c r="E320" s="3">
        <f t="shared" si="34"/>
        <v>75.258685</v>
      </c>
      <c r="F320" s="3">
        <f t="shared" si="35"/>
        <v>2.9826300000000003</v>
      </c>
      <c r="G320" s="3">
        <f t="shared" si="36"/>
        <v>2.9826300000000003</v>
      </c>
      <c r="H320" s="57">
        <f t="shared" si="33"/>
        <v>8.8960817169000013</v>
      </c>
      <c r="I320" s="4">
        <f t="shared" si="37"/>
        <v>0.96113837133550484</v>
      </c>
      <c r="J320" s="54"/>
      <c r="K320" s="54"/>
    </row>
    <row r="321" spans="2:11" x14ac:dyDescent="0.3">
      <c r="B321" s="13" t="s">
        <v>328</v>
      </c>
      <c r="C321" s="3">
        <v>77</v>
      </c>
      <c r="D321" s="3">
        <v>73.412189999999995</v>
      </c>
      <c r="E321" s="3">
        <f t="shared" si="34"/>
        <v>75.206095000000005</v>
      </c>
      <c r="F321" s="3">
        <f t="shared" si="35"/>
        <v>3.5878100000000046</v>
      </c>
      <c r="G321" s="3">
        <f t="shared" si="36"/>
        <v>3.5878100000000046</v>
      </c>
      <c r="H321" s="57">
        <f t="shared" si="33"/>
        <v>12.872380596100033</v>
      </c>
      <c r="I321" s="4">
        <f t="shared" si="37"/>
        <v>0.95340506493506483</v>
      </c>
      <c r="J321" s="54"/>
      <c r="K321" s="54"/>
    </row>
    <row r="322" spans="2:11" x14ac:dyDescent="0.3">
      <c r="B322" s="13" t="s">
        <v>329</v>
      </c>
      <c r="C322" s="3">
        <v>75.795454545454504</v>
      </c>
      <c r="D322" s="3">
        <v>70.222740000000002</v>
      </c>
      <c r="E322" s="3">
        <f t="shared" si="34"/>
        <v>73.009097272727246</v>
      </c>
      <c r="F322" s="3">
        <f t="shared" si="35"/>
        <v>5.5727145454545024</v>
      </c>
      <c r="G322" s="3">
        <f t="shared" si="36"/>
        <v>5.5727145454545024</v>
      </c>
      <c r="H322" s="57">
        <f t="shared" si="33"/>
        <v>31.055147405120181</v>
      </c>
      <c r="I322" s="4">
        <f t="shared" si="37"/>
        <v>0.92647692953523286</v>
      </c>
      <c r="J322" s="54"/>
      <c r="K322" s="54"/>
    </row>
    <row r="323" spans="2:11" x14ac:dyDescent="0.3">
      <c r="B323" s="13" t="s">
        <v>330</v>
      </c>
      <c r="C323" s="3">
        <v>75.869565217391298</v>
      </c>
      <c r="D323" s="3">
        <v>74.964836000000005</v>
      </c>
      <c r="E323" s="3">
        <f t="shared" si="34"/>
        <v>75.417200608695651</v>
      </c>
      <c r="F323" s="3">
        <f t="shared" si="35"/>
        <v>0.9047292173912922</v>
      </c>
      <c r="G323" s="3">
        <f t="shared" si="36"/>
        <v>0.9047292173912922</v>
      </c>
      <c r="H323" s="57">
        <f t="shared" si="33"/>
        <v>0.81853495680146005</v>
      </c>
      <c r="I323" s="4">
        <f t="shared" si="37"/>
        <v>0.98807520229226375</v>
      </c>
      <c r="J323" s="54"/>
      <c r="K323" s="54"/>
    </row>
    <row r="324" spans="2:11" x14ac:dyDescent="0.3">
      <c r="B324" s="13" t="s">
        <v>331</v>
      </c>
      <c r="C324" s="3">
        <v>74.557692307692193</v>
      </c>
      <c r="D324" s="3">
        <v>71.928246000000001</v>
      </c>
      <c r="E324" s="3">
        <f t="shared" si="34"/>
        <v>73.242969153846104</v>
      </c>
      <c r="F324" s="3">
        <f t="shared" si="35"/>
        <v>2.6294463076921915</v>
      </c>
      <c r="G324" s="3">
        <f t="shared" si="36"/>
        <v>2.6294463076921915</v>
      </c>
      <c r="H324" s="57">
        <f t="shared" si="33"/>
        <v>6.9139878850360992</v>
      </c>
      <c r="I324" s="4">
        <f t="shared" si="37"/>
        <v>0.96473272942997312</v>
      </c>
      <c r="J324" s="54"/>
      <c r="K324" s="54"/>
    </row>
    <row r="325" spans="2:11" x14ac:dyDescent="0.3">
      <c r="B325" s="13" t="s">
        <v>332</v>
      </c>
      <c r="C325" s="3">
        <v>74.400000000000006</v>
      </c>
      <c r="D325" s="3">
        <v>74.48903</v>
      </c>
      <c r="E325" s="3">
        <f t="shared" si="34"/>
        <v>74.444514999999996</v>
      </c>
      <c r="F325" s="3">
        <f t="shared" si="35"/>
        <v>-8.9029999999993947E-2</v>
      </c>
      <c r="G325" s="3">
        <f t="shared" si="36"/>
        <v>8.9029999999993947E-2</v>
      </c>
      <c r="H325" s="57">
        <f t="shared" si="33"/>
        <v>7.9263408999989231E-3</v>
      </c>
      <c r="I325" s="4">
        <f t="shared" si="37"/>
        <v>0.99880336021505389</v>
      </c>
      <c r="J325" s="54"/>
      <c r="K325" s="54"/>
    </row>
    <row r="326" spans="2:11" x14ac:dyDescent="0.3">
      <c r="B326" s="13" t="s">
        <v>333</v>
      </c>
      <c r="C326" s="3">
        <v>74.227272727272705</v>
      </c>
      <c r="D326" s="3">
        <v>73.750020000000006</v>
      </c>
      <c r="E326" s="3">
        <f t="shared" si="34"/>
        <v>73.988646363636349</v>
      </c>
      <c r="F326" s="3">
        <f t="shared" si="35"/>
        <v>0.47725272727269896</v>
      </c>
      <c r="G326" s="3">
        <f t="shared" si="36"/>
        <v>0.47725272727269896</v>
      </c>
      <c r="H326" s="57">
        <f t="shared" si="33"/>
        <v>0.22777016568922917</v>
      </c>
      <c r="I326" s="4">
        <f t="shared" si="37"/>
        <v>0.99357038579301937</v>
      </c>
      <c r="J326" s="54"/>
      <c r="K326" s="54"/>
    </row>
    <row r="327" spans="2:11" x14ac:dyDescent="0.3">
      <c r="B327" s="13" t="s">
        <v>334</v>
      </c>
      <c r="C327" s="3">
        <v>75.125</v>
      </c>
      <c r="D327" s="3">
        <v>72.565539999999999</v>
      </c>
      <c r="E327" s="3">
        <f t="shared" si="34"/>
        <v>73.845269999999999</v>
      </c>
      <c r="F327" s="3">
        <f t="shared" si="35"/>
        <v>2.5594600000000014</v>
      </c>
      <c r="G327" s="3">
        <f t="shared" si="36"/>
        <v>2.5594600000000014</v>
      </c>
      <c r="H327" s="57">
        <f t="shared" si="33"/>
        <v>6.5508354916000071</v>
      </c>
      <c r="I327" s="4">
        <f t="shared" si="37"/>
        <v>0.96593064891846925</v>
      </c>
      <c r="J327" s="54"/>
      <c r="K327" s="54"/>
    </row>
    <row r="328" spans="2:11" x14ac:dyDescent="0.3">
      <c r="B328" s="13" t="s">
        <v>335</v>
      </c>
      <c r="C328" s="3">
        <v>75.612903225806406</v>
      </c>
      <c r="D328" s="3">
        <v>71.889080000000007</v>
      </c>
      <c r="E328" s="3">
        <f t="shared" si="34"/>
        <v>73.750991612903206</v>
      </c>
      <c r="F328" s="3">
        <f t="shared" si="35"/>
        <v>3.7238232258063988</v>
      </c>
      <c r="G328" s="3">
        <f t="shared" si="36"/>
        <v>3.7238232258063988</v>
      </c>
      <c r="H328" s="57">
        <f t="shared" si="33"/>
        <v>13.866859417055174</v>
      </c>
      <c r="I328" s="4">
        <f t="shared" si="37"/>
        <v>0.95075148464163894</v>
      </c>
      <c r="J328" s="54"/>
      <c r="K328" s="54"/>
    </row>
    <row r="329" spans="2:11" x14ac:dyDescent="0.3">
      <c r="B329" s="13" t="s">
        <v>336</v>
      </c>
      <c r="C329" s="3">
        <v>77.566666666666606</v>
      </c>
      <c r="D329" s="3">
        <v>66.777910000000006</v>
      </c>
      <c r="E329" s="3">
        <f t="shared" si="34"/>
        <v>72.172288333333313</v>
      </c>
      <c r="F329" s="3">
        <f t="shared" si="35"/>
        <v>10.7887566666666</v>
      </c>
      <c r="G329" s="3">
        <f t="shared" si="36"/>
        <v>10.7887566666666</v>
      </c>
      <c r="H329" s="57">
        <f t="shared" si="33"/>
        <v>116.39727041254301</v>
      </c>
      <c r="I329" s="4">
        <f t="shared" si="37"/>
        <v>0.86090988397077861</v>
      </c>
      <c r="J329" s="54"/>
      <c r="K329" s="54"/>
    </row>
    <row r="330" spans="2:11" x14ac:dyDescent="0.3">
      <c r="B330" s="13" t="s">
        <v>337</v>
      </c>
      <c r="C330" s="3">
        <v>75.866666666666603</v>
      </c>
      <c r="D330" s="3">
        <v>73.808139999999995</v>
      </c>
      <c r="E330" s="3">
        <f t="shared" si="34"/>
        <v>74.837403333333299</v>
      </c>
      <c r="F330" s="3">
        <f t="shared" si="35"/>
        <v>2.0585266666666087</v>
      </c>
      <c r="G330" s="3">
        <f t="shared" si="36"/>
        <v>2.0585266666666087</v>
      </c>
      <c r="H330" s="57">
        <f t="shared" si="33"/>
        <v>4.2375320373775391</v>
      </c>
      <c r="I330" s="4">
        <f t="shared" si="37"/>
        <v>0.97286652021089703</v>
      </c>
      <c r="J330" s="54"/>
      <c r="K330" s="54"/>
    </row>
    <row r="331" spans="2:11" x14ac:dyDescent="0.3">
      <c r="B331" s="13" t="s">
        <v>338</v>
      </c>
      <c r="C331" s="3">
        <v>73.411764705882305</v>
      </c>
      <c r="D331" s="3">
        <v>70.585920000000002</v>
      </c>
      <c r="E331" s="3">
        <f t="shared" si="34"/>
        <v>71.998842352941153</v>
      </c>
      <c r="F331" s="3">
        <f t="shared" si="35"/>
        <v>2.8258447058823037</v>
      </c>
      <c r="G331" s="3">
        <f t="shared" si="36"/>
        <v>2.8258447058823037</v>
      </c>
      <c r="H331" s="57">
        <f t="shared" si="33"/>
        <v>7.9853983017630439</v>
      </c>
      <c r="I331" s="4">
        <f t="shared" si="37"/>
        <v>0.96150692307692376</v>
      </c>
      <c r="J331" s="54"/>
      <c r="K331" s="54"/>
    </row>
    <row r="332" spans="2:11" x14ac:dyDescent="0.3">
      <c r="B332" s="13" t="s">
        <v>339</v>
      </c>
      <c r="C332" s="3">
        <v>73.928571428571402</v>
      </c>
      <c r="D332" s="3">
        <v>70.713909999999998</v>
      </c>
      <c r="E332" s="3">
        <f t="shared" si="34"/>
        <v>72.321240714285693</v>
      </c>
      <c r="F332" s="3">
        <f t="shared" si="35"/>
        <v>3.2146614285714037</v>
      </c>
      <c r="G332" s="3">
        <f t="shared" si="36"/>
        <v>3.2146614285714037</v>
      </c>
      <c r="H332" s="57">
        <f t="shared" si="33"/>
        <v>10.334048100344738</v>
      </c>
      <c r="I332" s="4">
        <f t="shared" si="37"/>
        <v>0.95651665700483124</v>
      </c>
      <c r="J332" s="54"/>
      <c r="K332" s="54"/>
    </row>
    <row r="333" spans="2:11" x14ac:dyDescent="0.3">
      <c r="B333" s="13" t="s">
        <v>340</v>
      </c>
      <c r="C333" s="3">
        <v>73.174999999999997</v>
      </c>
      <c r="D333" s="3">
        <v>70.884640000000005</v>
      </c>
      <c r="E333" s="3">
        <f t="shared" si="34"/>
        <v>72.029820000000001</v>
      </c>
      <c r="F333" s="3">
        <f t="shared" si="35"/>
        <v>2.2903599999999926</v>
      </c>
      <c r="G333" s="3">
        <f t="shared" si="36"/>
        <v>2.2903599999999926</v>
      </c>
      <c r="H333" s="57">
        <f t="shared" si="33"/>
        <v>5.2457489295999666</v>
      </c>
      <c r="I333" s="4">
        <f t="shared" si="37"/>
        <v>0.96870023915271619</v>
      </c>
      <c r="J333" s="54"/>
      <c r="K333" s="54"/>
    </row>
    <row r="334" spans="2:11" x14ac:dyDescent="0.3">
      <c r="B334" s="13" t="s">
        <v>341</v>
      </c>
      <c r="C334" s="3">
        <v>73.628571428571405</v>
      </c>
      <c r="D334" s="3">
        <v>69.850350000000006</v>
      </c>
      <c r="E334" s="3">
        <f t="shared" si="34"/>
        <v>71.739460714285713</v>
      </c>
      <c r="F334" s="3">
        <f t="shared" si="35"/>
        <v>3.7782214285713991</v>
      </c>
      <c r="G334" s="3">
        <f t="shared" si="36"/>
        <v>3.7782214285713991</v>
      </c>
      <c r="H334" s="57">
        <f t="shared" ref="H334:H397" si="38">POWER(F334,2)</f>
        <v>14.274957163316104</v>
      </c>
      <c r="I334" s="4">
        <f t="shared" si="37"/>
        <v>0.94868538998835894</v>
      </c>
      <c r="J334" s="54"/>
      <c r="K334" s="54"/>
    </row>
    <row r="335" spans="2:11" x14ac:dyDescent="0.3">
      <c r="B335" s="13" t="s">
        <v>342</v>
      </c>
      <c r="C335" s="3">
        <v>74.15625</v>
      </c>
      <c r="D335" s="3">
        <v>70.55592</v>
      </c>
      <c r="E335" s="3">
        <f t="shared" si="34"/>
        <v>72.356085000000007</v>
      </c>
      <c r="F335" s="3">
        <f t="shared" si="35"/>
        <v>3.6003299999999996</v>
      </c>
      <c r="G335" s="3">
        <f t="shared" si="36"/>
        <v>3.6003299999999996</v>
      </c>
      <c r="H335" s="57">
        <f t="shared" si="38"/>
        <v>12.962376108899997</v>
      </c>
      <c r="I335" s="4">
        <f t="shared" si="37"/>
        <v>0.95144940581542348</v>
      </c>
      <c r="J335" s="54"/>
      <c r="K335" s="54"/>
    </row>
    <row r="336" spans="2:11" x14ac:dyDescent="0.3">
      <c r="B336" s="13" t="s">
        <v>343</v>
      </c>
      <c r="C336" s="3">
        <v>76.133333333333297</v>
      </c>
      <c r="D336" s="3">
        <v>70.436480000000003</v>
      </c>
      <c r="E336" s="3">
        <f t="shared" si="34"/>
        <v>73.284906666666643</v>
      </c>
      <c r="F336" s="3">
        <f t="shared" si="35"/>
        <v>5.6968533333332942</v>
      </c>
      <c r="G336" s="3">
        <f t="shared" si="36"/>
        <v>5.6968533333332942</v>
      </c>
      <c r="H336" s="57">
        <f t="shared" si="38"/>
        <v>32.454137901510663</v>
      </c>
      <c r="I336" s="4">
        <f t="shared" si="37"/>
        <v>0.92517267950963267</v>
      </c>
      <c r="J336" s="54"/>
      <c r="K336" s="54"/>
    </row>
    <row r="337" spans="2:11" x14ac:dyDescent="0.3">
      <c r="B337" s="13" t="s">
        <v>344</v>
      </c>
      <c r="C337" s="3">
        <v>74.59375</v>
      </c>
      <c r="D337" s="3">
        <v>71.599500000000006</v>
      </c>
      <c r="E337" s="3">
        <f t="shared" si="34"/>
        <v>73.096625000000003</v>
      </c>
      <c r="F337" s="3">
        <f t="shared" si="35"/>
        <v>2.9942499999999939</v>
      </c>
      <c r="G337" s="3">
        <f t="shared" si="36"/>
        <v>2.9942499999999939</v>
      </c>
      <c r="H337" s="57">
        <f t="shared" si="38"/>
        <v>8.9655330624999632</v>
      </c>
      <c r="I337" s="4">
        <f t="shared" si="37"/>
        <v>0.95985923753665703</v>
      </c>
      <c r="J337" s="54"/>
      <c r="K337" s="54"/>
    </row>
    <row r="338" spans="2:11" x14ac:dyDescent="0.3">
      <c r="B338" s="13" t="s">
        <v>345</v>
      </c>
      <c r="C338" s="3">
        <v>74.5625</v>
      </c>
      <c r="D338" s="3">
        <v>72.315155000000004</v>
      </c>
      <c r="E338" s="3">
        <f t="shared" si="34"/>
        <v>73.438827500000002</v>
      </c>
      <c r="F338" s="3">
        <f t="shared" si="35"/>
        <v>2.2473449999999957</v>
      </c>
      <c r="G338" s="3">
        <f t="shared" si="36"/>
        <v>2.2473449999999957</v>
      </c>
      <c r="H338" s="57">
        <f t="shared" si="38"/>
        <v>5.0505595490249808</v>
      </c>
      <c r="I338" s="4">
        <f t="shared" si="37"/>
        <v>0.96985958088851643</v>
      </c>
      <c r="J338" s="54"/>
      <c r="K338" s="54"/>
    </row>
    <row r="339" spans="2:11" x14ac:dyDescent="0.3">
      <c r="B339" s="13" t="s">
        <v>346</v>
      </c>
      <c r="C339" s="3">
        <v>74.099999999999994</v>
      </c>
      <c r="D339" s="3">
        <v>69.844260000000006</v>
      </c>
      <c r="E339" s="3">
        <f t="shared" ref="E339:E402" si="39">IFERROR(AVERAGE(C339,D339),"")</f>
        <v>71.972129999999993</v>
      </c>
      <c r="F339" s="3">
        <f t="shared" ref="F339:F402" si="40">IFERROR((C339-D339),"")</f>
        <v>4.2557399999999888</v>
      </c>
      <c r="G339" s="3">
        <f t="shared" ref="G339:G402" si="41">ABS(F339)</f>
        <v>4.2557399999999888</v>
      </c>
      <c r="H339" s="57">
        <f t="shared" si="38"/>
        <v>18.111322947599906</v>
      </c>
      <c r="I339" s="4">
        <f t="shared" ref="I339:I402" si="42">IFERROR((1-(ABS(C339-D339)/C339)),"")</f>
        <v>0.94256761133603251</v>
      </c>
      <c r="J339" s="54"/>
      <c r="K339" s="54"/>
    </row>
    <row r="340" spans="2:11" x14ac:dyDescent="0.3">
      <c r="B340" s="13" t="s">
        <v>347</v>
      </c>
      <c r="C340" s="3">
        <v>74.25</v>
      </c>
      <c r="D340" s="3">
        <v>70.3553</v>
      </c>
      <c r="E340" s="3">
        <f t="shared" si="39"/>
        <v>72.30265</v>
      </c>
      <c r="F340" s="3">
        <f t="shared" si="40"/>
        <v>3.8947000000000003</v>
      </c>
      <c r="G340" s="3">
        <f t="shared" si="41"/>
        <v>3.8947000000000003</v>
      </c>
      <c r="H340" s="57">
        <f t="shared" si="38"/>
        <v>15.168688090000002</v>
      </c>
      <c r="I340" s="4">
        <f t="shared" si="42"/>
        <v>0.94754612794612791</v>
      </c>
      <c r="J340" s="54"/>
      <c r="K340" s="54"/>
    </row>
    <row r="341" spans="2:11" x14ac:dyDescent="0.3">
      <c r="B341" s="13" t="s">
        <v>348</v>
      </c>
      <c r="C341" s="3">
        <v>75.5</v>
      </c>
      <c r="D341" s="3">
        <v>71.097139999999996</v>
      </c>
      <c r="E341" s="3">
        <f t="shared" si="39"/>
        <v>73.298569999999998</v>
      </c>
      <c r="F341" s="3">
        <f t="shared" si="40"/>
        <v>4.402860000000004</v>
      </c>
      <c r="G341" s="3">
        <f t="shared" si="41"/>
        <v>4.402860000000004</v>
      </c>
      <c r="H341" s="57">
        <f t="shared" si="38"/>
        <v>19.385176179600034</v>
      </c>
      <c r="I341" s="4">
        <f t="shared" si="42"/>
        <v>0.94168397350993371</v>
      </c>
      <c r="J341" s="54"/>
      <c r="K341" s="54"/>
    </row>
    <row r="342" spans="2:11" x14ac:dyDescent="0.3">
      <c r="B342" s="13" t="s">
        <v>349</v>
      </c>
      <c r="C342" s="3">
        <v>76.4375</v>
      </c>
      <c r="D342" s="3">
        <v>72.17971</v>
      </c>
      <c r="E342" s="3">
        <f t="shared" si="39"/>
        <v>74.308605</v>
      </c>
      <c r="F342" s="3">
        <f t="shared" si="40"/>
        <v>4.25779</v>
      </c>
      <c r="G342" s="3">
        <f t="shared" si="41"/>
        <v>4.25779</v>
      </c>
      <c r="H342" s="57">
        <f t="shared" si="38"/>
        <v>18.128775684099999</v>
      </c>
      <c r="I342" s="4">
        <f t="shared" si="42"/>
        <v>0.94429710547833201</v>
      </c>
      <c r="J342" s="54"/>
      <c r="K342" s="54"/>
    </row>
    <row r="343" spans="2:11" x14ac:dyDescent="0.3">
      <c r="B343" s="13" t="s">
        <v>350</v>
      </c>
      <c r="C343" s="3">
        <v>75.424242424242394</v>
      </c>
      <c r="D343" s="3">
        <v>73.226320000000001</v>
      </c>
      <c r="E343" s="3">
        <f t="shared" si="39"/>
        <v>74.325281212121197</v>
      </c>
      <c r="F343" s="3">
        <f t="shared" si="40"/>
        <v>2.1979224242423925</v>
      </c>
      <c r="G343" s="3">
        <f t="shared" si="41"/>
        <v>2.1979224242423925</v>
      </c>
      <c r="H343" s="57">
        <f t="shared" si="38"/>
        <v>4.8308629829875551</v>
      </c>
      <c r="I343" s="4">
        <f t="shared" si="42"/>
        <v>0.97085920449979957</v>
      </c>
      <c r="J343" s="54"/>
      <c r="K343" s="54"/>
    </row>
    <row r="344" spans="2:11" x14ac:dyDescent="0.3">
      <c r="B344" s="13" t="s">
        <v>351</v>
      </c>
      <c r="C344" s="3">
        <v>73.225806451612897</v>
      </c>
      <c r="D344" s="3">
        <v>73.505750000000006</v>
      </c>
      <c r="E344" s="3">
        <f t="shared" si="39"/>
        <v>73.365778225806451</v>
      </c>
      <c r="F344" s="3">
        <f t="shared" si="40"/>
        <v>-0.27994354838710933</v>
      </c>
      <c r="G344" s="3">
        <f t="shared" si="41"/>
        <v>0.27994354838710933</v>
      </c>
      <c r="H344" s="57">
        <f t="shared" si="38"/>
        <v>7.836839028356582E-2</v>
      </c>
      <c r="I344" s="4">
        <f t="shared" si="42"/>
        <v>0.99617698237885444</v>
      </c>
      <c r="J344" s="54"/>
      <c r="K344" s="54"/>
    </row>
    <row r="345" spans="2:11" x14ac:dyDescent="0.3">
      <c r="B345" s="13" t="s">
        <v>352</v>
      </c>
      <c r="C345" s="3">
        <v>72.633333333333297</v>
      </c>
      <c r="D345" s="3">
        <v>72.037999999999997</v>
      </c>
      <c r="E345" s="3">
        <f t="shared" si="39"/>
        <v>72.33566666666664</v>
      </c>
      <c r="F345" s="3">
        <f t="shared" si="40"/>
        <v>0.59533333333330063</v>
      </c>
      <c r="G345" s="3">
        <f t="shared" si="41"/>
        <v>0.59533333333330063</v>
      </c>
      <c r="H345" s="57">
        <f t="shared" si="38"/>
        <v>0.35442177777773881</v>
      </c>
      <c r="I345" s="4">
        <f t="shared" si="42"/>
        <v>0.99180357962368104</v>
      </c>
      <c r="J345" s="54"/>
      <c r="K345" s="54"/>
    </row>
    <row r="346" spans="2:11" x14ac:dyDescent="0.3">
      <c r="B346" s="13" t="s">
        <v>353</v>
      </c>
      <c r="C346" s="3">
        <v>75.976744186046503</v>
      </c>
      <c r="D346" s="3">
        <v>65.115859999999998</v>
      </c>
      <c r="E346" s="3">
        <f t="shared" si="39"/>
        <v>70.546302093023257</v>
      </c>
      <c r="F346" s="3">
        <f t="shared" si="40"/>
        <v>10.860884186046505</v>
      </c>
      <c r="G346" s="3">
        <f t="shared" si="41"/>
        <v>10.860884186046505</v>
      </c>
      <c r="H346" s="57">
        <f t="shared" si="38"/>
        <v>117.95880530271505</v>
      </c>
      <c r="I346" s="4">
        <f t="shared" si="42"/>
        <v>0.85704988674625049</v>
      </c>
      <c r="J346" s="54"/>
      <c r="K346" s="54"/>
    </row>
    <row r="347" spans="2:11" x14ac:dyDescent="0.3">
      <c r="B347" s="13" t="s">
        <v>354</v>
      </c>
      <c r="C347" s="3">
        <v>74.866666666666603</v>
      </c>
      <c r="D347" s="3">
        <v>68.394620000000003</v>
      </c>
      <c r="E347" s="3">
        <f t="shared" si="39"/>
        <v>71.630643333333296</v>
      </c>
      <c r="F347" s="3">
        <f t="shared" si="40"/>
        <v>6.4720466666665999</v>
      </c>
      <c r="G347" s="3">
        <f t="shared" si="41"/>
        <v>6.4720466666665999</v>
      </c>
      <c r="H347" s="57">
        <f t="shared" si="38"/>
        <v>41.88738805551025</v>
      </c>
      <c r="I347" s="4">
        <f t="shared" si="42"/>
        <v>0.91355235975066873</v>
      </c>
      <c r="J347" s="54"/>
      <c r="K347" s="54"/>
    </row>
    <row r="348" spans="2:11" x14ac:dyDescent="0.3">
      <c r="B348" s="13" t="s">
        <v>355</v>
      </c>
      <c r="C348" s="3">
        <v>74.6875</v>
      </c>
      <c r="D348" s="3">
        <v>66.395269999999996</v>
      </c>
      <c r="E348" s="3">
        <f t="shared" si="39"/>
        <v>70.541384999999991</v>
      </c>
      <c r="F348" s="3">
        <f t="shared" si="40"/>
        <v>8.2922300000000035</v>
      </c>
      <c r="G348" s="3">
        <f t="shared" si="41"/>
        <v>8.2922300000000035</v>
      </c>
      <c r="H348" s="57">
        <f t="shared" si="38"/>
        <v>68.761078372900059</v>
      </c>
      <c r="I348" s="4">
        <f t="shared" si="42"/>
        <v>0.88897432635983265</v>
      </c>
      <c r="J348" s="54"/>
      <c r="K348" s="54"/>
    </row>
    <row r="349" spans="2:11" x14ac:dyDescent="0.3">
      <c r="B349" s="13" t="s">
        <v>356</v>
      </c>
      <c r="C349" s="3">
        <v>75.40625</v>
      </c>
      <c r="D349" s="3">
        <v>73.384799999999998</v>
      </c>
      <c r="E349" s="3">
        <f t="shared" si="39"/>
        <v>74.395524999999992</v>
      </c>
      <c r="F349" s="3">
        <f t="shared" si="40"/>
        <v>2.0214500000000015</v>
      </c>
      <c r="G349" s="3">
        <f t="shared" si="41"/>
        <v>2.0214500000000015</v>
      </c>
      <c r="H349" s="57">
        <f t="shared" si="38"/>
        <v>4.086260102500006</v>
      </c>
      <c r="I349" s="4">
        <f t="shared" si="42"/>
        <v>0.97319254040613346</v>
      </c>
      <c r="J349" s="54"/>
      <c r="K349" s="54"/>
    </row>
    <row r="350" spans="2:11" x14ac:dyDescent="0.3">
      <c r="B350" s="13" t="s">
        <v>357</v>
      </c>
      <c r="C350" s="3">
        <v>75.151515151515099</v>
      </c>
      <c r="D350" s="3">
        <v>70.784260000000003</v>
      </c>
      <c r="E350" s="3">
        <f t="shared" si="39"/>
        <v>72.967887575757544</v>
      </c>
      <c r="F350" s="3">
        <f t="shared" si="40"/>
        <v>4.3672551515150957</v>
      </c>
      <c r="G350" s="3">
        <f t="shared" si="41"/>
        <v>4.3672551515150957</v>
      </c>
      <c r="H350" s="57">
        <f t="shared" si="38"/>
        <v>19.07291755843514</v>
      </c>
      <c r="I350" s="4">
        <f t="shared" si="42"/>
        <v>0.94188733064516195</v>
      </c>
      <c r="J350" s="54"/>
      <c r="K350" s="54"/>
    </row>
    <row r="351" spans="2:11" x14ac:dyDescent="0.3">
      <c r="B351" s="13" t="s">
        <v>358</v>
      </c>
      <c r="C351" s="3">
        <v>74.903225806451601</v>
      </c>
      <c r="D351" s="3">
        <v>73.061199999999999</v>
      </c>
      <c r="E351" s="3">
        <f t="shared" si="39"/>
        <v>73.9822129032258</v>
      </c>
      <c r="F351" s="3">
        <f t="shared" si="40"/>
        <v>1.842025806451602</v>
      </c>
      <c r="G351" s="3">
        <f t="shared" si="41"/>
        <v>1.842025806451602</v>
      </c>
      <c r="H351" s="57">
        <f t="shared" si="38"/>
        <v>3.3930590716336746</v>
      </c>
      <c r="I351" s="4">
        <f t="shared" si="42"/>
        <v>0.97540792420327316</v>
      </c>
      <c r="J351" s="54"/>
      <c r="K351" s="54"/>
    </row>
    <row r="352" spans="2:11" x14ac:dyDescent="0.3">
      <c r="B352" s="13" t="s">
        <v>359</v>
      </c>
      <c r="C352" s="3">
        <v>73.774193548387103</v>
      </c>
      <c r="D352" s="3">
        <v>68.310360000000003</v>
      </c>
      <c r="E352" s="3">
        <f t="shared" si="39"/>
        <v>71.042276774193553</v>
      </c>
      <c r="F352" s="3">
        <f t="shared" si="40"/>
        <v>5.4638335483871003</v>
      </c>
      <c r="G352" s="3">
        <f t="shared" si="41"/>
        <v>5.4638335483871003</v>
      </c>
      <c r="H352" s="57">
        <f t="shared" si="38"/>
        <v>29.853477044480371</v>
      </c>
      <c r="I352" s="4">
        <f t="shared" si="42"/>
        <v>0.92593841714035852</v>
      </c>
      <c r="J352" s="54"/>
      <c r="K352" s="54"/>
    </row>
    <row r="353" spans="2:11" x14ac:dyDescent="0.3">
      <c r="B353" s="13" t="s">
        <v>360</v>
      </c>
      <c r="C353" s="3">
        <v>72.933333333333294</v>
      </c>
      <c r="D353" s="3">
        <v>67.631500000000003</v>
      </c>
      <c r="E353" s="3">
        <f t="shared" si="39"/>
        <v>70.282416666666649</v>
      </c>
      <c r="F353" s="3">
        <f t="shared" si="40"/>
        <v>5.3018333333332919</v>
      </c>
      <c r="G353" s="3">
        <f t="shared" si="41"/>
        <v>5.3018333333332919</v>
      </c>
      <c r="H353" s="57">
        <f t="shared" si="38"/>
        <v>28.109436694444003</v>
      </c>
      <c r="I353" s="4">
        <f t="shared" si="42"/>
        <v>0.92730575868373</v>
      </c>
      <c r="J353" s="54"/>
      <c r="K353" s="54"/>
    </row>
    <row r="354" spans="2:11" x14ac:dyDescent="0.3">
      <c r="B354" s="13" t="s">
        <v>361</v>
      </c>
      <c r="C354" s="3">
        <v>73.400000000000006</v>
      </c>
      <c r="D354" s="3">
        <v>65.647514000000001</v>
      </c>
      <c r="E354" s="3">
        <f t="shared" si="39"/>
        <v>69.523757000000003</v>
      </c>
      <c r="F354" s="3">
        <f t="shared" si="40"/>
        <v>7.7524860000000047</v>
      </c>
      <c r="G354" s="3">
        <f t="shared" si="41"/>
        <v>7.7524860000000047</v>
      </c>
      <c r="H354" s="57">
        <f t="shared" si="38"/>
        <v>60.101039180196075</v>
      </c>
      <c r="I354" s="4">
        <f t="shared" si="42"/>
        <v>0.89438029972752042</v>
      </c>
      <c r="J354" s="54"/>
      <c r="K354" s="54"/>
    </row>
    <row r="355" spans="2:11" x14ac:dyDescent="0.3">
      <c r="B355" s="13" t="s">
        <v>362</v>
      </c>
      <c r="C355" s="3">
        <v>74</v>
      </c>
      <c r="D355" s="3">
        <v>67.844369999999998</v>
      </c>
      <c r="E355" s="3">
        <f t="shared" si="39"/>
        <v>70.922184999999999</v>
      </c>
      <c r="F355" s="3">
        <f t="shared" si="40"/>
        <v>6.1556300000000022</v>
      </c>
      <c r="G355" s="3">
        <f t="shared" si="41"/>
        <v>6.1556300000000022</v>
      </c>
      <c r="H355" s="57">
        <f t="shared" si="38"/>
        <v>37.891780696900028</v>
      </c>
      <c r="I355" s="4">
        <f t="shared" si="42"/>
        <v>0.91681581081081076</v>
      </c>
      <c r="J355" s="54"/>
      <c r="K355" s="54"/>
    </row>
    <row r="356" spans="2:11" x14ac:dyDescent="0.3">
      <c r="B356" s="13" t="s">
        <v>363</v>
      </c>
      <c r="C356" s="3">
        <v>74.966666666666598</v>
      </c>
      <c r="D356" s="3">
        <v>67.851410000000001</v>
      </c>
      <c r="E356" s="3">
        <f t="shared" si="39"/>
        <v>71.409038333333299</v>
      </c>
      <c r="F356" s="3">
        <f t="shared" si="40"/>
        <v>7.1152566666665962</v>
      </c>
      <c r="G356" s="3">
        <f t="shared" si="41"/>
        <v>7.1152566666665962</v>
      </c>
      <c r="H356" s="57">
        <f t="shared" si="38"/>
        <v>50.626877432543438</v>
      </c>
      <c r="I356" s="4">
        <f t="shared" si="42"/>
        <v>0.90508772787905822</v>
      </c>
      <c r="J356" s="54"/>
      <c r="K356" s="54"/>
    </row>
    <row r="357" spans="2:11" x14ac:dyDescent="0.3">
      <c r="B357" s="13" t="s">
        <v>364</v>
      </c>
      <c r="C357" s="3">
        <v>75.766666666666595</v>
      </c>
      <c r="D357" s="3">
        <v>66.887590000000003</v>
      </c>
      <c r="E357" s="3">
        <f t="shared" si="39"/>
        <v>71.327128333333292</v>
      </c>
      <c r="F357" s="3">
        <f t="shared" si="40"/>
        <v>8.8790766666665917</v>
      </c>
      <c r="G357" s="3">
        <f t="shared" si="41"/>
        <v>8.8790766666665917</v>
      </c>
      <c r="H357" s="57">
        <f t="shared" si="38"/>
        <v>78.838002452543108</v>
      </c>
      <c r="I357" s="4">
        <f t="shared" si="42"/>
        <v>0.88281025076990849</v>
      </c>
      <c r="J357" s="54"/>
      <c r="K357" s="54"/>
    </row>
    <row r="358" spans="2:11" x14ac:dyDescent="0.3">
      <c r="B358" s="13" t="s">
        <v>365</v>
      </c>
      <c r="C358" s="3">
        <v>76.266666666666595</v>
      </c>
      <c r="D358" s="3">
        <v>69.828093999999993</v>
      </c>
      <c r="E358" s="3">
        <f t="shared" si="39"/>
        <v>73.047380333333294</v>
      </c>
      <c r="F358" s="3">
        <f t="shared" si="40"/>
        <v>6.4385726666666017</v>
      </c>
      <c r="G358" s="3">
        <f t="shared" si="41"/>
        <v>6.4385726666666017</v>
      </c>
      <c r="H358" s="57">
        <f t="shared" si="38"/>
        <v>41.455217983946277</v>
      </c>
      <c r="I358" s="4">
        <f t="shared" si="42"/>
        <v>0.91557815559440636</v>
      </c>
      <c r="J358" s="54"/>
      <c r="K358" s="54"/>
    </row>
    <row r="359" spans="2:11" x14ac:dyDescent="0.3">
      <c r="B359" s="13" t="s">
        <v>366</v>
      </c>
      <c r="C359" s="3">
        <v>75.866666666666603</v>
      </c>
      <c r="D359" s="3">
        <v>69.310040000000001</v>
      </c>
      <c r="E359" s="3">
        <f t="shared" si="39"/>
        <v>72.588353333333302</v>
      </c>
      <c r="F359" s="3">
        <f t="shared" si="40"/>
        <v>6.5566266666666024</v>
      </c>
      <c r="G359" s="3">
        <f t="shared" si="41"/>
        <v>6.5566266666666024</v>
      </c>
      <c r="H359" s="57">
        <f t="shared" si="38"/>
        <v>42.989353246043599</v>
      </c>
      <c r="I359" s="4">
        <f t="shared" si="42"/>
        <v>0.91357697715290054</v>
      </c>
      <c r="J359" s="54"/>
      <c r="K359" s="54"/>
    </row>
    <row r="360" spans="2:11" x14ac:dyDescent="0.3">
      <c r="B360" s="13" t="s">
        <v>367</v>
      </c>
      <c r="C360" s="3">
        <v>75.099999999999994</v>
      </c>
      <c r="D360" s="3">
        <v>69.665633999999997</v>
      </c>
      <c r="E360" s="3">
        <f t="shared" si="39"/>
        <v>72.382816999999989</v>
      </c>
      <c r="F360" s="3">
        <f t="shared" si="40"/>
        <v>5.4343659999999971</v>
      </c>
      <c r="G360" s="3">
        <f t="shared" si="41"/>
        <v>5.4343659999999971</v>
      </c>
      <c r="H360" s="57">
        <f t="shared" si="38"/>
        <v>29.532333821955969</v>
      </c>
      <c r="I360" s="4">
        <f t="shared" si="42"/>
        <v>0.92763826897470048</v>
      </c>
      <c r="J360" s="54"/>
      <c r="K360" s="54"/>
    </row>
    <row r="361" spans="2:11" x14ac:dyDescent="0.3">
      <c r="B361" s="13" t="s">
        <v>368</v>
      </c>
      <c r="C361" s="3">
        <v>75.3</v>
      </c>
      <c r="D361" s="3">
        <v>68.163399999999996</v>
      </c>
      <c r="E361" s="3">
        <f t="shared" si="39"/>
        <v>71.731699999999989</v>
      </c>
      <c r="F361" s="3">
        <f t="shared" si="40"/>
        <v>7.1366000000000014</v>
      </c>
      <c r="G361" s="3">
        <f t="shared" si="41"/>
        <v>7.1366000000000014</v>
      </c>
      <c r="H361" s="57">
        <f t="shared" si="38"/>
        <v>50.931059560000023</v>
      </c>
      <c r="I361" s="4">
        <f t="shared" si="42"/>
        <v>0.90522443559096943</v>
      </c>
      <c r="J361" s="54"/>
      <c r="K361" s="54"/>
    </row>
    <row r="362" spans="2:11" x14ac:dyDescent="0.3">
      <c r="B362" s="13" t="s">
        <v>369</v>
      </c>
      <c r="C362" s="3">
        <v>74.868421052631504</v>
      </c>
      <c r="D362" s="3">
        <v>69.071969999999993</v>
      </c>
      <c r="E362" s="3">
        <f t="shared" si="39"/>
        <v>71.970195526315749</v>
      </c>
      <c r="F362" s="3">
        <f t="shared" si="40"/>
        <v>5.7964510526315109</v>
      </c>
      <c r="G362" s="3">
        <f t="shared" si="41"/>
        <v>5.7964510526315109</v>
      </c>
      <c r="H362" s="57">
        <f t="shared" si="38"/>
        <v>33.59884480555295</v>
      </c>
      <c r="I362" s="4">
        <f t="shared" si="42"/>
        <v>0.92257815817223277</v>
      </c>
      <c r="J362" s="54"/>
      <c r="K362" s="54"/>
    </row>
    <row r="363" spans="2:11" x14ac:dyDescent="0.3">
      <c r="B363" s="13" t="s">
        <v>370</v>
      </c>
      <c r="C363" s="3">
        <v>77.451612903225794</v>
      </c>
      <c r="D363" s="3">
        <v>68.635825999999994</v>
      </c>
      <c r="E363" s="3">
        <f t="shared" si="39"/>
        <v>73.043719451612901</v>
      </c>
      <c r="F363" s="3">
        <f t="shared" si="40"/>
        <v>8.8157869032257992</v>
      </c>
      <c r="G363" s="3">
        <f t="shared" si="41"/>
        <v>8.8157869032257992</v>
      </c>
      <c r="H363" s="57">
        <f t="shared" si="38"/>
        <v>77.718098723087522</v>
      </c>
      <c r="I363" s="4">
        <f t="shared" si="42"/>
        <v>0.88617684548104969</v>
      </c>
      <c r="J363" s="54"/>
      <c r="K363" s="54"/>
    </row>
    <row r="364" spans="2:11" x14ac:dyDescent="0.3">
      <c r="B364" s="13" t="s">
        <v>371</v>
      </c>
      <c r="C364" s="3">
        <v>78.433333333333294</v>
      </c>
      <c r="D364" s="3">
        <v>69.271860000000004</v>
      </c>
      <c r="E364" s="3">
        <f t="shared" si="39"/>
        <v>73.852596666666642</v>
      </c>
      <c r="F364" s="3">
        <f t="shared" si="40"/>
        <v>9.1614733333332907</v>
      </c>
      <c r="G364" s="3">
        <f t="shared" si="41"/>
        <v>9.1614733333332907</v>
      </c>
      <c r="H364" s="57">
        <f t="shared" si="38"/>
        <v>83.932593637376996</v>
      </c>
      <c r="I364" s="4">
        <f t="shared" si="42"/>
        <v>0.88319413514662182</v>
      </c>
      <c r="J364" s="54"/>
      <c r="K364" s="54"/>
    </row>
    <row r="365" spans="2:11" x14ac:dyDescent="0.3">
      <c r="B365" s="13" t="s">
        <v>372</v>
      </c>
      <c r="C365" s="3">
        <v>78.266666666666595</v>
      </c>
      <c r="D365" s="3">
        <v>72.154949999999999</v>
      </c>
      <c r="E365" s="3">
        <f t="shared" si="39"/>
        <v>75.21080833333329</v>
      </c>
      <c r="F365" s="3">
        <f t="shared" si="40"/>
        <v>6.1117166666665952</v>
      </c>
      <c r="G365" s="3">
        <f t="shared" si="41"/>
        <v>6.1117166666665952</v>
      </c>
      <c r="H365" s="57">
        <f t="shared" si="38"/>
        <v>37.353080613610238</v>
      </c>
      <c r="I365" s="4">
        <f t="shared" si="42"/>
        <v>0.92191162691652551</v>
      </c>
      <c r="J365" s="54"/>
      <c r="K365" s="54"/>
    </row>
    <row r="366" spans="2:11" x14ac:dyDescent="0.3">
      <c r="B366" s="13" t="s">
        <v>373</v>
      </c>
      <c r="C366" s="3">
        <v>77.866666666666603</v>
      </c>
      <c r="D366" s="3">
        <v>71.230789999999999</v>
      </c>
      <c r="E366" s="3">
        <f t="shared" si="39"/>
        <v>74.548728333333301</v>
      </c>
      <c r="F366" s="3">
        <f t="shared" si="40"/>
        <v>6.6358766666666043</v>
      </c>
      <c r="G366" s="3">
        <f t="shared" si="41"/>
        <v>6.6358766666666043</v>
      </c>
      <c r="H366" s="57">
        <f t="shared" si="38"/>
        <v>44.034859135210283</v>
      </c>
      <c r="I366" s="4">
        <f t="shared" si="42"/>
        <v>0.91477898116438428</v>
      </c>
      <c r="J366" s="54"/>
      <c r="K366" s="54"/>
    </row>
    <row r="367" spans="2:11" x14ac:dyDescent="0.3">
      <c r="B367" s="13" t="s">
        <v>374</v>
      </c>
      <c r="C367" s="3">
        <v>76.433333333333294</v>
      </c>
      <c r="D367" s="3">
        <v>68.925285000000002</v>
      </c>
      <c r="E367" s="3">
        <f t="shared" si="39"/>
        <v>72.679309166666656</v>
      </c>
      <c r="F367" s="3">
        <f t="shared" si="40"/>
        <v>7.5080483333332921</v>
      </c>
      <c r="G367" s="3">
        <f t="shared" si="41"/>
        <v>7.5080483333332921</v>
      </c>
      <c r="H367" s="57">
        <f t="shared" si="38"/>
        <v>56.370789775668825</v>
      </c>
      <c r="I367" s="4">
        <f t="shared" si="42"/>
        <v>0.90176997383340651</v>
      </c>
      <c r="J367" s="54"/>
      <c r="K367" s="54"/>
    </row>
    <row r="368" spans="2:11" x14ac:dyDescent="0.3">
      <c r="B368" s="13" t="s">
        <v>375</v>
      </c>
      <c r="C368" s="3">
        <v>73.066666666666606</v>
      </c>
      <c r="D368" s="3">
        <v>69.276889999999995</v>
      </c>
      <c r="E368" s="3">
        <f t="shared" si="39"/>
        <v>71.171778333333293</v>
      </c>
      <c r="F368" s="3">
        <f t="shared" si="40"/>
        <v>3.7897766666666115</v>
      </c>
      <c r="G368" s="3">
        <f t="shared" si="41"/>
        <v>3.7897766666666115</v>
      </c>
      <c r="H368" s="57">
        <f t="shared" si="38"/>
        <v>14.362407183210694</v>
      </c>
      <c r="I368" s="4">
        <f t="shared" si="42"/>
        <v>0.94813261861313936</v>
      </c>
      <c r="J368" s="54"/>
      <c r="K368" s="54"/>
    </row>
    <row r="369" spans="2:11" x14ac:dyDescent="0.3">
      <c r="B369" s="13" t="s">
        <v>376</v>
      </c>
      <c r="C369" s="3">
        <v>72.733333333333306</v>
      </c>
      <c r="D369" s="3">
        <v>67.098240000000004</v>
      </c>
      <c r="E369" s="3">
        <f t="shared" si="39"/>
        <v>69.915786666666662</v>
      </c>
      <c r="F369" s="3">
        <f t="shared" si="40"/>
        <v>5.6350933333333018</v>
      </c>
      <c r="G369" s="3">
        <f t="shared" si="41"/>
        <v>5.6350933333333018</v>
      </c>
      <c r="H369" s="57">
        <f t="shared" si="38"/>
        <v>31.754276875377421</v>
      </c>
      <c r="I369" s="4">
        <f t="shared" si="42"/>
        <v>0.9225239230064165</v>
      </c>
      <c r="J369" s="54"/>
      <c r="K369" s="54"/>
    </row>
    <row r="370" spans="2:11" x14ac:dyDescent="0.3">
      <c r="B370" s="13" t="s">
        <v>377</v>
      </c>
      <c r="C370" s="3">
        <v>73.233333333333306</v>
      </c>
      <c r="D370" s="3">
        <v>66.986689999999996</v>
      </c>
      <c r="E370" s="3">
        <f t="shared" si="39"/>
        <v>70.110011666666651</v>
      </c>
      <c r="F370" s="3">
        <f t="shared" si="40"/>
        <v>6.24664333333331</v>
      </c>
      <c r="G370" s="3">
        <f t="shared" si="41"/>
        <v>6.24664333333331</v>
      </c>
      <c r="H370" s="57">
        <f t="shared" si="38"/>
        <v>39.020552933877489</v>
      </c>
      <c r="I370" s="4">
        <f t="shared" si="42"/>
        <v>0.91470218479745136</v>
      </c>
      <c r="J370" s="54"/>
      <c r="K370" s="54"/>
    </row>
    <row r="371" spans="2:11" x14ac:dyDescent="0.3">
      <c r="B371" s="13" t="s">
        <v>378</v>
      </c>
      <c r="C371" s="3">
        <v>75.766666666666595</v>
      </c>
      <c r="D371" s="3">
        <v>70.979163999999997</v>
      </c>
      <c r="E371" s="3">
        <f t="shared" si="39"/>
        <v>73.372915333333296</v>
      </c>
      <c r="F371" s="3">
        <f t="shared" si="40"/>
        <v>4.7875026666665974</v>
      </c>
      <c r="G371" s="3">
        <f t="shared" si="41"/>
        <v>4.7875026666665974</v>
      </c>
      <c r="H371" s="57">
        <f t="shared" si="38"/>
        <v>22.920181783339782</v>
      </c>
      <c r="I371" s="4">
        <f t="shared" si="42"/>
        <v>0.9368125472943255</v>
      </c>
      <c r="J371" s="54"/>
      <c r="K371" s="54"/>
    </row>
    <row r="372" spans="2:11" x14ac:dyDescent="0.3">
      <c r="B372" s="13" t="s">
        <v>379</v>
      </c>
      <c r="C372" s="3">
        <v>76.5</v>
      </c>
      <c r="D372" s="3">
        <v>68.00121</v>
      </c>
      <c r="E372" s="3">
        <f t="shared" si="39"/>
        <v>72.250605000000007</v>
      </c>
      <c r="F372" s="3">
        <f t="shared" si="40"/>
        <v>8.4987899999999996</v>
      </c>
      <c r="G372" s="3">
        <f t="shared" si="41"/>
        <v>8.4987899999999996</v>
      </c>
      <c r="H372" s="57">
        <f t="shared" si="38"/>
        <v>72.229431464099989</v>
      </c>
      <c r="I372" s="4">
        <f t="shared" si="42"/>
        <v>0.88890470588235293</v>
      </c>
      <c r="J372" s="54"/>
      <c r="K372" s="54"/>
    </row>
    <row r="373" spans="2:11" x14ac:dyDescent="0.3">
      <c r="B373" s="13" t="s">
        <v>380</v>
      </c>
      <c r="C373" s="3">
        <v>75.419354838709694</v>
      </c>
      <c r="D373" s="3">
        <v>70.935974000000002</v>
      </c>
      <c r="E373" s="3">
        <f t="shared" si="39"/>
        <v>73.177664419354841</v>
      </c>
      <c r="F373" s="3">
        <f t="shared" si="40"/>
        <v>4.4833808387096923</v>
      </c>
      <c r="G373" s="3">
        <f t="shared" si="41"/>
        <v>4.4833808387096923</v>
      </c>
      <c r="H373" s="57">
        <f t="shared" si="38"/>
        <v>20.100703744909225</v>
      </c>
      <c r="I373" s="4">
        <f t="shared" si="42"/>
        <v>0.94055397519247197</v>
      </c>
      <c r="J373" s="54"/>
      <c r="K373" s="54"/>
    </row>
    <row r="374" spans="2:11" x14ac:dyDescent="0.3">
      <c r="B374" s="13" t="s">
        <v>381</v>
      </c>
      <c r="C374" s="3">
        <v>74.633333333333297</v>
      </c>
      <c r="D374" s="3">
        <v>68.966589999999997</v>
      </c>
      <c r="E374" s="3">
        <f t="shared" si="39"/>
        <v>71.799961666666647</v>
      </c>
      <c r="F374" s="3">
        <f t="shared" si="40"/>
        <v>5.6667433333333008</v>
      </c>
      <c r="G374" s="3">
        <f t="shared" si="41"/>
        <v>5.6667433333333008</v>
      </c>
      <c r="H374" s="57">
        <f t="shared" si="38"/>
        <v>32.111980005877406</v>
      </c>
      <c r="I374" s="4">
        <f t="shared" si="42"/>
        <v>0.92407221974095621</v>
      </c>
      <c r="J374" s="54"/>
      <c r="K374" s="54"/>
    </row>
    <row r="375" spans="2:11" x14ac:dyDescent="0.3">
      <c r="B375" s="13" t="s">
        <v>382</v>
      </c>
      <c r="C375" s="3">
        <v>72.7</v>
      </c>
      <c r="D375" s="3">
        <v>70.867805000000004</v>
      </c>
      <c r="E375" s="3">
        <f t="shared" si="39"/>
        <v>71.783902500000011</v>
      </c>
      <c r="F375" s="3">
        <f t="shared" si="40"/>
        <v>1.8321949999999987</v>
      </c>
      <c r="G375" s="3">
        <f t="shared" si="41"/>
        <v>1.8321949999999987</v>
      </c>
      <c r="H375" s="57">
        <f t="shared" si="38"/>
        <v>3.3569385180249953</v>
      </c>
      <c r="I375" s="4">
        <f t="shared" si="42"/>
        <v>0.9747978679504814</v>
      </c>
      <c r="J375" s="54"/>
      <c r="K375" s="54"/>
    </row>
    <row r="376" spans="2:11" x14ac:dyDescent="0.3">
      <c r="B376" s="13" t="s">
        <v>383</v>
      </c>
      <c r="C376" s="3">
        <v>73.066666666666606</v>
      </c>
      <c r="D376" s="3">
        <v>68.679680000000005</v>
      </c>
      <c r="E376" s="3">
        <f t="shared" si="39"/>
        <v>70.873173333333312</v>
      </c>
      <c r="F376" s="3">
        <f t="shared" si="40"/>
        <v>4.3869866666666013</v>
      </c>
      <c r="G376" s="3">
        <f t="shared" si="41"/>
        <v>4.3869866666666013</v>
      </c>
      <c r="H376" s="57">
        <f t="shared" si="38"/>
        <v>19.245652013510536</v>
      </c>
      <c r="I376" s="4">
        <f t="shared" si="42"/>
        <v>0.93995912408759208</v>
      </c>
      <c r="J376" s="54"/>
      <c r="K376" s="54"/>
    </row>
    <row r="377" spans="2:11" x14ac:dyDescent="0.3">
      <c r="B377" s="13" t="s">
        <v>384</v>
      </c>
      <c r="C377" s="3">
        <v>73.733333333333306</v>
      </c>
      <c r="D377" s="3">
        <v>71.308340000000001</v>
      </c>
      <c r="E377" s="3">
        <f t="shared" si="39"/>
        <v>72.520836666666654</v>
      </c>
      <c r="F377" s="3">
        <f t="shared" si="40"/>
        <v>2.4249933333333047</v>
      </c>
      <c r="G377" s="3">
        <f t="shared" si="41"/>
        <v>2.4249933333333047</v>
      </c>
      <c r="H377" s="57">
        <f t="shared" si="38"/>
        <v>5.8805926667109718</v>
      </c>
      <c r="I377" s="4">
        <f t="shared" si="42"/>
        <v>0.96711130198915052</v>
      </c>
      <c r="J377" s="54"/>
      <c r="K377" s="54"/>
    </row>
    <row r="378" spans="2:11" x14ac:dyDescent="0.3">
      <c r="B378" s="13" t="s">
        <v>385</v>
      </c>
      <c r="C378" s="3">
        <v>76.322580645161295</v>
      </c>
      <c r="D378" s="3">
        <v>75.242935000000003</v>
      </c>
      <c r="E378" s="3">
        <f t="shared" si="39"/>
        <v>75.782757822580649</v>
      </c>
      <c r="F378" s="3">
        <f t="shared" si="40"/>
        <v>1.0796456451612926</v>
      </c>
      <c r="G378" s="3">
        <f t="shared" si="41"/>
        <v>1.0796456451612926</v>
      </c>
      <c r="H378" s="57">
        <f t="shared" si="38"/>
        <v>1.1656347191157437</v>
      </c>
      <c r="I378" s="4">
        <f t="shared" si="42"/>
        <v>0.98585417793744712</v>
      </c>
      <c r="J378" s="54"/>
      <c r="K378" s="54"/>
    </row>
    <row r="379" spans="2:11" x14ac:dyDescent="0.3">
      <c r="B379" s="13" t="s">
        <v>386</v>
      </c>
      <c r="C379" s="3">
        <v>73.516129032257993</v>
      </c>
      <c r="D379" s="3">
        <v>76.534965999999997</v>
      </c>
      <c r="E379" s="3">
        <f t="shared" si="39"/>
        <v>75.025547516128995</v>
      </c>
      <c r="F379" s="3">
        <f t="shared" si="40"/>
        <v>-3.0188369677420042</v>
      </c>
      <c r="G379" s="3">
        <f t="shared" si="41"/>
        <v>3.0188369677420042</v>
      </c>
      <c r="H379" s="57">
        <f t="shared" si="38"/>
        <v>9.1133766378057377</v>
      </c>
      <c r="I379" s="4">
        <f t="shared" si="42"/>
        <v>0.95893639929793673</v>
      </c>
      <c r="J379" s="54"/>
      <c r="K379" s="54"/>
    </row>
    <row r="380" spans="2:11" x14ac:dyDescent="0.3">
      <c r="B380" s="13" t="s">
        <v>387</v>
      </c>
      <c r="C380" s="3">
        <v>74.387096774193495</v>
      </c>
      <c r="D380" s="3">
        <v>70.113489999999999</v>
      </c>
      <c r="E380" s="3">
        <f t="shared" si="39"/>
        <v>72.250293387096747</v>
      </c>
      <c r="F380" s="3">
        <f t="shared" si="40"/>
        <v>4.273606774193496</v>
      </c>
      <c r="G380" s="3">
        <f t="shared" si="41"/>
        <v>4.273606774193496</v>
      </c>
      <c r="H380" s="57">
        <f t="shared" si="38"/>
        <v>18.26371486043254</v>
      </c>
      <c r="I380" s="4">
        <f t="shared" si="42"/>
        <v>0.94254908499566414</v>
      </c>
      <c r="J380" s="54"/>
      <c r="K380" s="54"/>
    </row>
    <row r="381" spans="2:11" x14ac:dyDescent="0.3">
      <c r="B381" s="13" t="s">
        <v>388</v>
      </c>
      <c r="C381" s="3">
        <v>74.838709677419303</v>
      </c>
      <c r="D381" s="3">
        <v>71.334434999999999</v>
      </c>
      <c r="E381" s="3">
        <f t="shared" si="39"/>
        <v>73.086572338709658</v>
      </c>
      <c r="F381" s="3">
        <f t="shared" si="40"/>
        <v>3.5042746774193034</v>
      </c>
      <c r="G381" s="3">
        <f t="shared" si="41"/>
        <v>3.5042746774193034</v>
      </c>
      <c r="H381" s="57">
        <f t="shared" si="38"/>
        <v>12.279941014802164</v>
      </c>
      <c r="I381" s="4">
        <f t="shared" si="42"/>
        <v>0.95317564008620759</v>
      </c>
      <c r="J381" s="54"/>
      <c r="K381" s="54"/>
    </row>
    <row r="382" spans="2:11" x14ac:dyDescent="0.3">
      <c r="B382" s="13" t="s">
        <v>389</v>
      </c>
      <c r="C382" s="3">
        <v>77.064516129032199</v>
      </c>
      <c r="D382" s="3">
        <v>70.607320000000001</v>
      </c>
      <c r="E382" s="3">
        <f t="shared" si="39"/>
        <v>73.835918064516108</v>
      </c>
      <c r="F382" s="3">
        <f t="shared" si="40"/>
        <v>6.457196129032198</v>
      </c>
      <c r="G382" s="3">
        <f t="shared" si="41"/>
        <v>6.457196129032198</v>
      </c>
      <c r="H382" s="57">
        <f t="shared" si="38"/>
        <v>41.695381848788401</v>
      </c>
      <c r="I382" s="4">
        <f t="shared" si="42"/>
        <v>0.91621051485977467</v>
      </c>
      <c r="J382" s="54"/>
      <c r="K382" s="54"/>
    </row>
    <row r="383" spans="2:11" x14ac:dyDescent="0.3">
      <c r="B383" s="13" t="s">
        <v>390</v>
      </c>
      <c r="C383" s="3">
        <v>75.419354838709694</v>
      </c>
      <c r="D383" s="3">
        <v>67.530940000000001</v>
      </c>
      <c r="E383" s="3">
        <f t="shared" si="39"/>
        <v>71.47514741935484</v>
      </c>
      <c r="F383" s="3">
        <f t="shared" si="40"/>
        <v>7.8884148387096928</v>
      </c>
      <c r="G383" s="3">
        <f t="shared" si="41"/>
        <v>7.8884148387096928</v>
      </c>
      <c r="H383" s="57">
        <f t="shared" si="38"/>
        <v>62.227088667575266</v>
      </c>
      <c r="I383" s="4">
        <f t="shared" si="42"/>
        <v>0.89540596236099212</v>
      </c>
      <c r="J383" s="54"/>
      <c r="K383" s="54"/>
    </row>
    <row r="384" spans="2:11" x14ac:dyDescent="0.3">
      <c r="B384" s="13" t="s">
        <v>391</v>
      </c>
      <c r="C384" s="3">
        <v>74.53125</v>
      </c>
      <c r="D384" s="3">
        <v>69.791854999999998</v>
      </c>
      <c r="E384" s="3">
        <f t="shared" si="39"/>
        <v>72.161552499999999</v>
      </c>
      <c r="F384" s="3">
        <f t="shared" si="40"/>
        <v>4.7393950000000018</v>
      </c>
      <c r="G384" s="3">
        <f t="shared" si="41"/>
        <v>4.7393950000000018</v>
      </c>
      <c r="H384" s="57">
        <f t="shared" si="38"/>
        <v>22.461864966025018</v>
      </c>
      <c r="I384" s="4">
        <f t="shared" si="42"/>
        <v>0.93641063312368966</v>
      </c>
      <c r="J384" s="54"/>
      <c r="K384" s="54"/>
    </row>
    <row r="385" spans="2:11" x14ac:dyDescent="0.3">
      <c r="B385" s="13" t="s">
        <v>392</v>
      </c>
      <c r="C385" s="3">
        <v>74.235294117647001</v>
      </c>
      <c r="D385" s="3">
        <v>73.806526000000005</v>
      </c>
      <c r="E385" s="3">
        <f t="shared" si="39"/>
        <v>74.020910058823503</v>
      </c>
      <c r="F385" s="3">
        <f t="shared" si="40"/>
        <v>0.42876811764699596</v>
      </c>
      <c r="G385" s="3">
        <f t="shared" si="41"/>
        <v>0.42876811764699596</v>
      </c>
      <c r="H385" s="57">
        <f t="shared" si="38"/>
        <v>0.18384209871054816</v>
      </c>
      <c r="I385" s="4">
        <f t="shared" si="42"/>
        <v>0.99422420126782973</v>
      </c>
      <c r="J385" s="54"/>
      <c r="K385" s="54"/>
    </row>
    <row r="386" spans="2:11" x14ac:dyDescent="0.3">
      <c r="B386" s="13" t="s">
        <v>393</v>
      </c>
      <c r="C386" s="3">
        <v>72.586206896551701</v>
      </c>
      <c r="D386" s="3">
        <v>72.518844999999999</v>
      </c>
      <c r="E386" s="3">
        <f t="shared" si="39"/>
        <v>72.552525948275843</v>
      </c>
      <c r="F386" s="3">
        <f t="shared" si="40"/>
        <v>6.7361896551702216E-2</v>
      </c>
      <c r="G386" s="3">
        <f t="shared" si="41"/>
        <v>6.7361896551702216E-2</v>
      </c>
      <c r="H386" s="57">
        <f t="shared" si="38"/>
        <v>4.537625107042231E-3</v>
      </c>
      <c r="I386" s="4">
        <f t="shared" si="42"/>
        <v>0.9990719738717343</v>
      </c>
      <c r="J386" s="54"/>
      <c r="K386" s="54"/>
    </row>
    <row r="387" spans="2:11" x14ac:dyDescent="0.3">
      <c r="B387" s="13" t="s">
        <v>394</v>
      </c>
      <c r="C387" s="3">
        <v>73.214285714285694</v>
      </c>
      <c r="D387" s="3">
        <v>71.518199999999993</v>
      </c>
      <c r="E387" s="3">
        <f t="shared" si="39"/>
        <v>72.366242857142851</v>
      </c>
      <c r="F387" s="3">
        <f t="shared" si="40"/>
        <v>1.6960857142857009</v>
      </c>
      <c r="G387" s="3">
        <f t="shared" si="41"/>
        <v>1.6960857142857009</v>
      </c>
      <c r="H387" s="57">
        <f t="shared" si="38"/>
        <v>2.8767067502040362</v>
      </c>
      <c r="I387" s="4">
        <f t="shared" si="42"/>
        <v>0.97683395121951233</v>
      </c>
      <c r="J387" s="54"/>
      <c r="K387" s="54"/>
    </row>
    <row r="388" spans="2:11" x14ac:dyDescent="0.3">
      <c r="B388" s="13" t="s">
        <v>395</v>
      </c>
      <c r="C388" s="3">
        <v>73.928571428571402</v>
      </c>
      <c r="D388" s="3">
        <v>75.645660000000007</v>
      </c>
      <c r="E388" s="3">
        <f t="shared" si="39"/>
        <v>74.787115714285704</v>
      </c>
      <c r="F388" s="3">
        <f t="shared" si="40"/>
        <v>-1.7170885714286044</v>
      </c>
      <c r="G388" s="3">
        <f t="shared" si="41"/>
        <v>1.7170885714286044</v>
      </c>
      <c r="H388" s="57">
        <f t="shared" si="38"/>
        <v>2.9483931621307256</v>
      </c>
      <c r="I388" s="4">
        <f t="shared" si="42"/>
        <v>0.97677368115941987</v>
      </c>
      <c r="J388" s="54"/>
      <c r="K388" s="54"/>
    </row>
    <row r="389" spans="2:11" x14ac:dyDescent="0.3">
      <c r="B389" s="13" t="s">
        <v>396</v>
      </c>
      <c r="C389" s="3">
        <v>74.068965517241296</v>
      </c>
      <c r="D389" s="3">
        <v>71.155150000000006</v>
      </c>
      <c r="E389" s="3">
        <f t="shared" si="39"/>
        <v>72.612057758620651</v>
      </c>
      <c r="F389" s="3">
        <f t="shared" si="40"/>
        <v>2.9138155172412894</v>
      </c>
      <c r="G389" s="3">
        <f t="shared" si="41"/>
        <v>2.9138155172412894</v>
      </c>
      <c r="H389" s="57">
        <f t="shared" si="38"/>
        <v>8.4903208685161236</v>
      </c>
      <c r="I389" s="4">
        <f t="shared" si="42"/>
        <v>0.96066077746741274</v>
      </c>
      <c r="J389" s="54"/>
      <c r="K389" s="54"/>
    </row>
    <row r="390" spans="2:11" x14ac:dyDescent="0.3">
      <c r="B390" s="13" t="s">
        <v>397</v>
      </c>
      <c r="C390" s="3">
        <v>75.344827586206804</v>
      </c>
      <c r="D390" s="3">
        <v>71.887770000000003</v>
      </c>
      <c r="E390" s="3">
        <f t="shared" si="39"/>
        <v>73.616298793103397</v>
      </c>
      <c r="F390" s="3">
        <f t="shared" si="40"/>
        <v>3.4570575862068011</v>
      </c>
      <c r="G390" s="3">
        <f t="shared" si="41"/>
        <v>3.4570575862068011</v>
      </c>
      <c r="H390" s="57">
        <f t="shared" si="38"/>
        <v>11.951247154349995</v>
      </c>
      <c r="I390" s="4">
        <f t="shared" si="42"/>
        <v>0.95411685583524153</v>
      </c>
      <c r="J390" s="54"/>
      <c r="K390" s="54"/>
    </row>
    <row r="391" spans="2:11" x14ac:dyDescent="0.3">
      <c r="B391" s="13" t="s">
        <v>398</v>
      </c>
      <c r="C391" s="3">
        <v>75.433333333333294</v>
      </c>
      <c r="D391" s="3">
        <v>70.694860000000006</v>
      </c>
      <c r="E391" s="3">
        <f t="shared" si="39"/>
        <v>73.064096666666643</v>
      </c>
      <c r="F391" s="3">
        <f t="shared" si="40"/>
        <v>4.7384733333332889</v>
      </c>
      <c r="G391" s="3">
        <f t="shared" si="41"/>
        <v>4.7384733333332889</v>
      </c>
      <c r="H391" s="57">
        <f t="shared" si="38"/>
        <v>22.45312953071069</v>
      </c>
      <c r="I391" s="4">
        <f t="shared" si="42"/>
        <v>0.93718329650905929</v>
      </c>
      <c r="J391" s="54"/>
      <c r="K391" s="54"/>
    </row>
    <row r="392" spans="2:11" x14ac:dyDescent="0.3">
      <c r="B392" s="13" t="s">
        <v>399</v>
      </c>
      <c r="C392" s="3">
        <v>75.571428571428498</v>
      </c>
      <c r="D392" s="3">
        <v>74.095150000000004</v>
      </c>
      <c r="E392" s="3">
        <f t="shared" si="39"/>
        <v>74.833289285714244</v>
      </c>
      <c r="F392" s="3">
        <f t="shared" si="40"/>
        <v>1.4762785714284945</v>
      </c>
      <c r="G392" s="3">
        <f t="shared" si="41"/>
        <v>1.4762785714284945</v>
      </c>
      <c r="H392" s="57">
        <f t="shared" si="38"/>
        <v>2.1793984204589565</v>
      </c>
      <c r="I392" s="4">
        <f t="shared" si="42"/>
        <v>0.98046512287334697</v>
      </c>
      <c r="J392" s="54"/>
      <c r="K392" s="54"/>
    </row>
    <row r="393" spans="2:11" x14ac:dyDescent="0.3">
      <c r="B393" s="13" t="s">
        <v>400</v>
      </c>
      <c r="C393" s="3">
        <v>74.344827586206804</v>
      </c>
      <c r="D393" s="3">
        <v>72.592963999999995</v>
      </c>
      <c r="E393" s="3">
        <f t="shared" si="39"/>
        <v>73.4688957931034</v>
      </c>
      <c r="F393" s="3">
        <f t="shared" si="40"/>
        <v>1.7518635862068095</v>
      </c>
      <c r="G393" s="3">
        <f t="shared" si="41"/>
        <v>1.7518635862068095</v>
      </c>
      <c r="H393" s="57">
        <f t="shared" si="38"/>
        <v>3.0690260246773833</v>
      </c>
      <c r="I393" s="4">
        <f t="shared" si="42"/>
        <v>0.97643597217068756</v>
      </c>
      <c r="J393" s="54"/>
      <c r="K393" s="54"/>
    </row>
    <row r="394" spans="2:11" x14ac:dyDescent="0.3">
      <c r="B394" s="13" t="s">
        <v>401</v>
      </c>
      <c r="C394" s="3">
        <v>73.857142857142804</v>
      </c>
      <c r="D394" s="3">
        <v>71.568349999999995</v>
      </c>
      <c r="E394" s="3">
        <f t="shared" si="39"/>
        <v>72.712746428571393</v>
      </c>
      <c r="F394" s="3">
        <f t="shared" si="40"/>
        <v>2.2887928571428091</v>
      </c>
      <c r="G394" s="3">
        <f t="shared" si="41"/>
        <v>2.2887928571428091</v>
      </c>
      <c r="H394" s="57">
        <f t="shared" si="38"/>
        <v>5.2385727429079436</v>
      </c>
      <c r="I394" s="4">
        <f t="shared" si="42"/>
        <v>0.96901054158607414</v>
      </c>
      <c r="J394" s="54"/>
      <c r="K394" s="54"/>
    </row>
    <row r="395" spans="2:11" x14ac:dyDescent="0.3">
      <c r="B395" s="13" t="s">
        <v>402</v>
      </c>
      <c r="C395" s="3">
        <v>73.793103448275801</v>
      </c>
      <c r="D395" s="3">
        <v>74.468379999999996</v>
      </c>
      <c r="E395" s="3">
        <f t="shared" si="39"/>
        <v>74.130741724137891</v>
      </c>
      <c r="F395" s="3">
        <f t="shared" si="40"/>
        <v>-0.67527655172419543</v>
      </c>
      <c r="G395" s="3">
        <f t="shared" si="41"/>
        <v>0.67527655172419543</v>
      </c>
      <c r="H395" s="57">
        <f t="shared" si="38"/>
        <v>0.45599842130851997</v>
      </c>
      <c r="I395" s="4">
        <f t="shared" si="42"/>
        <v>0.99084905607476559</v>
      </c>
      <c r="J395" s="54"/>
      <c r="K395" s="54"/>
    </row>
    <row r="396" spans="2:11" x14ac:dyDescent="0.3">
      <c r="B396" s="13" t="s">
        <v>403</v>
      </c>
      <c r="C396" s="3">
        <v>75.806451612903203</v>
      </c>
      <c r="D396" s="3">
        <v>70.144970000000001</v>
      </c>
      <c r="E396" s="3">
        <f t="shared" si="39"/>
        <v>72.975710806451602</v>
      </c>
      <c r="F396" s="3">
        <f t="shared" si="40"/>
        <v>5.6614816129032022</v>
      </c>
      <c r="G396" s="3">
        <f t="shared" si="41"/>
        <v>5.6614816129032022</v>
      </c>
      <c r="H396" s="57">
        <f t="shared" si="38"/>
        <v>32.052374053241046</v>
      </c>
      <c r="I396" s="4">
        <f t="shared" si="42"/>
        <v>0.92531662553191518</v>
      </c>
      <c r="J396" s="54"/>
      <c r="K396" s="54"/>
    </row>
    <row r="397" spans="2:11" x14ac:dyDescent="0.3">
      <c r="B397" s="13" t="s">
        <v>404</v>
      </c>
      <c r="C397" s="3">
        <v>76.870967741935402</v>
      </c>
      <c r="D397" s="3">
        <v>70.931309999999996</v>
      </c>
      <c r="E397" s="3">
        <f t="shared" si="39"/>
        <v>73.901138870967699</v>
      </c>
      <c r="F397" s="3">
        <f t="shared" si="40"/>
        <v>5.939657741935406</v>
      </c>
      <c r="G397" s="3">
        <f t="shared" si="41"/>
        <v>5.939657741935406</v>
      </c>
      <c r="H397" s="57">
        <f t="shared" si="38"/>
        <v>35.279534091333204</v>
      </c>
      <c r="I397" s="4">
        <f t="shared" si="42"/>
        <v>0.92273210658833493</v>
      </c>
      <c r="J397" s="54"/>
      <c r="K397" s="54"/>
    </row>
    <row r="398" spans="2:11" x14ac:dyDescent="0.3">
      <c r="B398" s="13" t="s">
        <v>405</v>
      </c>
      <c r="C398" s="3">
        <v>77.451612903225794</v>
      </c>
      <c r="D398" s="3">
        <v>68.006714000000002</v>
      </c>
      <c r="E398" s="3">
        <f t="shared" si="39"/>
        <v>72.729163451612891</v>
      </c>
      <c r="F398" s="3">
        <f t="shared" si="40"/>
        <v>9.4448989032257913</v>
      </c>
      <c r="G398" s="3">
        <f t="shared" si="41"/>
        <v>9.4448989032257913</v>
      </c>
      <c r="H398" s="57">
        <f t="shared" ref="H398:H461" si="43">POWER(F398,2)</f>
        <v>89.206115292155758</v>
      </c>
      <c r="I398" s="4">
        <f t="shared" si="42"/>
        <v>0.87805419991670153</v>
      </c>
      <c r="J398" s="54"/>
      <c r="K398" s="54"/>
    </row>
    <row r="399" spans="2:11" x14ac:dyDescent="0.3">
      <c r="B399" s="13" t="s">
        <v>406</v>
      </c>
      <c r="C399" s="3">
        <v>77.3</v>
      </c>
      <c r="D399" s="3">
        <v>68.433099999999996</v>
      </c>
      <c r="E399" s="3">
        <f t="shared" si="39"/>
        <v>72.866549999999989</v>
      </c>
      <c r="F399" s="3">
        <f t="shared" si="40"/>
        <v>8.8669000000000011</v>
      </c>
      <c r="G399" s="3">
        <f t="shared" si="41"/>
        <v>8.8669000000000011</v>
      </c>
      <c r="H399" s="57">
        <f t="shared" si="43"/>
        <v>78.621915610000016</v>
      </c>
      <c r="I399" s="4">
        <f t="shared" si="42"/>
        <v>0.88529236739974126</v>
      </c>
      <c r="J399" s="54"/>
      <c r="K399" s="54"/>
    </row>
    <row r="400" spans="2:11" x14ac:dyDescent="0.3">
      <c r="B400" s="13" t="s">
        <v>407</v>
      </c>
      <c r="C400" s="3">
        <v>76</v>
      </c>
      <c r="D400" s="3">
        <v>69.969220000000007</v>
      </c>
      <c r="E400" s="3">
        <f t="shared" si="39"/>
        <v>72.984610000000004</v>
      </c>
      <c r="F400" s="3">
        <f t="shared" si="40"/>
        <v>6.0307799999999929</v>
      </c>
      <c r="G400" s="3">
        <f t="shared" si="41"/>
        <v>6.0307799999999929</v>
      </c>
      <c r="H400" s="57">
        <f t="shared" si="43"/>
        <v>36.370307408399917</v>
      </c>
      <c r="I400" s="4">
        <f t="shared" si="42"/>
        <v>0.92064763157894747</v>
      </c>
      <c r="J400" s="54"/>
      <c r="K400" s="54"/>
    </row>
    <row r="401" spans="2:11" x14ac:dyDescent="0.3">
      <c r="B401" s="13" t="s">
        <v>408</v>
      </c>
      <c r="C401" s="3">
        <v>77.931034482758605</v>
      </c>
      <c r="D401" s="3">
        <v>70.153099999999995</v>
      </c>
      <c r="E401" s="3">
        <f t="shared" si="39"/>
        <v>74.0420672413793</v>
      </c>
      <c r="F401" s="3">
        <f t="shared" si="40"/>
        <v>7.7779344827586101</v>
      </c>
      <c r="G401" s="3">
        <f t="shared" si="41"/>
        <v>7.7779344827586101</v>
      </c>
      <c r="H401" s="57">
        <f t="shared" si="43"/>
        <v>60.49626481808545</v>
      </c>
      <c r="I401" s="4">
        <f t="shared" si="42"/>
        <v>0.90019464601769927</v>
      </c>
      <c r="J401" s="54"/>
      <c r="K401" s="54"/>
    </row>
    <row r="402" spans="2:11" x14ac:dyDescent="0.3">
      <c r="B402" s="13" t="s">
        <v>409</v>
      </c>
      <c r="C402" s="3">
        <v>78.034482758620697</v>
      </c>
      <c r="D402" s="3">
        <v>69.960560000000001</v>
      </c>
      <c r="E402" s="3">
        <f t="shared" si="39"/>
        <v>73.997521379310342</v>
      </c>
      <c r="F402" s="3">
        <f t="shared" si="40"/>
        <v>8.0739227586206965</v>
      </c>
      <c r="G402" s="3">
        <f t="shared" si="41"/>
        <v>8.0739227586206965</v>
      </c>
      <c r="H402" s="57">
        <f t="shared" si="43"/>
        <v>65.188228712173242</v>
      </c>
      <c r="I402" s="4">
        <f t="shared" si="42"/>
        <v>0.89653391073795841</v>
      </c>
      <c r="J402" s="54"/>
      <c r="K402" s="54"/>
    </row>
    <row r="403" spans="2:11" x14ac:dyDescent="0.3">
      <c r="B403" s="13" t="s">
        <v>410</v>
      </c>
      <c r="C403" s="3">
        <v>77.620689655172399</v>
      </c>
      <c r="D403" s="3">
        <v>72.167789999999997</v>
      </c>
      <c r="E403" s="3">
        <f t="shared" ref="E403:E459" si="44">IFERROR(AVERAGE(C403,D403),"")</f>
        <v>74.894239827586205</v>
      </c>
      <c r="F403" s="3">
        <f t="shared" ref="F403:F459" si="45">IFERROR((C403-D403),"")</f>
        <v>5.452899655172402</v>
      </c>
      <c r="G403" s="3">
        <f t="shared" ref="G403:G459" si="46">ABS(F403)</f>
        <v>5.452899655172402</v>
      </c>
      <c r="H403" s="57">
        <f t="shared" si="43"/>
        <v>29.7341146493793</v>
      </c>
      <c r="I403" s="4">
        <f t="shared" ref="I403:I459" si="47">IFERROR((1-(ABS(C403-D403)/C403)),"")</f>
        <v>0.92974940470901835</v>
      </c>
      <c r="J403" s="54"/>
      <c r="K403" s="54"/>
    </row>
    <row r="404" spans="2:11" x14ac:dyDescent="0.3">
      <c r="B404" s="13" t="s">
        <v>411</v>
      </c>
      <c r="C404" s="3">
        <v>76.7</v>
      </c>
      <c r="D404" s="3">
        <v>69.97278</v>
      </c>
      <c r="E404" s="3">
        <f t="shared" si="44"/>
        <v>73.336389999999994</v>
      </c>
      <c r="F404" s="3">
        <f t="shared" si="45"/>
        <v>6.7272200000000026</v>
      </c>
      <c r="G404" s="3">
        <f t="shared" si="46"/>
        <v>6.7272200000000026</v>
      </c>
      <c r="H404" s="57">
        <f t="shared" si="43"/>
        <v>45.255488928400034</v>
      </c>
      <c r="I404" s="4">
        <f t="shared" si="47"/>
        <v>0.91229178617992179</v>
      </c>
      <c r="J404" s="54"/>
      <c r="K404" s="54"/>
    </row>
    <row r="405" spans="2:11" x14ac:dyDescent="0.3">
      <c r="B405" s="13" t="s">
        <v>412</v>
      </c>
      <c r="C405" s="3">
        <v>77.5</v>
      </c>
      <c r="D405" s="3">
        <v>71.528869999999998</v>
      </c>
      <c r="E405" s="3">
        <f t="shared" si="44"/>
        <v>74.514434999999992</v>
      </c>
      <c r="F405" s="3">
        <f t="shared" si="45"/>
        <v>5.9711300000000023</v>
      </c>
      <c r="G405" s="3">
        <f t="shared" si="46"/>
        <v>5.9711300000000023</v>
      </c>
      <c r="H405" s="57">
        <f t="shared" si="43"/>
        <v>35.654393476900026</v>
      </c>
      <c r="I405" s="4">
        <f t="shared" si="47"/>
        <v>0.92295316129032257</v>
      </c>
      <c r="J405" s="54"/>
      <c r="K405" s="54"/>
    </row>
    <row r="406" spans="2:11" x14ac:dyDescent="0.3">
      <c r="B406" s="13" t="s">
        <v>413</v>
      </c>
      <c r="C406" s="3">
        <v>76.766666666666595</v>
      </c>
      <c r="D406" s="3">
        <v>68.761089999999996</v>
      </c>
      <c r="E406" s="3">
        <f t="shared" si="44"/>
        <v>72.763878333333295</v>
      </c>
      <c r="F406" s="3">
        <f t="shared" si="45"/>
        <v>8.0055766666665988</v>
      </c>
      <c r="G406" s="3">
        <f t="shared" si="46"/>
        <v>8.0055766666665988</v>
      </c>
      <c r="H406" s="57">
        <f t="shared" si="43"/>
        <v>64.089257765876695</v>
      </c>
      <c r="I406" s="4">
        <f t="shared" si="47"/>
        <v>0.89571545809813369</v>
      </c>
      <c r="J406" s="54"/>
      <c r="K406" s="54"/>
    </row>
    <row r="407" spans="2:11" x14ac:dyDescent="0.3">
      <c r="B407" s="13" t="s">
        <v>414</v>
      </c>
      <c r="C407" s="3">
        <v>76.967741935483801</v>
      </c>
      <c r="D407" s="3">
        <v>70.997780000000006</v>
      </c>
      <c r="E407" s="3">
        <f t="shared" si="44"/>
        <v>73.98276096774191</v>
      </c>
      <c r="F407" s="3">
        <f t="shared" si="45"/>
        <v>5.9699619354837949</v>
      </c>
      <c r="G407" s="3">
        <f t="shared" si="46"/>
        <v>5.9699619354837949</v>
      </c>
      <c r="H407" s="57">
        <f t="shared" si="43"/>
        <v>35.640445511125421</v>
      </c>
      <c r="I407" s="4">
        <f t="shared" si="47"/>
        <v>0.92243553227158515</v>
      </c>
      <c r="J407" s="54"/>
      <c r="K407" s="54"/>
    </row>
    <row r="408" spans="2:11" x14ac:dyDescent="0.3">
      <c r="B408" s="13" t="s">
        <v>415</v>
      </c>
      <c r="C408" s="3">
        <v>75.193548387096698</v>
      </c>
      <c r="D408" s="3">
        <v>70.813514999999995</v>
      </c>
      <c r="E408" s="3">
        <f t="shared" si="44"/>
        <v>73.003531693548354</v>
      </c>
      <c r="F408" s="3">
        <f t="shared" si="45"/>
        <v>4.3800333870967023</v>
      </c>
      <c r="G408" s="3">
        <f t="shared" si="46"/>
        <v>4.3800333870967023</v>
      </c>
      <c r="H408" s="57">
        <f t="shared" si="43"/>
        <v>19.18469247208181</v>
      </c>
      <c r="I408" s="4">
        <f t="shared" si="47"/>
        <v>0.94174987773487862</v>
      </c>
      <c r="J408" s="54"/>
      <c r="K408" s="54"/>
    </row>
    <row r="409" spans="2:11" x14ac:dyDescent="0.3">
      <c r="B409" s="13" t="s">
        <v>416</v>
      </c>
      <c r="C409" s="3">
        <v>75.8</v>
      </c>
      <c r="D409" s="3">
        <v>68.209180000000003</v>
      </c>
      <c r="E409" s="3">
        <f t="shared" si="44"/>
        <v>72.004590000000007</v>
      </c>
      <c r="F409" s="3">
        <f t="shared" si="45"/>
        <v>7.5908199999999937</v>
      </c>
      <c r="G409" s="3">
        <f t="shared" si="46"/>
        <v>7.5908199999999937</v>
      </c>
      <c r="H409" s="57">
        <f t="shared" si="43"/>
        <v>57.620548272399901</v>
      </c>
      <c r="I409" s="4">
        <f t="shared" si="47"/>
        <v>0.89985725593667554</v>
      </c>
      <c r="J409" s="54"/>
      <c r="K409" s="54"/>
    </row>
    <row r="410" spans="2:11" x14ac:dyDescent="0.3">
      <c r="B410" s="13" t="s">
        <v>417</v>
      </c>
      <c r="C410" s="3">
        <v>77.766666666666595</v>
      </c>
      <c r="D410" s="3">
        <v>67.558800000000005</v>
      </c>
      <c r="E410" s="3">
        <f t="shared" si="44"/>
        <v>72.662733333333307</v>
      </c>
      <c r="F410" s="3">
        <f t="shared" si="45"/>
        <v>10.20786666666659</v>
      </c>
      <c r="G410" s="3">
        <f t="shared" si="46"/>
        <v>10.20786666666659</v>
      </c>
      <c r="H410" s="57">
        <f t="shared" si="43"/>
        <v>104.20054188444287</v>
      </c>
      <c r="I410" s="4">
        <f t="shared" si="47"/>
        <v>0.86873724817831199</v>
      </c>
      <c r="J410" s="54"/>
      <c r="K410" s="54"/>
    </row>
    <row r="411" spans="2:11" x14ac:dyDescent="0.3">
      <c r="B411" s="13" t="s">
        <v>418</v>
      </c>
      <c r="C411" s="3">
        <v>77.6666666666666</v>
      </c>
      <c r="D411" s="3">
        <v>77.978809999999996</v>
      </c>
      <c r="E411" s="3">
        <f t="shared" si="44"/>
        <v>77.822738333333291</v>
      </c>
      <c r="F411" s="3">
        <f t="shared" si="45"/>
        <v>-0.31214333333339539</v>
      </c>
      <c r="G411" s="3">
        <f t="shared" si="46"/>
        <v>0.31214333333339539</v>
      </c>
      <c r="H411" s="57">
        <f t="shared" si="43"/>
        <v>9.743346054448318E-2</v>
      </c>
      <c r="I411" s="4">
        <f t="shared" si="47"/>
        <v>0.9959809871244627</v>
      </c>
      <c r="J411" s="54"/>
      <c r="K411" s="54"/>
    </row>
    <row r="412" spans="2:11" x14ac:dyDescent="0.3">
      <c r="B412" s="13" t="s">
        <v>419</v>
      </c>
      <c r="C412" s="3">
        <v>76.900000000000006</v>
      </c>
      <c r="D412" s="3">
        <v>80.706130000000002</v>
      </c>
      <c r="E412" s="3">
        <f t="shared" si="44"/>
        <v>78.803065000000004</v>
      </c>
      <c r="F412" s="3">
        <f t="shared" si="45"/>
        <v>-3.806129999999996</v>
      </c>
      <c r="G412" s="3">
        <f t="shared" si="46"/>
        <v>3.806129999999996</v>
      </c>
      <c r="H412" s="57">
        <f t="shared" si="43"/>
        <v>14.48662557689997</v>
      </c>
      <c r="I412" s="4">
        <f t="shared" si="47"/>
        <v>0.95050546163849159</v>
      </c>
      <c r="J412" s="54"/>
      <c r="K412" s="54"/>
    </row>
    <row r="413" spans="2:11" x14ac:dyDescent="0.3">
      <c r="B413" s="13" t="s">
        <v>420</v>
      </c>
      <c r="C413" s="3">
        <v>78.400000000000006</v>
      </c>
      <c r="D413" s="3">
        <v>70.301599999999993</v>
      </c>
      <c r="E413" s="3">
        <f t="shared" si="44"/>
        <v>74.350799999999992</v>
      </c>
      <c r="F413" s="3">
        <f t="shared" si="45"/>
        <v>8.0984000000000123</v>
      </c>
      <c r="G413" s="3">
        <f t="shared" si="46"/>
        <v>8.0984000000000123</v>
      </c>
      <c r="H413" s="57">
        <f t="shared" si="43"/>
        <v>65.584082560000198</v>
      </c>
      <c r="I413" s="4">
        <f t="shared" si="47"/>
        <v>0.89670408163265292</v>
      </c>
      <c r="J413" s="54"/>
      <c r="K413" s="54"/>
    </row>
    <row r="414" spans="2:11" x14ac:dyDescent="0.3">
      <c r="B414" s="13" t="s">
        <v>421</v>
      </c>
      <c r="C414" s="3">
        <v>75.088235294117595</v>
      </c>
      <c r="D414" s="3">
        <v>69.1798</v>
      </c>
      <c r="E414" s="3">
        <f t="shared" si="44"/>
        <v>72.134017647058798</v>
      </c>
      <c r="F414" s="3">
        <f t="shared" si="45"/>
        <v>5.908435294117595</v>
      </c>
      <c r="G414" s="3">
        <f t="shared" si="46"/>
        <v>5.908435294117595</v>
      </c>
      <c r="H414" s="57">
        <f t="shared" si="43"/>
        <v>34.909607624774473</v>
      </c>
      <c r="I414" s="4">
        <f t="shared" si="47"/>
        <v>0.92131343517430542</v>
      </c>
      <c r="J414" s="54"/>
      <c r="K414" s="54"/>
    </row>
    <row r="415" spans="2:11" x14ac:dyDescent="0.3">
      <c r="B415" s="13" t="s">
        <v>422</v>
      </c>
      <c r="C415" s="3">
        <v>73.242424242424207</v>
      </c>
      <c r="D415" s="3">
        <v>67.787890000000004</v>
      </c>
      <c r="E415" s="3">
        <f t="shared" si="44"/>
        <v>70.515157121212098</v>
      </c>
      <c r="F415" s="3">
        <f t="shared" si="45"/>
        <v>5.4545342424242023</v>
      </c>
      <c r="G415" s="3">
        <f t="shared" si="46"/>
        <v>5.4545342424242023</v>
      </c>
      <c r="H415" s="57">
        <f t="shared" si="43"/>
        <v>29.751943801778165</v>
      </c>
      <c r="I415" s="4">
        <f t="shared" si="47"/>
        <v>0.92552766652875518</v>
      </c>
      <c r="J415" s="54"/>
      <c r="K415" s="54"/>
    </row>
    <row r="416" spans="2:11" x14ac:dyDescent="0.3">
      <c r="B416" s="13" t="s">
        <v>423</v>
      </c>
      <c r="C416" s="3">
        <v>73.193548387096698</v>
      </c>
      <c r="D416" s="3">
        <v>68.335909999999998</v>
      </c>
      <c r="E416" s="3">
        <f t="shared" si="44"/>
        <v>70.764729193548348</v>
      </c>
      <c r="F416" s="3">
        <f t="shared" si="45"/>
        <v>4.8576383870966993</v>
      </c>
      <c r="G416" s="3">
        <f t="shared" si="46"/>
        <v>4.8576383870966993</v>
      </c>
      <c r="H416" s="57">
        <f t="shared" si="43"/>
        <v>23.596650699795422</v>
      </c>
      <c r="I416" s="4">
        <f t="shared" si="47"/>
        <v>0.93363297047157434</v>
      </c>
      <c r="J416" s="54"/>
      <c r="K416" s="54"/>
    </row>
    <row r="417" spans="2:11" x14ac:dyDescent="0.3">
      <c r="B417" s="13" t="s">
        <v>424</v>
      </c>
      <c r="C417" s="3">
        <v>74.433333333333294</v>
      </c>
      <c r="D417" s="3">
        <v>70.742530000000002</v>
      </c>
      <c r="E417" s="3">
        <f t="shared" si="44"/>
        <v>72.587931666666648</v>
      </c>
      <c r="F417" s="3">
        <f t="shared" si="45"/>
        <v>3.6908033333332924</v>
      </c>
      <c r="G417" s="3">
        <f t="shared" si="46"/>
        <v>3.6908033333332924</v>
      </c>
      <c r="H417" s="57">
        <f t="shared" si="43"/>
        <v>13.622029245344143</v>
      </c>
      <c r="I417" s="4">
        <f t="shared" si="47"/>
        <v>0.95041464397671349</v>
      </c>
      <c r="J417" s="54"/>
      <c r="K417" s="54"/>
    </row>
    <row r="418" spans="2:11" x14ac:dyDescent="0.3">
      <c r="B418" s="13" t="s">
        <v>425</v>
      </c>
      <c r="C418" s="3">
        <v>75.757575757575694</v>
      </c>
      <c r="D418" s="3">
        <v>74.491519999999994</v>
      </c>
      <c r="E418" s="3">
        <f t="shared" si="44"/>
        <v>75.124547878787837</v>
      </c>
      <c r="F418" s="3">
        <f t="shared" si="45"/>
        <v>1.2660557575756997</v>
      </c>
      <c r="G418" s="3">
        <f t="shared" si="46"/>
        <v>1.2660557575756997</v>
      </c>
      <c r="H418" s="57">
        <f t="shared" si="43"/>
        <v>1.6028971812905788</v>
      </c>
      <c r="I418" s="4">
        <f t="shared" si="47"/>
        <v>0.98328806400000079</v>
      </c>
      <c r="J418" s="54"/>
      <c r="K418" s="54"/>
    </row>
    <row r="419" spans="2:11" x14ac:dyDescent="0.3">
      <c r="B419" s="13" t="s">
        <v>426</v>
      </c>
      <c r="C419" s="3">
        <v>77.969696969696898</v>
      </c>
      <c r="D419" s="3">
        <v>72.934425000000005</v>
      </c>
      <c r="E419" s="3">
        <f t="shared" si="44"/>
        <v>75.452060984848458</v>
      </c>
      <c r="F419" s="3">
        <f t="shared" si="45"/>
        <v>5.0352719696968933</v>
      </c>
      <c r="G419" s="3">
        <f t="shared" si="46"/>
        <v>5.0352719696968933</v>
      </c>
      <c r="H419" s="57">
        <f t="shared" si="43"/>
        <v>25.35396380881523</v>
      </c>
      <c r="I419" s="4">
        <f t="shared" si="47"/>
        <v>0.93542014185775457</v>
      </c>
      <c r="J419" s="54"/>
      <c r="K419" s="54"/>
    </row>
    <row r="420" spans="2:11" x14ac:dyDescent="0.3">
      <c r="B420" s="13" t="s">
        <v>427</v>
      </c>
      <c r="C420" s="3">
        <v>77.939393939393895</v>
      </c>
      <c r="D420" s="3">
        <v>70.465950000000007</v>
      </c>
      <c r="E420" s="3">
        <f t="shared" si="44"/>
        <v>74.202671969696951</v>
      </c>
      <c r="F420" s="3">
        <f t="shared" si="45"/>
        <v>7.4734439393938885</v>
      </c>
      <c r="G420" s="3">
        <f t="shared" si="46"/>
        <v>7.4734439393938885</v>
      </c>
      <c r="H420" s="57">
        <f t="shared" si="43"/>
        <v>55.852364315263245</v>
      </c>
      <c r="I420" s="4">
        <f t="shared" si="47"/>
        <v>0.90411211119751222</v>
      </c>
      <c r="J420" s="54"/>
      <c r="K420" s="54"/>
    </row>
    <row r="421" spans="2:11" x14ac:dyDescent="0.3">
      <c r="B421" s="13" t="s">
        <v>428</v>
      </c>
      <c r="C421" s="3">
        <v>76.900000000000006</v>
      </c>
      <c r="D421" s="3">
        <v>69.779330000000002</v>
      </c>
      <c r="E421" s="3">
        <f t="shared" si="44"/>
        <v>73.339664999999997</v>
      </c>
      <c r="F421" s="3">
        <f t="shared" si="45"/>
        <v>7.1206700000000041</v>
      </c>
      <c r="G421" s="3">
        <f t="shared" si="46"/>
        <v>7.1206700000000041</v>
      </c>
      <c r="H421" s="57">
        <f t="shared" si="43"/>
        <v>50.703941248900058</v>
      </c>
      <c r="I421" s="4">
        <f t="shared" si="47"/>
        <v>0.90740351105331596</v>
      </c>
      <c r="J421" s="54"/>
      <c r="K421" s="54"/>
    </row>
    <row r="422" spans="2:11" x14ac:dyDescent="0.3">
      <c r="B422" s="13" t="s">
        <v>429</v>
      </c>
      <c r="C422" s="3">
        <v>74.193548387096698</v>
      </c>
      <c r="D422" s="3">
        <v>68.717259999999996</v>
      </c>
      <c r="E422" s="3">
        <f t="shared" si="44"/>
        <v>71.455404193548347</v>
      </c>
      <c r="F422" s="3">
        <f t="shared" si="45"/>
        <v>5.4762883870967016</v>
      </c>
      <c r="G422" s="3">
        <f t="shared" si="46"/>
        <v>5.4762883870967016</v>
      </c>
      <c r="H422" s="57">
        <f t="shared" si="43"/>
        <v>29.989734498650193</v>
      </c>
      <c r="I422" s="4">
        <f t="shared" si="47"/>
        <v>0.92618915652174005</v>
      </c>
      <c r="J422" s="54"/>
      <c r="K422" s="54"/>
    </row>
    <row r="423" spans="2:11" x14ac:dyDescent="0.3">
      <c r="B423" s="13" t="s">
        <v>430</v>
      </c>
      <c r="C423" s="3">
        <v>73.774193548387103</v>
      </c>
      <c r="D423" s="3">
        <v>71.064229999999995</v>
      </c>
      <c r="E423" s="3">
        <f t="shared" si="44"/>
        <v>72.419211774193542</v>
      </c>
      <c r="F423" s="3">
        <f t="shared" si="45"/>
        <v>2.7099635483871083</v>
      </c>
      <c r="G423" s="3">
        <f t="shared" si="46"/>
        <v>2.7099635483871083</v>
      </c>
      <c r="H423" s="57">
        <f t="shared" si="43"/>
        <v>7.3439024335868472</v>
      </c>
      <c r="I423" s="4">
        <f t="shared" si="47"/>
        <v>0.96326678181023162</v>
      </c>
      <c r="J423" s="54"/>
      <c r="K423" s="54"/>
    </row>
    <row r="424" spans="2:11" x14ac:dyDescent="0.3">
      <c r="B424" s="13" t="s">
        <v>431</v>
      </c>
      <c r="C424" s="3">
        <v>73.75</v>
      </c>
      <c r="D424" s="3">
        <v>72.392830000000004</v>
      </c>
      <c r="E424" s="3">
        <f t="shared" si="44"/>
        <v>73.071415000000002</v>
      </c>
      <c r="F424" s="3">
        <f t="shared" si="45"/>
        <v>1.3571699999999964</v>
      </c>
      <c r="G424" s="3">
        <f t="shared" si="46"/>
        <v>1.3571699999999964</v>
      </c>
      <c r="H424" s="57">
        <f t="shared" si="43"/>
        <v>1.8419104088999902</v>
      </c>
      <c r="I424" s="4">
        <f t="shared" si="47"/>
        <v>0.98159769491525428</v>
      </c>
      <c r="J424" s="54"/>
      <c r="K424" s="54"/>
    </row>
    <row r="425" spans="2:11" x14ac:dyDescent="0.3">
      <c r="B425" s="13" t="s">
        <v>432</v>
      </c>
      <c r="C425" s="3">
        <v>74.419354838709694</v>
      </c>
      <c r="D425" s="3">
        <v>71.414246000000006</v>
      </c>
      <c r="E425" s="3">
        <f t="shared" si="44"/>
        <v>72.916800419354843</v>
      </c>
      <c r="F425" s="3">
        <f t="shared" si="45"/>
        <v>3.0051088387096883</v>
      </c>
      <c r="G425" s="3">
        <f t="shared" si="46"/>
        <v>3.0051088387096883</v>
      </c>
      <c r="H425" s="57">
        <f t="shared" si="43"/>
        <v>9.0306791324910911</v>
      </c>
      <c r="I425" s="4">
        <f t="shared" si="47"/>
        <v>0.95961925704377971</v>
      </c>
      <c r="J425" s="54"/>
      <c r="K425" s="54"/>
    </row>
    <row r="426" spans="2:11" x14ac:dyDescent="0.3">
      <c r="B426" s="13" t="s">
        <v>433</v>
      </c>
      <c r="C426" s="3">
        <v>74.483870967741893</v>
      </c>
      <c r="D426" s="3">
        <v>72.099379999999996</v>
      </c>
      <c r="E426" s="3">
        <f t="shared" si="44"/>
        <v>73.291625483870945</v>
      </c>
      <c r="F426" s="3">
        <f t="shared" si="45"/>
        <v>2.3844909677418968</v>
      </c>
      <c r="G426" s="3">
        <f t="shared" si="46"/>
        <v>2.3844909677418968</v>
      </c>
      <c r="H426" s="57">
        <f t="shared" si="43"/>
        <v>5.6857971752426879</v>
      </c>
      <c r="I426" s="4">
        <f t="shared" si="47"/>
        <v>0.96798647899523649</v>
      </c>
      <c r="J426" s="54"/>
      <c r="K426" s="54"/>
    </row>
    <row r="427" spans="2:11" x14ac:dyDescent="0.3">
      <c r="B427" s="13" t="s">
        <v>434</v>
      </c>
      <c r="C427" s="3">
        <v>74.6666666666666</v>
      </c>
      <c r="D427" s="3">
        <v>71.128519999999995</v>
      </c>
      <c r="E427" s="3">
        <f t="shared" si="44"/>
        <v>72.897593333333305</v>
      </c>
      <c r="F427" s="3">
        <f t="shared" si="45"/>
        <v>3.5381466666666057</v>
      </c>
      <c r="G427" s="3">
        <f t="shared" si="46"/>
        <v>3.5381466666666057</v>
      </c>
      <c r="H427" s="57">
        <f t="shared" si="43"/>
        <v>12.518481834844014</v>
      </c>
      <c r="I427" s="4">
        <f t="shared" si="47"/>
        <v>0.95261410714285788</v>
      </c>
      <c r="J427" s="54"/>
      <c r="K427" s="54"/>
    </row>
    <row r="428" spans="2:11" x14ac:dyDescent="0.3">
      <c r="B428" s="13" t="s">
        <v>435</v>
      </c>
      <c r="C428" s="3">
        <v>73.8</v>
      </c>
      <c r="D428" s="3">
        <v>69.686356000000004</v>
      </c>
      <c r="E428" s="3">
        <f t="shared" si="44"/>
        <v>71.743178</v>
      </c>
      <c r="F428" s="3">
        <f t="shared" si="45"/>
        <v>4.1136439999999936</v>
      </c>
      <c r="G428" s="3">
        <f t="shared" si="46"/>
        <v>4.1136439999999936</v>
      </c>
      <c r="H428" s="57">
        <f t="shared" si="43"/>
        <v>16.922066958735947</v>
      </c>
      <c r="I428" s="4">
        <f t="shared" si="47"/>
        <v>0.944259566395664</v>
      </c>
      <c r="J428" s="54"/>
      <c r="K428" s="54"/>
    </row>
    <row r="429" spans="2:11" x14ac:dyDescent="0.3">
      <c r="B429" s="13" t="s">
        <v>436</v>
      </c>
      <c r="C429" s="3">
        <v>73.400000000000006</v>
      </c>
      <c r="D429" s="3">
        <v>67.420150000000007</v>
      </c>
      <c r="E429" s="3">
        <f t="shared" si="44"/>
        <v>70.410075000000006</v>
      </c>
      <c r="F429" s="3">
        <f t="shared" si="45"/>
        <v>5.979849999999999</v>
      </c>
      <c r="G429" s="3">
        <f t="shared" si="46"/>
        <v>5.979849999999999</v>
      </c>
      <c r="H429" s="57">
        <f t="shared" si="43"/>
        <v>35.75860602249999</v>
      </c>
      <c r="I429" s="4">
        <f t="shared" si="47"/>
        <v>0.91853065395095368</v>
      </c>
      <c r="J429" s="54"/>
      <c r="K429" s="54"/>
    </row>
    <row r="430" spans="2:11" x14ac:dyDescent="0.3">
      <c r="B430" s="13" t="s">
        <v>437</v>
      </c>
      <c r="C430" s="3">
        <v>72.533333333333303</v>
      </c>
      <c r="D430" s="3">
        <v>75.165139999999994</v>
      </c>
      <c r="E430" s="3">
        <f t="shared" si="44"/>
        <v>73.849236666666656</v>
      </c>
      <c r="F430" s="3">
        <f t="shared" si="45"/>
        <v>-2.6318066666666908</v>
      </c>
      <c r="G430" s="3">
        <f t="shared" si="46"/>
        <v>2.6318066666666908</v>
      </c>
      <c r="H430" s="57">
        <f t="shared" si="43"/>
        <v>6.926406330711238</v>
      </c>
      <c r="I430" s="4">
        <f t="shared" si="47"/>
        <v>0.96371590073529378</v>
      </c>
      <c r="J430" s="54"/>
      <c r="K430" s="54"/>
    </row>
    <row r="431" spans="2:11" x14ac:dyDescent="0.3">
      <c r="B431" s="13" t="s">
        <v>438</v>
      </c>
      <c r="C431" s="3">
        <v>75.1666666666666</v>
      </c>
      <c r="D431" s="3">
        <v>71.864230000000006</v>
      </c>
      <c r="E431" s="3">
        <f t="shared" si="44"/>
        <v>73.515448333333296</v>
      </c>
      <c r="F431" s="3">
        <f t="shared" si="45"/>
        <v>3.3024366666665941</v>
      </c>
      <c r="G431" s="3">
        <f t="shared" si="46"/>
        <v>3.3024366666665941</v>
      </c>
      <c r="H431" s="57">
        <f t="shared" si="43"/>
        <v>10.906087937343965</v>
      </c>
      <c r="I431" s="4">
        <f t="shared" si="47"/>
        <v>0.95606514412416943</v>
      </c>
      <c r="J431" s="54"/>
      <c r="K431" s="54"/>
    </row>
    <row r="432" spans="2:11" x14ac:dyDescent="0.3">
      <c r="B432" s="13" t="s">
        <v>439</v>
      </c>
      <c r="C432" s="3">
        <v>78.066666666666606</v>
      </c>
      <c r="D432" s="3">
        <v>70.229150000000004</v>
      </c>
      <c r="E432" s="3">
        <f t="shared" si="44"/>
        <v>74.147908333333305</v>
      </c>
      <c r="F432" s="3">
        <f t="shared" si="45"/>
        <v>7.8375166666666019</v>
      </c>
      <c r="G432" s="3">
        <f t="shared" si="46"/>
        <v>7.8375166666666019</v>
      </c>
      <c r="H432" s="57">
        <f t="shared" si="43"/>
        <v>61.426667500276764</v>
      </c>
      <c r="I432" s="4">
        <f t="shared" si="47"/>
        <v>0.89960482493595295</v>
      </c>
      <c r="J432" s="54"/>
      <c r="K432" s="54"/>
    </row>
    <row r="433" spans="2:11" x14ac:dyDescent="0.3">
      <c r="B433" s="13" t="s">
        <v>440</v>
      </c>
      <c r="C433" s="3">
        <v>77.3125</v>
      </c>
      <c r="D433" s="3">
        <v>68.215109999999996</v>
      </c>
      <c r="E433" s="3">
        <f t="shared" si="44"/>
        <v>72.763804999999991</v>
      </c>
      <c r="F433" s="3">
        <f t="shared" si="45"/>
        <v>9.0973900000000043</v>
      </c>
      <c r="G433" s="3">
        <f t="shared" si="46"/>
        <v>9.0973900000000043</v>
      </c>
      <c r="H433" s="57">
        <f t="shared" si="43"/>
        <v>82.762504812100076</v>
      </c>
      <c r="I433" s="4">
        <f t="shared" si="47"/>
        <v>0.88232963621665317</v>
      </c>
      <c r="J433" s="54"/>
      <c r="K433" s="54"/>
    </row>
    <row r="434" spans="2:11" x14ac:dyDescent="0.3">
      <c r="B434" s="13" t="s">
        <v>441</v>
      </c>
      <c r="C434" s="3">
        <v>76.225806451612897</v>
      </c>
      <c r="D434" s="3">
        <v>69.061819999999997</v>
      </c>
      <c r="E434" s="3">
        <f t="shared" si="44"/>
        <v>72.64381322580644</v>
      </c>
      <c r="F434" s="3">
        <f t="shared" si="45"/>
        <v>7.1639864516128995</v>
      </c>
      <c r="G434" s="3">
        <f t="shared" si="46"/>
        <v>7.1639864516128995</v>
      </c>
      <c r="H434" s="57">
        <f t="shared" si="43"/>
        <v>51.322701878893184</v>
      </c>
      <c r="I434" s="4">
        <f t="shared" si="47"/>
        <v>0.9060162589928058</v>
      </c>
      <c r="J434" s="54"/>
      <c r="K434" s="54"/>
    </row>
    <row r="435" spans="2:11" x14ac:dyDescent="0.3">
      <c r="B435" s="13" t="s">
        <v>442</v>
      </c>
      <c r="C435" s="3">
        <v>76.466666666666598</v>
      </c>
      <c r="D435" s="3">
        <v>66.97569</v>
      </c>
      <c r="E435" s="3">
        <f t="shared" si="44"/>
        <v>71.721178333333299</v>
      </c>
      <c r="F435" s="3">
        <f t="shared" si="45"/>
        <v>9.4909766666665973</v>
      </c>
      <c r="G435" s="3">
        <f t="shared" si="46"/>
        <v>9.4909766666665973</v>
      </c>
      <c r="H435" s="57">
        <f t="shared" si="43"/>
        <v>90.078638087209796</v>
      </c>
      <c r="I435" s="4">
        <f t="shared" si="47"/>
        <v>0.87588086312118651</v>
      </c>
      <c r="J435" s="54"/>
      <c r="K435" s="54"/>
    </row>
    <row r="436" spans="2:11" x14ac:dyDescent="0.3">
      <c r="B436" s="13" t="s">
        <v>443</v>
      </c>
      <c r="C436" s="3">
        <v>77.633333333333297</v>
      </c>
      <c r="D436" s="3">
        <v>71.090729999999994</v>
      </c>
      <c r="E436" s="3">
        <f t="shared" si="44"/>
        <v>74.362031666666638</v>
      </c>
      <c r="F436" s="3">
        <f t="shared" si="45"/>
        <v>6.5426033333333038</v>
      </c>
      <c r="G436" s="3">
        <f t="shared" si="46"/>
        <v>6.5426033333333038</v>
      </c>
      <c r="H436" s="57">
        <f t="shared" si="43"/>
        <v>42.805658377344059</v>
      </c>
      <c r="I436" s="4">
        <f t="shared" si="47"/>
        <v>0.91572430227565516</v>
      </c>
      <c r="J436" s="54"/>
      <c r="K436" s="54"/>
    </row>
    <row r="437" spans="2:11" x14ac:dyDescent="0.3">
      <c r="B437" s="13" t="s">
        <v>444</v>
      </c>
      <c r="C437" s="3">
        <v>77.566666666666606</v>
      </c>
      <c r="D437" s="3">
        <v>70.110169999999997</v>
      </c>
      <c r="E437" s="3">
        <f t="shared" si="44"/>
        <v>73.838418333333294</v>
      </c>
      <c r="F437" s="3">
        <f t="shared" si="45"/>
        <v>7.4564966666666095</v>
      </c>
      <c r="G437" s="3">
        <f t="shared" si="46"/>
        <v>7.4564966666666095</v>
      </c>
      <c r="H437" s="57">
        <f t="shared" si="43"/>
        <v>55.599342540010255</v>
      </c>
      <c r="I437" s="4">
        <f t="shared" si="47"/>
        <v>0.90386983240223528</v>
      </c>
      <c r="J437" s="54"/>
      <c r="K437" s="54"/>
    </row>
    <row r="438" spans="2:11" x14ac:dyDescent="0.3">
      <c r="B438" s="13" t="s">
        <v>445</v>
      </c>
      <c r="C438" s="3">
        <v>76.866666666666603</v>
      </c>
      <c r="D438" s="3">
        <v>70.521590000000003</v>
      </c>
      <c r="E438" s="3">
        <f t="shared" si="44"/>
        <v>73.69412833333331</v>
      </c>
      <c r="F438" s="3">
        <f t="shared" si="45"/>
        <v>6.3450766666665999</v>
      </c>
      <c r="G438" s="3">
        <f t="shared" si="46"/>
        <v>6.3450766666665999</v>
      </c>
      <c r="H438" s="57">
        <f t="shared" si="43"/>
        <v>40.259997905876929</v>
      </c>
      <c r="I438" s="4">
        <f t="shared" si="47"/>
        <v>0.91745346921075532</v>
      </c>
      <c r="J438" s="54"/>
      <c r="K438" s="54"/>
    </row>
    <row r="439" spans="2:11" x14ac:dyDescent="0.3">
      <c r="B439" s="13" t="s">
        <v>446</v>
      </c>
      <c r="C439" s="3">
        <v>78.3</v>
      </c>
      <c r="D439" s="3">
        <v>69.580734000000007</v>
      </c>
      <c r="E439" s="3">
        <f t="shared" si="44"/>
        <v>73.940367000000009</v>
      </c>
      <c r="F439" s="3">
        <f t="shared" si="45"/>
        <v>8.7192659999999904</v>
      </c>
      <c r="G439" s="3">
        <f t="shared" si="46"/>
        <v>8.7192659999999904</v>
      </c>
      <c r="H439" s="57">
        <f t="shared" si="43"/>
        <v>76.025599578755831</v>
      </c>
      <c r="I439" s="4">
        <f t="shared" si="47"/>
        <v>0.88864283524904231</v>
      </c>
      <c r="J439" s="54"/>
      <c r="K439" s="54"/>
    </row>
    <row r="440" spans="2:11" x14ac:dyDescent="0.3">
      <c r="B440" s="13" t="s">
        <v>447</v>
      </c>
      <c r="C440" s="3">
        <v>76.7</v>
      </c>
      <c r="D440" s="3">
        <v>66.473010000000002</v>
      </c>
      <c r="E440" s="3">
        <f t="shared" si="44"/>
        <v>71.586505000000002</v>
      </c>
      <c r="F440" s="3">
        <f t="shared" si="45"/>
        <v>10.226990000000001</v>
      </c>
      <c r="G440" s="3">
        <f t="shared" si="46"/>
        <v>10.226990000000001</v>
      </c>
      <c r="H440" s="57">
        <f t="shared" si="43"/>
        <v>104.59132446010001</v>
      </c>
      <c r="I440" s="4">
        <f t="shared" si="47"/>
        <v>0.86666245110821383</v>
      </c>
      <c r="J440" s="54"/>
      <c r="K440" s="54"/>
    </row>
    <row r="441" spans="2:11" x14ac:dyDescent="0.3">
      <c r="B441" s="13" t="s">
        <v>448</v>
      </c>
      <c r="C441" s="3">
        <v>78.433333333333294</v>
      </c>
      <c r="D441" s="3">
        <v>70.093329999999995</v>
      </c>
      <c r="E441" s="3">
        <f t="shared" si="44"/>
        <v>74.263331666666645</v>
      </c>
      <c r="F441" s="3">
        <f t="shared" si="45"/>
        <v>8.3400033333332999</v>
      </c>
      <c r="G441" s="3">
        <f t="shared" si="46"/>
        <v>8.3400033333332999</v>
      </c>
      <c r="H441" s="57">
        <f t="shared" si="43"/>
        <v>69.555655600010553</v>
      </c>
      <c r="I441" s="4">
        <f t="shared" si="47"/>
        <v>0.89366761580960508</v>
      </c>
      <c r="J441" s="54"/>
      <c r="K441" s="54"/>
    </row>
    <row r="442" spans="2:11" x14ac:dyDescent="0.3">
      <c r="B442" s="13" t="s">
        <v>449</v>
      </c>
      <c r="C442" s="3">
        <v>77.433333333333294</v>
      </c>
      <c r="D442" s="3">
        <v>71.413600000000002</v>
      </c>
      <c r="E442" s="3">
        <f t="shared" si="44"/>
        <v>74.423466666666656</v>
      </c>
      <c r="F442" s="3">
        <f t="shared" si="45"/>
        <v>6.0197333333332921</v>
      </c>
      <c r="G442" s="3">
        <f t="shared" si="46"/>
        <v>6.0197333333332921</v>
      </c>
      <c r="H442" s="57">
        <f t="shared" si="43"/>
        <v>36.237189404443946</v>
      </c>
      <c r="I442" s="4">
        <f t="shared" si="47"/>
        <v>0.92225914765389627</v>
      </c>
      <c r="J442" s="54"/>
      <c r="K442" s="54"/>
    </row>
    <row r="443" spans="2:11" x14ac:dyDescent="0.3">
      <c r="B443" s="13" t="s">
        <v>450</v>
      </c>
      <c r="C443" s="3">
        <v>77.133333333333297</v>
      </c>
      <c r="D443" s="3">
        <v>70.766859999999994</v>
      </c>
      <c r="E443" s="3">
        <f t="shared" si="44"/>
        <v>73.950096666666639</v>
      </c>
      <c r="F443" s="3">
        <f t="shared" si="45"/>
        <v>6.3664733333333032</v>
      </c>
      <c r="G443" s="3">
        <f t="shared" si="46"/>
        <v>6.3664733333333032</v>
      </c>
      <c r="H443" s="57">
        <f t="shared" si="43"/>
        <v>40.531982704044061</v>
      </c>
      <c r="I443" s="4">
        <f t="shared" si="47"/>
        <v>0.91746145203111529</v>
      </c>
      <c r="J443" s="54"/>
      <c r="K443" s="54"/>
    </row>
    <row r="444" spans="2:11" x14ac:dyDescent="0.3">
      <c r="B444" s="13" t="s">
        <v>451</v>
      </c>
      <c r="C444" s="3">
        <v>76.133333333333297</v>
      </c>
      <c r="D444" s="3">
        <v>73.680080000000004</v>
      </c>
      <c r="E444" s="3">
        <f t="shared" si="44"/>
        <v>74.906706666666651</v>
      </c>
      <c r="F444" s="3">
        <f t="shared" si="45"/>
        <v>2.4532533333332935</v>
      </c>
      <c r="G444" s="3">
        <f t="shared" si="46"/>
        <v>2.4532533333332935</v>
      </c>
      <c r="H444" s="57">
        <f t="shared" si="43"/>
        <v>6.0184519175109159</v>
      </c>
      <c r="I444" s="4">
        <f t="shared" si="47"/>
        <v>0.96777688266199702</v>
      </c>
      <c r="J444" s="54"/>
      <c r="K444" s="54"/>
    </row>
    <row r="445" spans="2:11" x14ac:dyDescent="0.3">
      <c r="B445" s="13" t="s">
        <v>452</v>
      </c>
      <c r="C445" s="3">
        <v>76.7</v>
      </c>
      <c r="D445" s="3">
        <v>72.140979999999999</v>
      </c>
      <c r="E445" s="3">
        <f t="shared" si="44"/>
        <v>74.420490000000001</v>
      </c>
      <c r="F445" s="3">
        <f t="shared" si="45"/>
        <v>4.5590200000000038</v>
      </c>
      <c r="G445" s="3">
        <f t="shared" si="46"/>
        <v>4.5590200000000038</v>
      </c>
      <c r="H445" s="57">
        <f t="shared" si="43"/>
        <v>20.784663360400035</v>
      </c>
      <c r="I445" s="4">
        <f t="shared" si="47"/>
        <v>0.94056036505867013</v>
      </c>
      <c r="J445" s="54"/>
      <c r="K445" s="54"/>
    </row>
    <row r="446" spans="2:11" x14ac:dyDescent="0.3">
      <c r="B446" s="13" t="s">
        <v>453</v>
      </c>
      <c r="C446" s="3">
        <v>77.5</v>
      </c>
      <c r="D446" s="3">
        <v>72.498890000000003</v>
      </c>
      <c r="E446" s="3">
        <f t="shared" si="44"/>
        <v>74.999445000000009</v>
      </c>
      <c r="F446" s="3">
        <f t="shared" si="45"/>
        <v>5.0011099999999971</v>
      </c>
      <c r="G446" s="3">
        <f t="shared" si="46"/>
        <v>5.0011099999999971</v>
      </c>
      <c r="H446" s="57">
        <f t="shared" si="43"/>
        <v>25.011101232099971</v>
      </c>
      <c r="I446" s="4">
        <f t="shared" si="47"/>
        <v>0.93546954838709684</v>
      </c>
      <c r="J446" s="54"/>
      <c r="K446" s="54"/>
    </row>
    <row r="447" spans="2:11" x14ac:dyDescent="0.3">
      <c r="B447" s="13" t="s">
        <v>454</v>
      </c>
      <c r="C447" s="3">
        <v>78.129032258064498</v>
      </c>
      <c r="D447" s="3">
        <v>69.054276000000002</v>
      </c>
      <c r="E447" s="3">
        <f t="shared" si="44"/>
        <v>73.59165412903225</v>
      </c>
      <c r="F447" s="3">
        <f t="shared" si="45"/>
        <v>9.0747562580644967</v>
      </c>
      <c r="G447" s="3">
        <f t="shared" si="46"/>
        <v>9.0747562580644967</v>
      </c>
      <c r="H447" s="57">
        <f t="shared" si="43"/>
        <v>82.351201143280747</v>
      </c>
      <c r="I447" s="4">
        <f t="shared" si="47"/>
        <v>0.88384911478117278</v>
      </c>
      <c r="J447" s="54"/>
      <c r="K447" s="54"/>
    </row>
    <row r="448" spans="2:11" x14ac:dyDescent="0.3">
      <c r="B448" s="13" t="s">
        <v>455</v>
      </c>
      <c r="C448" s="3">
        <v>77.6666666666666</v>
      </c>
      <c r="D448" s="3">
        <v>73.766593999999998</v>
      </c>
      <c r="E448" s="3">
        <f t="shared" si="44"/>
        <v>75.716630333333299</v>
      </c>
      <c r="F448" s="3">
        <f t="shared" si="45"/>
        <v>3.9000726666666026</v>
      </c>
      <c r="G448" s="3">
        <f t="shared" si="46"/>
        <v>3.9000726666666026</v>
      </c>
      <c r="H448" s="57">
        <f t="shared" si="43"/>
        <v>15.210566805279944</v>
      </c>
      <c r="I448" s="4">
        <f t="shared" si="47"/>
        <v>0.9497844721030051</v>
      </c>
      <c r="J448" s="54"/>
      <c r="K448" s="54"/>
    </row>
    <row r="449" spans="2:11" x14ac:dyDescent="0.3">
      <c r="B449" s="13" t="s">
        <v>456</v>
      </c>
      <c r="C449" s="3">
        <v>77.633333333333297</v>
      </c>
      <c r="D449" s="3">
        <v>74.658829999999995</v>
      </c>
      <c r="E449" s="3">
        <f t="shared" si="44"/>
        <v>76.146081666666646</v>
      </c>
      <c r="F449" s="3">
        <f t="shared" si="45"/>
        <v>2.9745033333333026</v>
      </c>
      <c r="G449" s="3">
        <f t="shared" si="46"/>
        <v>2.9745033333333026</v>
      </c>
      <c r="H449" s="57">
        <f t="shared" si="43"/>
        <v>8.8476700800109285</v>
      </c>
      <c r="I449" s="4">
        <f t="shared" si="47"/>
        <v>0.96168522971232329</v>
      </c>
      <c r="J449" s="54"/>
      <c r="K449" s="54"/>
    </row>
    <row r="450" spans="2:11" x14ac:dyDescent="0.3">
      <c r="B450" s="13" t="s">
        <v>457</v>
      </c>
      <c r="C450" s="3">
        <v>74.484848484848399</v>
      </c>
      <c r="D450" s="3">
        <v>76.807495000000003</v>
      </c>
      <c r="E450" s="3">
        <f t="shared" si="44"/>
        <v>75.646171742424201</v>
      </c>
      <c r="F450" s="3">
        <f t="shared" si="45"/>
        <v>-2.3226465151516038</v>
      </c>
      <c r="G450" s="3">
        <f t="shared" si="46"/>
        <v>2.3226465151516038</v>
      </c>
      <c r="H450" s="57">
        <f t="shared" si="43"/>
        <v>5.3946868343458894</v>
      </c>
      <c r="I450" s="4">
        <f t="shared" si="47"/>
        <v>0.96881719487387996</v>
      </c>
      <c r="J450" s="54"/>
      <c r="K450" s="54"/>
    </row>
    <row r="451" spans="2:11" x14ac:dyDescent="0.3">
      <c r="B451" s="13" t="s">
        <v>458</v>
      </c>
      <c r="C451" s="3">
        <v>75.675675675675606</v>
      </c>
      <c r="D451" s="3">
        <v>79.109129999999993</v>
      </c>
      <c r="E451" s="3">
        <f t="shared" si="44"/>
        <v>77.392402837837807</v>
      </c>
      <c r="F451" s="3">
        <f t="shared" si="45"/>
        <v>-3.4334543243243871</v>
      </c>
      <c r="G451" s="3">
        <f t="shared" si="46"/>
        <v>3.4334543243243871</v>
      </c>
      <c r="H451" s="57">
        <f t="shared" si="43"/>
        <v>11.788608597221835</v>
      </c>
      <c r="I451" s="4">
        <f t="shared" si="47"/>
        <v>0.95462935357142764</v>
      </c>
      <c r="J451" s="54"/>
      <c r="K451" s="54"/>
    </row>
    <row r="452" spans="2:11" x14ac:dyDescent="0.3">
      <c r="B452" s="13" t="s">
        <v>459</v>
      </c>
      <c r="C452" s="3">
        <v>74.837837837837796</v>
      </c>
      <c r="D452" s="3">
        <v>76.566689999999994</v>
      </c>
      <c r="E452" s="3">
        <f t="shared" si="44"/>
        <v>75.702263918918902</v>
      </c>
      <c r="F452" s="3">
        <f t="shared" si="45"/>
        <v>-1.7288521621621982</v>
      </c>
      <c r="G452" s="3">
        <f t="shared" si="46"/>
        <v>1.7288521621621982</v>
      </c>
      <c r="H452" s="57">
        <f t="shared" si="43"/>
        <v>2.9889297986129075</v>
      </c>
      <c r="I452" s="4">
        <f t="shared" si="47"/>
        <v>0.97689868905742094</v>
      </c>
      <c r="J452" s="54"/>
      <c r="K452" s="54"/>
    </row>
    <row r="453" spans="2:11" x14ac:dyDescent="0.3">
      <c r="B453" s="13" t="s">
        <v>460</v>
      </c>
      <c r="C453" s="3">
        <v>72.59375</v>
      </c>
      <c r="D453" s="3">
        <v>77.058494999999994</v>
      </c>
      <c r="E453" s="3">
        <f t="shared" si="44"/>
        <v>74.826122499999997</v>
      </c>
      <c r="F453" s="3">
        <f t="shared" si="45"/>
        <v>-4.4647449999999935</v>
      </c>
      <c r="G453" s="3">
        <f t="shared" si="46"/>
        <v>4.4647449999999935</v>
      </c>
      <c r="H453" s="57">
        <f t="shared" si="43"/>
        <v>19.933947915024941</v>
      </c>
      <c r="I453" s="4">
        <f t="shared" si="47"/>
        <v>0.93849684029272507</v>
      </c>
      <c r="J453" s="54"/>
      <c r="K453" s="54"/>
    </row>
    <row r="454" spans="2:11" x14ac:dyDescent="0.3">
      <c r="B454" s="13" t="s">
        <v>461</v>
      </c>
      <c r="C454" s="3">
        <v>73.966666666666598</v>
      </c>
      <c r="D454" s="3">
        <v>77.307249999999996</v>
      </c>
      <c r="E454" s="3">
        <f t="shared" si="44"/>
        <v>75.636958333333297</v>
      </c>
      <c r="F454" s="3">
        <f t="shared" si="45"/>
        <v>-3.3405833333333987</v>
      </c>
      <c r="G454" s="3">
        <f t="shared" si="46"/>
        <v>3.3405833333333987</v>
      </c>
      <c r="H454" s="57">
        <f t="shared" si="43"/>
        <v>11.159497006944882</v>
      </c>
      <c r="I454" s="4">
        <f t="shared" si="47"/>
        <v>0.95483663812528075</v>
      </c>
      <c r="J454" s="54"/>
      <c r="K454" s="54"/>
    </row>
    <row r="455" spans="2:11" x14ac:dyDescent="0.3">
      <c r="B455" s="13" t="s">
        <v>462</v>
      </c>
      <c r="C455" s="3">
        <v>76</v>
      </c>
      <c r="D455" s="3">
        <v>75.838629999999995</v>
      </c>
      <c r="E455" s="3">
        <f t="shared" si="44"/>
        <v>75.919314999999997</v>
      </c>
      <c r="F455" s="3">
        <f t="shared" si="45"/>
        <v>0.16137000000000512</v>
      </c>
      <c r="G455" s="3">
        <f t="shared" si="46"/>
        <v>0.16137000000000512</v>
      </c>
      <c r="H455" s="57">
        <f t="shared" si="43"/>
        <v>2.6040276900001654E-2</v>
      </c>
      <c r="I455" s="4">
        <f t="shared" si="47"/>
        <v>0.99787671052631577</v>
      </c>
      <c r="J455" s="54"/>
      <c r="K455" s="54"/>
    </row>
    <row r="456" spans="2:11" x14ac:dyDescent="0.3">
      <c r="B456" s="13" t="s">
        <v>463</v>
      </c>
      <c r="C456" s="3">
        <v>76.366666666666603</v>
      </c>
      <c r="D456" s="3">
        <v>75.071979999999996</v>
      </c>
      <c r="E456" s="3">
        <f t="shared" si="44"/>
        <v>75.719323333333307</v>
      </c>
      <c r="F456" s="3">
        <f t="shared" si="45"/>
        <v>1.2946866666666068</v>
      </c>
      <c r="G456" s="3">
        <f t="shared" si="46"/>
        <v>1.2946866666666068</v>
      </c>
      <c r="H456" s="57">
        <f t="shared" si="43"/>
        <v>1.6762135648442895</v>
      </c>
      <c r="I456" s="4">
        <f t="shared" si="47"/>
        <v>0.98304644260148488</v>
      </c>
      <c r="J456" s="54"/>
      <c r="K456" s="54"/>
    </row>
    <row r="457" spans="2:11" x14ac:dyDescent="0.3">
      <c r="B457" s="13" t="s">
        <v>464</v>
      </c>
      <c r="C457" s="3">
        <v>75.966666666666598</v>
      </c>
      <c r="D457" s="3">
        <v>74.343940000000003</v>
      </c>
      <c r="E457" s="3">
        <f t="shared" si="44"/>
        <v>75.155303333333308</v>
      </c>
      <c r="F457" s="3">
        <f t="shared" si="45"/>
        <v>1.622726666666594</v>
      </c>
      <c r="G457" s="3">
        <f t="shared" si="46"/>
        <v>1.622726666666594</v>
      </c>
      <c r="H457" s="57">
        <f t="shared" si="43"/>
        <v>2.6332418347108755</v>
      </c>
      <c r="I457" s="4">
        <f t="shared" si="47"/>
        <v>0.97863896445809662</v>
      </c>
      <c r="J457" s="54"/>
      <c r="K457" s="54"/>
    </row>
    <row r="458" spans="2:11" x14ac:dyDescent="0.3">
      <c r="B458" s="13" t="s">
        <v>465</v>
      </c>
      <c r="C458" s="3">
        <v>74.933333333333294</v>
      </c>
      <c r="D458" s="3">
        <v>75.343559999999997</v>
      </c>
      <c r="E458" s="3">
        <f t="shared" si="44"/>
        <v>75.138446666666653</v>
      </c>
      <c r="F458" s="3">
        <f t="shared" si="45"/>
        <v>-0.41022666666670204</v>
      </c>
      <c r="G458" s="3">
        <f t="shared" si="46"/>
        <v>0.41022666666670204</v>
      </c>
      <c r="H458" s="57">
        <f t="shared" si="43"/>
        <v>0.16828591804447346</v>
      </c>
      <c r="I458" s="4">
        <f t="shared" si="47"/>
        <v>0.99452544483985716</v>
      </c>
      <c r="J458" s="54"/>
      <c r="K458" s="54"/>
    </row>
    <row r="459" spans="2:11" x14ac:dyDescent="0.3">
      <c r="B459" s="13" t="s">
        <v>466</v>
      </c>
      <c r="C459" s="3">
        <v>72.931034482758605</v>
      </c>
      <c r="D459" s="3">
        <v>80.851039999999998</v>
      </c>
      <c r="E459" s="3">
        <f t="shared" si="44"/>
        <v>76.891037241379308</v>
      </c>
      <c r="F459" s="3">
        <f t="shared" si="45"/>
        <v>-7.9200055172413926</v>
      </c>
      <c r="G459" s="3">
        <f t="shared" si="46"/>
        <v>7.9200055172413926</v>
      </c>
      <c r="H459" s="57">
        <f t="shared" si="43"/>
        <v>62.7264873931341</v>
      </c>
      <c r="I459" s="4">
        <f t="shared" si="47"/>
        <v>0.89140417966903052</v>
      </c>
      <c r="J459" s="54"/>
      <c r="K459" s="54"/>
    </row>
    <row r="460" spans="2:11" x14ac:dyDescent="0.3">
      <c r="B460" s="13" t="s">
        <v>467</v>
      </c>
      <c r="C460" s="3">
        <v>73.533333333333303</v>
      </c>
      <c r="D460" s="3">
        <v>80.465355000000002</v>
      </c>
      <c r="E460" s="3">
        <f t="shared" ref="E460:E515" si="48">IFERROR(AVERAGE(C460,D460),"")</f>
        <v>76.999344166666646</v>
      </c>
      <c r="F460" s="3">
        <f t="shared" ref="F460:F515" si="49">IFERROR((C460-D460),"")</f>
        <v>-6.9320216666666994</v>
      </c>
      <c r="G460" s="3">
        <f t="shared" ref="G460:G515" si="50">ABS(F460)</f>
        <v>6.9320216666666994</v>
      </c>
      <c r="H460" s="57">
        <f t="shared" si="43"/>
        <v>48.052924387136564</v>
      </c>
      <c r="I460" s="4">
        <f t="shared" ref="I460:I515" si="51">IFERROR((1-(ABS(C460-D460)/C460)),"")</f>
        <v>0.90572953309156801</v>
      </c>
      <c r="J460" s="54"/>
      <c r="K460" s="54"/>
    </row>
    <row r="461" spans="2:11" x14ac:dyDescent="0.3">
      <c r="B461" s="13" t="s">
        <v>468</v>
      </c>
      <c r="C461" s="3">
        <v>72.933333333333294</v>
      </c>
      <c r="D461" s="3">
        <v>81.986580000000004</v>
      </c>
      <c r="E461" s="3">
        <f t="shared" si="48"/>
        <v>77.459956666666642</v>
      </c>
      <c r="F461" s="3">
        <f t="shared" si="49"/>
        <v>-9.0532466666667091</v>
      </c>
      <c r="G461" s="3">
        <f t="shared" si="50"/>
        <v>9.0532466666667091</v>
      </c>
      <c r="H461" s="57">
        <f t="shared" si="43"/>
        <v>81.961275207511875</v>
      </c>
      <c r="I461" s="4">
        <f t="shared" si="51"/>
        <v>0.87586956124314375</v>
      </c>
      <c r="J461" s="54"/>
      <c r="K461" s="54"/>
    </row>
    <row r="462" spans="2:11" x14ac:dyDescent="0.3">
      <c r="B462" s="13" t="s">
        <v>469</v>
      </c>
      <c r="C462" s="3">
        <v>72.766666666666595</v>
      </c>
      <c r="D462" s="3">
        <v>79.847465999999997</v>
      </c>
      <c r="E462" s="3">
        <f t="shared" si="48"/>
        <v>76.307066333333296</v>
      </c>
      <c r="F462" s="3">
        <f t="shared" si="49"/>
        <v>-7.0807993333334025</v>
      </c>
      <c r="G462" s="3">
        <f t="shared" si="50"/>
        <v>7.0807993333334025</v>
      </c>
      <c r="H462" s="57">
        <f t="shared" ref="H462:H525" si="52">POWER(F462,2)</f>
        <v>50.137719198934761</v>
      </c>
      <c r="I462" s="4">
        <f t="shared" si="51"/>
        <v>0.90269171781951341</v>
      </c>
      <c r="J462" s="54"/>
      <c r="K462" s="54"/>
    </row>
    <row r="463" spans="2:11" x14ac:dyDescent="0.3">
      <c r="B463" s="13" t="s">
        <v>470</v>
      </c>
      <c r="C463" s="3">
        <v>73.161290322580598</v>
      </c>
      <c r="D463" s="3">
        <v>83.884415000000004</v>
      </c>
      <c r="E463" s="3">
        <f t="shared" si="48"/>
        <v>78.522852661290301</v>
      </c>
      <c r="F463" s="3">
        <f t="shared" si="49"/>
        <v>-10.723124677419406</v>
      </c>
      <c r="G463" s="3">
        <f t="shared" si="50"/>
        <v>10.723124677419406</v>
      </c>
      <c r="H463" s="57">
        <f t="shared" si="52"/>
        <v>114.98540284748104</v>
      </c>
      <c r="I463" s="4">
        <f t="shared" si="51"/>
        <v>0.8534317173721333</v>
      </c>
      <c r="J463" s="54"/>
      <c r="K463" s="54"/>
    </row>
    <row r="464" spans="2:11" x14ac:dyDescent="0.3">
      <c r="B464" s="13" t="s">
        <v>471</v>
      </c>
      <c r="C464" s="3">
        <v>74.53125</v>
      </c>
      <c r="D464" s="3">
        <v>80.989333999999999</v>
      </c>
      <c r="E464" s="3">
        <f t="shared" si="48"/>
        <v>77.760291999999993</v>
      </c>
      <c r="F464" s="3">
        <f t="shared" si="49"/>
        <v>-6.4580839999999995</v>
      </c>
      <c r="G464" s="3">
        <f t="shared" si="50"/>
        <v>6.4580839999999995</v>
      </c>
      <c r="H464" s="57">
        <f t="shared" si="52"/>
        <v>41.706848951055996</v>
      </c>
      <c r="I464" s="4">
        <f t="shared" si="51"/>
        <v>0.91335065492662471</v>
      </c>
      <c r="J464" s="54"/>
      <c r="K464" s="54"/>
    </row>
    <row r="465" spans="2:11" x14ac:dyDescent="0.3">
      <c r="B465" s="13" t="s">
        <v>472</v>
      </c>
      <c r="C465" s="3">
        <v>75.03125</v>
      </c>
      <c r="D465" s="3">
        <v>78.717429999999993</v>
      </c>
      <c r="E465" s="3">
        <f t="shared" si="48"/>
        <v>76.874339999999989</v>
      </c>
      <c r="F465" s="3">
        <f t="shared" si="49"/>
        <v>-3.6861799999999931</v>
      </c>
      <c r="G465" s="3">
        <f t="shared" si="50"/>
        <v>3.6861799999999931</v>
      </c>
      <c r="H465" s="57">
        <f t="shared" si="52"/>
        <v>13.58792299239995</v>
      </c>
      <c r="I465" s="4">
        <f t="shared" si="51"/>
        <v>0.95087140358184097</v>
      </c>
      <c r="J465" s="54"/>
      <c r="K465" s="54"/>
    </row>
    <row r="466" spans="2:11" x14ac:dyDescent="0.3">
      <c r="B466" s="13" t="s">
        <v>473</v>
      </c>
      <c r="C466" s="3">
        <v>74.225806451612897</v>
      </c>
      <c r="D466" s="3">
        <v>76.457269999999994</v>
      </c>
      <c r="E466" s="3">
        <f t="shared" si="48"/>
        <v>75.341538225806445</v>
      </c>
      <c r="F466" s="3">
        <f t="shared" si="49"/>
        <v>-2.2314635483870973</v>
      </c>
      <c r="G466" s="3">
        <f t="shared" si="50"/>
        <v>2.2314635483870973</v>
      </c>
      <c r="H466" s="57">
        <f t="shared" si="52"/>
        <v>4.9794295677803353</v>
      </c>
      <c r="I466" s="4">
        <f t="shared" si="51"/>
        <v>0.96993682312038243</v>
      </c>
      <c r="J466" s="54"/>
      <c r="K466" s="54"/>
    </row>
    <row r="467" spans="2:11" x14ac:dyDescent="0.3">
      <c r="B467" s="13" t="s">
        <v>474</v>
      </c>
      <c r="C467" s="3">
        <v>73.099999999999994</v>
      </c>
      <c r="D467" s="3">
        <v>76.71651</v>
      </c>
      <c r="E467" s="3">
        <f t="shared" si="48"/>
        <v>74.908254999999997</v>
      </c>
      <c r="F467" s="3">
        <f t="shared" si="49"/>
        <v>-3.6165100000000052</v>
      </c>
      <c r="G467" s="3">
        <f t="shared" si="50"/>
        <v>3.6165100000000052</v>
      </c>
      <c r="H467" s="57">
        <f t="shared" si="52"/>
        <v>13.079144580100039</v>
      </c>
      <c r="I467" s="4">
        <f t="shared" si="51"/>
        <v>0.95052653898768802</v>
      </c>
      <c r="J467" s="54"/>
      <c r="K467" s="54"/>
    </row>
    <row r="468" spans="2:11" x14ac:dyDescent="0.3">
      <c r="B468" s="13" t="s">
        <v>475</v>
      </c>
      <c r="C468" s="3">
        <v>72.533333333333303</v>
      </c>
      <c r="D468" s="3">
        <v>80.275180000000006</v>
      </c>
      <c r="E468" s="3">
        <f t="shared" si="48"/>
        <v>76.404256666666654</v>
      </c>
      <c r="F468" s="3">
        <f t="shared" si="49"/>
        <v>-7.741846666666703</v>
      </c>
      <c r="G468" s="3">
        <f t="shared" si="50"/>
        <v>7.741846666666703</v>
      </c>
      <c r="H468" s="57">
        <f t="shared" si="52"/>
        <v>59.936189810178341</v>
      </c>
      <c r="I468" s="4">
        <f t="shared" si="51"/>
        <v>0.89326498161764656</v>
      </c>
      <c r="J468" s="54"/>
      <c r="K468" s="54"/>
    </row>
    <row r="469" spans="2:11" x14ac:dyDescent="0.3">
      <c r="B469" s="13" t="s">
        <v>476</v>
      </c>
      <c r="C469" s="3">
        <v>74.733333333333306</v>
      </c>
      <c r="D469" s="3">
        <v>70.950620000000001</v>
      </c>
      <c r="E469" s="3">
        <f t="shared" si="48"/>
        <v>72.841976666666653</v>
      </c>
      <c r="F469" s="3">
        <f t="shared" si="49"/>
        <v>3.7827133333333052</v>
      </c>
      <c r="G469" s="3">
        <f t="shared" si="50"/>
        <v>3.7827133333333052</v>
      </c>
      <c r="H469" s="57">
        <f t="shared" si="52"/>
        <v>14.308920162177564</v>
      </c>
      <c r="I469" s="4">
        <f t="shared" si="51"/>
        <v>0.94938385370205214</v>
      </c>
      <c r="J469" s="54"/>
      <c r="K469" s="54"/>
    </row>
    <row r="470" spans="2:11" x14ac:dyDescent="0.3">
      <c r="B470" s="13" t="s">
        <v>477</v>
      </c>
      <c r="C470" s="3">
        <v>77.099999999999994</v>
      </c>
      <c r="D470" s="3">
        <v>72.906234999999995</v>
      </c>
      <c r="E470" s="3">
        <f t="shared" si="48"/>
        <v>75.003117500000002</v>
      </c>
      <c r="F470" s="3">
        <f t="shared" si="49"/>
        <v>4.1937649999999991</v>
      </c>
      <c r="G470" s="3">
        <f t="shared" si="50"/>
        <v>4.1937649999999991</v>
      </c>
      <c r="H470" s="57">
        <f t="shared" si="52"/>
        <v>17.587664875224991</v>
      </c>
      <c r="I470" s="4">
        <f t="shared" si="51"/>
        <v>0.94560616083009075</v>
      </c>
      <c r="J470" s="54"/>
      <c r="K470" s="54"/>
    </row>
    <row r="471" spans="2:11" x14ac:dyDescent="0.3">
      <c r="B471" s="13" t="s">
        <v>478</v>
      </c>
      <c r="C471" s="3">
        <v>76.866666666666603</v>
      </c>
      <c r="D471" s="3">
        <v>70.669529999999995</v>
      </c>
      <c r="E471" s="3">
        <f t="shared" si="48"/>
        <v>73.768098333333299</v>
      </c>
      <c r="F471" s="3">
        <f t="shared" si="49"/>
        <v>6.1971366666666086</v>
      </c>
      <c r="G471" s="3">
        <f t="shared" si="50"/>
        <v>6.1971366666666086</v>
      </c>
      <c r="H471" s="57">
        <f t="shared" si="52"/>
        <v>38.404502865343723</v>
      </c>
      <c r="I471" s="4">
        <f t="shared" si="51"/>
        <v>0.91937810060711256</v>
      </c>
      <c r="J471" s="54"/>
      <c r="K471" s="54"/>
    </row>
    <row r="472" spans="2:11" x14ac:dyDescent="0.3">
      <c r="B472" s="13" t="s">
        <v>479</v>
      </c>
      <c r="C472" s="3">
        <v>74.766666666666595</v>
      </c>
      <c r="D472" s="3">
        <v>69.785570000000007</v>
      </c>
      <c r="E472" s="3">
        <f t="shared" si="48"/>
        <v>72.276118333333301</v>
      </c>
      <c r="F472" s="3">
        <f t="shared" si="49"/>
        <v>4.9810966666665877</v>
      </c>
      <c r="G472" s="3">
        <f t="shared" si="50"/>
        <v>4.9810966666665877</v>
      </c>
      <c r="H472" s="57">
        <f t="shared" si="52"/>
        <v>24.81132400267699</v>
      </c>
      <c r="I472" s="4">
        <f t="shared" si="51"/>
        <v>0.93337810967454404</v>
      </c>
      <c r="J472" s="54"/>
      <c r="K472" s="54"/>
    </row>
    <row r="473" spans="2:11" x14ac:dyDescent="0.3">
      <c r="B473" s="13" t="s">
        <v>480</v>
      </c>
      <c r="C473" s="3">
        <v>74.533333333333303</v>
      </c>
      <c r="D473" s="3">
        <v>69.670320000000004</v>
      </c>
      <c r="E473" s="3">
        <f t="shared" si="48"/>
        <v>72.101826666666653</v>
      </c>
      <c r="F473" s="3">
        <f t="shared" si="49"/>
        <v>4.8630133333332992</v>
      </c>
      <c r="G473" s="3">
        <f t="shared" si="50"/>
        <v>4.8630133333332992</v>
      </c>
      <c r="H473" s="57">
        <f t="shared" si="52"/>
        <v>23.648898680177446</v>
      </c>
      <c r="I473" s="4">
        <f t="shared" si="51"/>
        <v>0.9347538461538466</v>
      </c>
      <c r="J473" s="54"/>
      <c r="K473" s="54"/>
    </row>
    <row r="474" spans="2:11" x14ac:dyDescent="0.3">
      <c r="B474" s="13" t="s">
        <v>481</v>
      </c>
      <c r="C474" s="3">
        <v>78.099999999999994</v>
      </c>
      <c r="D474" s="3">
        <v>69.211585999999997</v>
      </c>
      <c r="E474" s="3">
        <f t="shared" si="48"/>
        <v>73.655792999999989</v>
      </c>
      <c r="F474" s="3">
        <f t="shared" si="49"/>
        <v>8.8884139999999974</v>
      </c>
      <c r="G474" s="3">
        <f t="shared" si="50"/>
        <v>8.8884139999999974</v>
      </c>
      <c r="H474" s="57">
        <f t="shared" si="52"/>
        <v>79.003903435395955</v>
      </c>
      <c r="I474" s="4">
        <f t="shared" si="51"/>
        <v>0.88619188220230471</v>
      </c>
      <c r="J474" s="54"/>
      <c r="K474" s="54"/>
    </row>
    <row r="475" spans="2:11" x14ac:dyDescent="0.3">
      <c r="B475" s="13" t="s">
        <v>482</v>
      </c>
      <c r="C475" s="3">
        <v>77.161290322580598</v>
      </c>
      <c r="D475" s="3">
        <v>70.273926000000003</v>
      </c>
      <c r="E475" s="3">
        <f t="shared" si="48"/>
        <v>73.7176081612903</v>
      </c>
      <c r="F475" s="3">
        <f t="shared" si="49"/>
        <v>6.8873643225805949</v>
      </c>
      <c r="G475" s="3">
        <f t="shared" si="50"/>
        <v>6.8873643225805949</v>
      </c>
      <c r="H475" s="57">
        <f t="shared" si="52"/>
        <v>47.435787311956055</v>
      </c>
      <c r="I475" s="4">
        <f t="shared" si="51"/>
        <v>0.91074067976588691</v>
      </c>
      <c r="J475" s="54"/>
      <c r="K475" s="54"/>
    </row>
    <row r="476" spans="2:11" x14ac:dyDescent="0.3">
      <c r="B476" s="13" t="s">
        <v>483</v>
      </c>
      <c r="C476" s="3">
        <v>78.225806451612897</v>
      </c>
      <c r="D476" s="3">
        <v>69.134444999999999</v>
      </c>
      <c r="E476" s="3">
        <f t="shared" si="48"/>
        <v>73.680125725806448</v>
      </c>
      <c r="F476" s="3">
        <f t="shared" si="49"/>
        <v>9.0913614516128973</v>
      </c>
      <c r="G476" s="3">
        <f t="shared" si="50"/>
        <v>9.0913614516128973</v>
      </c>
      <c r="H476" s="57">
        <f t="shared" si="52"/>
        <v>82.652853043872966</v>
      </c>
      <c r="I476" s="4">
        <f t="shared" si="51"/>
        <v>0.88378053402061862</v>
      </c>
      <c r="J476" s="54"/>
      <c r="K476" s="54"/>
    </row>
    <row r="477" spans="2:11" x14ac:dyDescent="0.3">
      <c r="B477" s="13" t="s">
        <v>484</v>
      </c>
      <c r="C477" s="3">
        <v>77.033333333333303</v>
      </c>
      <c r="D477" s="3">
        <v>74.913460000000001</v>
      </c>
      <c r="E477" s="3">
        <f t="shared" si="48"/>
        <v>75.973396666666645</v>
      </c>
      <c r="F477" s="3">
        <f t="shared" si="49"/>
        <v>2.1198733333333024</v>
      </c>
      <c r="G477" s="3">
        <f t="shared" si="50"/>
        <v>2.1198733333333024</v>
      </c>
      <c r="H477" s="57">
        <f t="shared" si="52"/>
        <v>4.4938629493776467</v>
      </c>
      <c r="I477" s="4">
        <f t="shared" si="51"/>
        <v>0.97248109043704067</v>
      </c>
      <c r="J477" s="54"/>
      <c r="K477" s="54"/>
    </row>
    <row r="478" spans="2:11" x14ac:dyDescent="0.3">
      <c r="B478" s="13" t="s">
        <v>485</v>
      </c>
      <c r="C478" s="3">
        <v>77.366666666666603</v>
      </c>
      <c r="D478" s="3">
        <v>69.086685000000003</v>
      </c>
      <c r="E478" s="3">
        <f t="shared" si="48"/>
        <v>73.226675833333303</v>
      </c>
      <c r="F478" s="3">
        <f t="shared" si="49"/>
        <v>8.2799816666666004</v>
      </c>
      <c r="G478" s="3">
        <f t="shared" si="50"/>
        <v>8.2799816666666004</v>
      </c>
      <c r="H478" s="57">
        <f t="shared" si="52"/>
        <v>68.558096400335018</v>
      </c>
      <c r="I478" s="4">
        <f t="shared" si="51"/>
        <v>0.89297740198190512</v>
      </c>
      <c r="J478" s="54"/>
      <c r="K478" s="54"/>
    </row>
    <row r="479" spans="2:11" x14ac:dyDescent="0.3">
      <c r="B479" s="13" t="s">
        <v>486</v>
      </c>
      <c r="C479" s="3">
        <v>74.933333333333294</v>
      </c>
      <c r="D479" s="3">
        <v>69.367310000000003</v>
      </c>
      <c r="E479" s="3">
        <f t="shared" si="48"/>
        <v>72.150321666666656</v>
      </c>
      <c r="F479" s="3">
        <f t="shared" si="49"/>
        <v>5.5660233333332911</v>
      </c>
      <c r="G479" s="3">
        <f t="shared" si="50"/>
        <v>5.5660233333332911</v>
      </c>
      <c r="H479" s="57">
        <f t="shared" si="52"/>
        <v>30.980615747210642</v>
      </c>
      <c r="I479" s="4">
        <f t="shared" si="51"/>
        <v>0.92572032918149516</v>
      </c>
      <c r="J479" s="54"/>
      <c r="K479" s="54"/>
    </row>
    <row r="480" spans="2:11" x14ac:dyDescent="0.3">
      <c r="B480" s="13" t="s">
        <v>487</v>
      </c>
      <c r="C480" s="3">
        <v>75.966666666666598</v>
      </c>
      <c r="D480" s="3">
        <v>70.330864000000005</v>
      </c>
      <c r="E480" s="3">
        <f t="shared" si="48"/>
        <v>73.148765333333301</v>
      </c>
      <c r="F480" s="3">
        <f t="shared" si="49"/>
        <v>5.6358026666665921</v>
      </c>
      <c r="G480" s="3">
        <f t="shared" si="50"/>
        <v>5.6358026666665921</v>
      </c>
      <c r="H480" s="57">
        <f t="shared" si="52"/>
        <v>31.76227169760627</v>
      </c>
      <c r="I480" s="4">
        <f t="shared" si="51"/>
        <v>0.92581216322948756</v>
      </c>
      <c r="J480" s="54"/>
      <c r="K480" s="54"/>
    </row>
    <row r="481" spans="2:11" x14ac:dyDescent="0.3">
      <c r="B481" s="13" t="s">
        <v>488</v>
      </c>
      <c r="C481" s="3">
        <v>76.566666666666606</v>
      </c>
      <c r="D481" s="3">
        <v>71.872185000000002</v>
      </c>
      <c r="E481" s="3">
        <f t="shared" si="48"/>
        <v>74.219425833333304</v>
      </c>
      <c r="F481" s="3">
        <f t="shared" si="49"/>
        <v>4.6944816666666043</v>
      </c>
      <c r="G481" s="3">
        <f t="shared" si="50"/>
        <v>4.6944816666666043</v>
      </c>
      <c r="H481" s="57">
        <f t="shared" si="52"/>
        <v>22.038158118668857</v>
      </c>
      <c r="I481" s="4">
        <f t="shared" si="51"/>
        <v>0.93868765781454144</v>
      </c>
      <c r="J481" s="54"/>
      <c r="K481" s="54"/>
    </row>
    <row r="482" spans="2:11" x14ac:dyDescent="0.3">
      <c r="B482" s="13" t="s">
        <v>489</v>
      </c>
      <c r="C482" s="3">
        <v>76.099999999999994</v>
      </c>
      <c r="D482" s="3">
        <v>73.697295999999994</v>
      </c>
      <c r="E482" s="3">
        <f t="shared" si="48"/>
        <v>74.898647999999994</v>
      </c>
      <c r="F482" s="3">
        <f t="shared" si="49"/>
        <v>2.402704</v>
      </c>
      <c r="G482" s="3">
        <f t="shared" si="50"/>
        <v>2.402704</v>
      </c>
      <c r="H482" s="57">
        <f t="shared" si="52"/>
        <v>5.7729865116159997</v>
      </c>
      <c r="I482" s="4">
        <f t="shared" si="51"/>
        <v>0.96842701708278578</v>
      </c>
      <c r="J482" s="54"/>
      <c r="K482" s="54"/>
    </row>
    <row r="483" spans="2:11" x14ac:dyDescent="0.3">
      <c r="B483" s="13" t="s">
        <v>490</v>
      </c>
      <c r="C483" s="3">
        <v>74.3</v>
      </c>
      <c r="D483" s="3">
        <v>71.014403999999999</v>
      </c>
      <c r="E483" s="3">
        <f t="shared" si="48"/>
        <v>72.657201999999998</v>
      </c>
      <c r="F483" s="3">
        <f t="shared" si="49"/>
        <v>3.2855959999999982</v>
      </c>
      <c r="G483" s="3">
        <f t="shared" si="50"/>
        <v>3.2855959999999982</v>
      </c>
      <c r="H483" s="57">
        <f t="shared" si="52"/>
        <v>10.795141075215987</v>
      </c>
      <c r="I483" s="4">
        <f t="shared" si="51"/>
        <v>0.95577932705248991</v>
      </c>
      <c r="J483" s="54"/>
      <c r="K483" s="54"/>
    </row>
    <row r="484" spans="2:11" x14ac:dyDescent="0.3">
      <c r="B484" s="13" t="s">
        <v>491</v>
      </c>
      <c r="C484" s="3">
        <v>75.400000000000006</v>
      </c>
      <c r="D484" s="3">
        <v>68.608440000000002</v>
      </c>
      <c r="E484" s="3">
        <f t="shared" si="48"/>
        <v>72.004220000000004</v>
      </c>
      <c r="F484" s="3">
        <f t="shared" si="49"/>
        <v>6.791560000000004</v>
      </c>
      <c r="G484" s="3">
        <f t="shared" si="50"/>
        <v>6.791560000000004</v>
      </c>
      <c r="H484" s="57">
        <f t="shared" si="52"/>
        <v>46.125287233600055</v>
      </c>
      <c r="I484" s="4">
        <f t="shared" si="51"/>
        <v>0.90992625994694953</v>
      </c>
      <c r="J484" s="54"/>
      <c r="K484" s="54"/>
    </row>
    <row r="485" spans="2:11" x14ac:dyDescent="0.3">
      <c r="B485" s="13" t="s">
        <v>492</v>
      </c>
      <c r="C485" s="3">
        <v>75.633333333333297</v>
      </c>
      <c r="D485" s="3">
        <v>68.240589999999997</v>
      </c>
      <c r="E485" s="3">
        <f t="shared" si="48"/>
        <v>71.936961666666647</v>
      </c>
      <c r="F485" s="3">
        <f t="shared" si="49"/>
        <v>7.3927433333332999</v>
      </c>
      <c r="G485" s="3">
        <f t="shared" si="50"/>
        <v>7.3927433333332999</v>
      </c>
      <c r="H485" s="57">
        <f t="shared" si="52"/>
        <v>54.652653992543954</v>
      </c>
      <c r="I485" s="4">
        <f t="shared" si="51"/>
        <v>0.90225548699867819</v>
      </c>
      <c r="J485" s="54"/>
      <c r="K485" s="54"/>
    </row>
    <row r="486" spans="2:11" x14ac:dyDescent="0.3">
      <c r="B486" s="13" t="s">
        <v>493</v>
      </c>
      <c r="C486" s="3">
        <v>78</v>
      </c>
      <c r="D486" s="3">
        <v>73.644904999999994</v>
      </c>
      <c r="E486" s="3">
        <f t="shared" si="48"/>
        <v>75.822452499999997</v>
      </c>
      <c r="F486" s="3">
        <f t="shared" si="49"/>
        <v>4.3550950000000057</v>
      </c>
      <c r="G486" s="3">
        <f t="shared" si="50"/>
        <v>4.3550950000000057</v>
      </c>
      <c r="H486" s="57">
        <f t="shared" si="52"/>
        <v>18.966852459025048</v>
      </c>
      <c r="I486" s="4">
        <f t="shared" si="51"/>
        <v>0.94416544871794861</v>
      </c>
      <c r="J486" s="54"/>
      <c r="K486" s="54"/>
    </row>
    <row r="487" spans="2:11" x14ac:dyDescent="0.3">
      <c r="B487" s="13" t="s">
        <v>494</v>
      </c>
      <c r="C487" s="3">
        <v>76.766666666666595</v>
      </c>
      <c r="D487" s="3">
        <v>70.398790000000005</v>
      </c>
      <c r="E487" s="3">
        <f t="shared" si="48"/>
        <v>73.582728333333307</v>
      </c>
      <c r="F487" s="3">
        <f t="shared" si="49"/>
        <v>6.3678766666665894</v>
      </c>
      <c r="G487" s="3">
        <f t="shared" si="50"/>
        <v>6.3678766666665894</v>
      </c>
      <c r="H487" s="57">
        <f t="shared" si="52"/>
        <v>40.549853241876797</v>
      </c>
      <c r="I487" s="4">
        <f t="shared" si="51"/>
        <v>0.91704893617021366</v>
      </c>
      <c r="J487" s="54"/>
      <c r="K487" s="54"/>
    </row>
    <row r="488" spans="2:11" x14ac:dyDescent="0.3">
      <c r="B488" s="13" t="s">
        <v>495</v>
      </c>
      <c r="C488" s="3">
        <v>74.433333333333294</v>
      </c>
      <c r="D488" s="3">
        <v>65.858890000000002</v>
      </c>
      <c r="E488" s="3">
        <f t="shared" si="48"/>
        <v>70.146111666666656</v>
      </c>
      <c r="F488" s="3">
        <f t="shared" si="49"/>
        <v>8.5744433333332921</v>
      </c>
      <c r="G488" s="3">
        <f t="shared" si="50"/>
        <v>8.5744433333332921</v>
      </c>
      <c r="H488" s="57">
        <f t="shared" si="52"/>
        <v>73.521078476543735</v>
      </c>
      <c r="I488" s="4">
        <f t="shared" si="51"/>
        <v>0.88480371697268301</v>
      </c>
      <c r="J488" s="54"/>
      <c r="K488" s="54"/>
    </row>
    <row r="489" spans="2:11" x14ac:dyDescent="0.3">
      <c r="B489" s="13" t="s">
        <v>496</v>
      </c>
      <c r="C489" s="3">
        <v>74.466666666666598</v>
      </c>
      <c r="D489" s="3">
        <v>66.791809999999998</v>
      </c>
      <c r="E489" s="3">
        <f t="shared" si="48"/>
        <v>70.629238333333291</v>
      </c>
      <c r="F489" s="3">
        <f t="shared" si="49"/>
        <v>7.6748566666665994</v>
      </c>
      <c r="G489" s="3">
        <f t="shared" si="50"/>
        <v>7.6748566666665994</v>
      </c>
      <c r="H489" s="57">
        <f t="shared" si="52"/>
        <v>58.903424853876743</v>
      </c>
      <c r="I489" s="4">
        <f t="shared" si="51"/>
        <v>0.89693567591763734</v>
      </c>
      <c r="J489" s="54"/>
      <c r="K489" s="54"/>
    </row>
    <row r="490" spans="2:11" x14ac:dyDescent="0.3">
      <c r="B490" s="13" t="s">
        <v>497</v>
      </c>
      <c r="C490" s="3">
        <v>74.6666666666666</v>
      </c>
      <c r="D490" s="3">
        <v>65.795410000000004</v>
      </c>
      <c r="E490" s="3">
        <f t="shared" si="48"/>
        <v>70.231038333333302</v>
      </c>
      <c r="F490" s="3">
        <f t="shared" si="49"/>
        <v>8.8712566666665964</v>
      </c>
      <c r="G490" s="3">
        <f t="shared" si="50"/>
        <v>8.8712566666665964</v>
      </c>
      <c r="H490" s="57">
        <f t="shared" si="52"/>
        <v>78.699194845876534</v>
      </c>
      <c r="I490" s="4">
        <f t="shared" si="51"/>
        <v>0.88118852678571513</v>
      </c>
      <c r="J490" s="54"/>
      <c r="K490" s="54"/>
    </row>
    <row r="491" spans="2:11" x14ac:dyDescent="0.3">
      <c r="B491" s="13" t="s">
        <v>498</v>
      </c>
      <c r="C491" s="3">
        <v>75.5</v>
      </c>
      <c r="D491" s="3">
        <v>66.214354999999998</v>
      </c>
      <c r="E491" s="3">
        <f t="shared" si="48"/>
        <v>70.857177500000006</v>
      </c>
      <c r="F491" s="3">
        <f t="shared" si="49"/>
        <v>9.2856450000000024</v>
      </c>
      <c r="G491" s="3">
        <f t="shared" si="50"/>
        <v>9.2856450000000024</v>
      </c>
      <c r="H491" s="57">
        <f t="shared" si="52"/>
        <v>86.22320306602505</v>
      </c>
      <c r="I491" s="4">
        <f t="shared" si="51"/>
        <v>0.87701132450331121</v>
      </c>
      <c r="J491" s="54"/>
      <c r="K491" s="54"/>
    </row>
    <row r="492" spans="2:11" x14ac:dyDescent="0.3">
      <c r="B492" s="13" t="s">
        <v>499</v>
      </c>
      <c r="C492" s="3">
        <v>76.433333333333294</v>
      </c>
      <c r="D492" s="3">
        <v>70.026319999999998</v>
      </c>
      <c r="E492" s="3">
        <f t="shared" si="48"/>
        <v>73.229826666666639</v>
      </c>
      <c r="F492" s="3">
        <f t="shared" si="49"/>
        <v>6.4070133333332961</v>
      </c>
      <c r="G492" s="3">
        <f t="shared" si="50"/>
        <v>6.4070133333332961</v>
      </c>
      <c r="H492" s="57">
        <f t="shared" si="52"/>
        <v>41.049819853510634</v>
      </c>
      <c r="I492" s="4">
        <f t="shared" si="51"/>
        <v>0.91617514173571779</v>
      </c>
      <c r="J492" s="54"/>
      <c r="K492" s="54"/>
    </row>
    <row r="493" spans="2:11" x14ac:dyDescent="0.3">
      <c r="B493" s="13" t="s">
        <v>500</v>
      </c>
      <c r="C493" s="3">
        <v>78.266666666666595</v>
      </c>
      <c r="D493" s="3">
        <v>69.815200000000004</v>
      </c>
      <c r="E493" s="3">
        <f t="shared" si="48"/>
        <v>74.0409333333333</v>
      </c>
      <c r="F493" s="3">
        <f t="shared" si="49"/>
        <v>8.4514666666665903</v>
      </c>
      <c r="G493" s="3">
        <f t="shared" si="50"/>
        <v>8.4514666666665903</v>
      </c>
      <c r="H493" s="57">
        <f t="shared" si="52"/>
        <v>71.427288817776486</v>
      </c>
      <c r="I493" s="4">
        <f t="shared" si="51"/>
        <v>0.8920170357751287</v>
      </c>
      <c r="J493" s="54"/>
      <c r="K493" s="54"/>
    </row>
    <row r="494" spans="2:11" x14ac:dyDescent="0.3">
      <c r="B494" s="13" t="s">
        <v>501</v>
      </c>
      <c r="C494" s="3">
        <v>72.594594594594597</v>
      </c>
      <c r="D494" s="3">
        <v>77.664689999999993</v>
      </c>
      <c r="E494" s="3">
        <f t="shared" si="48"/>
        <v>75.129642297297295</v>
      </c>
      <c r="F494" s="3">
        <f t="shared" si="49"/>
        <v>-5.0700954054053966</v>
      </c>
      <c r="G494" s="3">
        <f t="shared" si="50"/>
        <v>5.0700954054053966</v>
      </c>
      <c r="H494" s="57">
        <f t="shared" si="52"/>
        <v>25.705867419912913</v>
      </c>
      <c r="I494" s="4">
        <f t="shared" si="51"/>
        <v>0.93015877513030543</v>
      </c>
      <c r="J494" s="54"/>
      <c r="K494" s="54"/>
    </row>
    <row r="495" spans="2:11" x14ac:dyDescent="0.3">
      <c r="B495" s="13" t="s">
        <v>502</v>
      </c>
      <c r="C495" s="3">
        <v>77.266666666666595</v>
      </c>
      <c r="D495" s="3">
        <v>74.331140000000005</v>
      </c>
      <c r="E495" s="3">
        <f t="shared" si="48"/>
        <v>75.7989033333333</v>
      </c>
      <c r="F495" s="3">
        <f t="shared" si="49"/>
        <v>2.9355266666665898</v>
      </c>
      <c r="G495" s="3">
        <f t="shared" si="50"/>
        <v>2.9355266666665898</v>
      </c>
      <c r="H495" s="57">
        <f t="shared" si="52"/>
        <v>8.6173168107106601</v>
      </c>
      <c r="I495" s="4">
        <f t="shared" si="51"/>
        <v>0.96200785159620461</v>
      </c>
      <c r="J495" s="54"/>
      <c r="K495" s="54"/>
    </row>
    <row r="496" spans="2:11" x14ac:dyDescent="0.3">
      <c r="B496" s="13" t="s">
        <v>503</v>
      </c>
      <c r="C496" s="3">
        <v>77.233333333333306</v>
      </c>
      <c r="D496" s="3">
        <v>73.477999999999994</v>
      </c>
      <c r="E496" s="3">
        <f t="shared" si="48"/>
        <v>75.35566666666665</v>
      </c>
      <c r="F496" s="3">
        <f t="shared" si="49"/>
        <v>3.7553333333333114</v>
      </c>
      <c r="G496" s="3">
        <f t="shared" si="50"/>
        <v>3.7553333333333114</v>
      </c>
      <c r="H496" s="57">
        <f t="shared" si="52"/>
        <v>14.10252844444428</v>
      </c>
      <c r="I496" s="4">
        <f t="shared" si="51"/>
        <v>0.95137678031937878</v>
      </c>
      <c r="J496" s="54"/>
      <c r="K496" s="54"/>
    </row>
    <row r="497" spans="2:11" x14ac:dyDescent="0.3">
      <c r="B497" s="13" t="s">
        <v>504</v>
      </c>
      <c r="C497" s="3">
        <v>76.9375</v>
      </c>
      <c r="D497" s="3">
        <v>74.306870000000004</v>
      </c>
      <c r="E497" s="3">
        <f t="shared" si="48"/>
        <v>75.622185000000002</v>
      </c>
      <c r="F497" s="3">
        <f t="shared" si="49"/>
        <v>2.6306299999999965</v>
      </c>
      <c r="G497" s="3">
        <f t="shared" si="50"/>
        <v>2.6306299999999965</v>
      </c>
      <c r="H497" s="57">
        <f t="shared" si="52"/>
        <v>6.9202141968999813</v>
      </c>
      <c r="I497" s="4">
        <f t="shared" si="51"/>
        <v>0.96580822095857033</v>
      </c>
      <c r="J497" s="54"/>
      <c r="K497" s="54"/>
    </row>
    <row r="498" spans="2:11" x14ac:dyDescent="0.3">
      <c r="B498" s="13" t="s">
        <v>505</v>
      </c>
      <c r="C498" s="3">
        <v>76.34375</v>
      </c>
      <c r="D498" s="3">
        <v>75.842359999999999</v>
      </c>
      <c r="E498" s="3">
        <f t="shared" si="48"/>
        <v>76.093054999999993</v>
      </c>
      <c r="F498" s="3">
        <f t="shared" si="49"/>
        <v>0.50139000000000067</v>
      </c>
      <c r="G498" s="3">
        <f t="shared" si="50"/>
        <v>0.50139000000000067</v>
      </c>
      <c r="H498" s="57">
        <f t="shared" si="52"/>
        <v>0.25139193210000066</v>
      </c>
      <c r="I498" s="4">
        <f t="shared" si="51"/>
        <v>0.99343246827670895</v>
      </c>
      <c r="J498" s="54"/>
      <c r="K498" s="54"/>
    </row>
    <row r="499" spans="2:11" x14ac:dyDescent="0.3">
      <c r="B499" s="13" t="s">
        <v>506</v>
      </c>
      <c r="C499" s="3">
        <v>75.28125</v>
      </c>
      <c r="D499" s="3">
        <v>73.043593999999999</v>
      </c>
      <c r="E499" s="3">
        <f t="shared" si="48"/>
        <v>74.162421999999992</v>
      </c>
      <c r="F499" s="3">
        <f t="shared" si="49"/>
        <v>2.2376560000000012</v>
      </c>
      <c r="G499" s="3">
        <f t="shared" si="50"/>
        <v>2.2376560000000012</v>
      </c>
      <c r="H499" s="57">
        <f t="shared" si="52"/>
        <v>5.0071043743360057</v>
      </c>
      <c r="I499" s="4">
        <f t="shared" si="51"/>
        <v>0.97027605147364049</v>
      </c>
      <c r="J499" s="54"/>
      <c r="K499" s="54"/>
    </row>
    <row r="500" spans="2:11" x14ac:dyDescent="0.3">
      <c r="B500" s="13" t="s">
        <v>507</v>
      </c>
      <c r="C500" s="3">
        <v>74.933333333333294</v>
      </c>
      <c r="D500" s="3">
        <v>69.972014999999999</v>
      </c>
      <c r="E500" s="3">
        <f t="shared" si="48"/>
        <v>72.45267416666664</v>
      </c>
      <c r="F500" s="3">
        <f t="shared" si="49"/>
        <v>4.9613183333332955</v>
      </c>
      <c r="G500" s="3">
        <f t="shared" si="50"/>
        <v>4.9613183333332955</v>
      </c>
      <c r="H500" s="57">
        <f t="shared" si="52"/>
        <v>24.614679604669071</v>
      </c>
      <c r="I500" s="4">
        <f t="shared" si="51"/>
        <v>0.93379023576512499</v>
      </c>
      <c r="J500" s="54"/>
      <c r="K500" s="54"/>
    </row>
    <row r="501" spans="2:11" x14ac:dyDescent="0.3">
      <c r="B501" s="13" t="s">
        <v>508</v>
      </c>
      <c r="C501" s="3">
        <v>75.3333333333333</v>
      </c>
      <c r="D501" s="3">
        <v>68.92089</v>
      </c>
      <c r="E501" s="3">
        <f t="shared" si="48"/>
        <v>72.12711166666665</v>
      </c>
      <c r="F501" s="3">
        <f t="shared" si="49"/>
        <v>6.4124433333333002</v>
      </c>
      <c r="G501" s="3">
        <f t="shared" si="50"/>
        <v>6.4124433333333002</v>
      </c>
      <c r="H501" s="57">
        <f t="shared" si="52"/>
        <v>41.119429503210689</v>
      </c>
      <c r="I501" s="4">
        <f t="shared" si="51"/>
        <v>0.91487907079646058</v>
      </c>
      <c r="J501" s="54"/>
      <c r="K501" s="54"/>
    </row>
    <row r="502" spans="2:11" x14ac:dyDescent="0.3">
      <c r="B502" s="13" t="s">
        <v>509</v>
      </c>
      <c r="C502" s="3">
        <v>75.566666666666606</v>
      </c>
      <c r="D502" s="3">
        <v>69.81747</v>
      </c>
      <c r="E502" s="3">
        <f t="shared" si="48"/>
        <v>72.69206833333331</v>
      </c>
      <c r="F502" s="3">
        <f t="shared" si="49"/>
        <v>5.7491966666666059</v>
      </c>
      <c r="G502" s="3">
        <f t="shared" si="50"/>
        <v>5.7491966666666059</v>
      </c>
      <c r="H502" s="57">
        <f t="shared" si="52"/>
        <v>33.053262312010411</v>
      </c>
      <c r="I502" s="4">
        <f t="shared" si="51"/>
        <v>0.92391887957653362</v>
      </c>
      <c r="J502" s="54"/>
      <c r="K502" s="54"/>
    </row>
    <row r="503" spans="2:11" x14ac:dyDescent="0.3">
      <c r="B503" s="13" t="s">
        <v>510</v>
      </c>
      <c r="C503" s="3">
        <v>75.6666666666666</v>
      </c>
      <c r="D503" s="3">
        <v>67.892439999999993</v>
      </c>
      <c r="E503" s="3">
        <f t="shared" si="48"/>
        <v>71.779553333333297</v>
      </c>
      <c r="F503" s="3">
        <f t="shared" si="49"/>
        <v>7.7742266666666069</v>
      </c>
      <c r="G503" s="3">
        <f t="shared" si="50"/>
        <v>7.7742266666666069</v>
      </c>
      <c r="H503" s="57">
        <f t="shared" si="52"/>
        <v>60.438600264710182</v>
      </c>
      <c r="I503" s="4">
        <f t="shared" si="51"/>
        <v>0.89725691629956017</v>
      </c>
      <c r="J503" s="54"/>
      <c r="K503" s="54"/>
    </row>
    <row r="504" spans="2:11" x14ac:dyDescent="0.3">
      <c r="B504" s="13" t="s">
        <v>511</v>
      </c>
      <c r="C504" s="3">
        <v>75.433333333333294</v>
      </c>
      <c r="D504" s="3">
        <v>69.297259999999994</v>
      </c>
      <c r="E504" s="3">
        <f t="shared" si="48"/>
        <v>72.365296666666637</v>
      </c>
      <c r="F504" s="3">
        <f t="shared" si="49"/>
        <v>6.1360733333333002</v>
      </c>
      <c r="G504" s="3">
        <f t="shared" si="50"/>
        <v>6.1360733333333002</v>
      </c>
      <c r="H504" s="57">
        <f t="shared" si="52"/>
        <v>37.651395952044041</v>
      </c>
      <c r="I504" s="4">
        <f t="shared" si="51"/>
        <v>0.91865567830313788</v>
      </c>
      <c r="J504" s="54"/>
      <c r="K504" s="54"/>
    </row>
    <row r="505" spans="2:11" x14ac:dyDescent="0.3">
      <c r="B505" s="13" t="s">
        <v>512</v>
      </c>
      <c r="C505" s="3">
        <v>72.5</v>
      </c>
      <c r="D505" s="3">
        <v>68.692924000000005</v>
      </c>
      <c r="E505" s="3">
        <f t="shared" si="48"/>
        <v>70.596462000000002</v>
      </c>
      <c r="F505" s="3">
        <f t="shared" si="49"/>
        <v>3.807075999999995</v>
      </c>
      <c r="G505" s="3">
        <f t="shared" si="50"/>
        <v>3.807075999999995</v>
      </c>
      <c r="H505" s="57">
        <f t="shared" si="52"/>
        <v>14.493827669775962</v>
      </c>
      <c r="I505" s="4">
        <f t="shared" si="51"/>
        <v>0.94748860689655179</v>
      </c>
      <c r="J505" s="54"/>
      <c r="K505" s="54"/>
    </row>
    <row r="506" spans="2:11" x14ac:dyDescent="0.3">
      <c r="B506" s="13" t="s">
        <v>513</v>
      </c>
      <c r="C506" s="3">
        <v>73.266666666666595</v>
      </c>
      <c r="D506" s="3">
        <v>68.889030000000005</v>
      </c>
      <c r="E506" s="3">
        <f t="shared" si="48"/>
        <v>71.077848333333293</v>
      </c>
      <c r="F506" s="3">
        <f t="shared" si="49"/>
        <v>4.3776366666665893</v>
      </c>
      <c r="G506" s="3">
        <f t="shared" si="50"/>
        <v>4.3776366666665893</v>
      </c>
      <c r="H506" s="57">
        <f t="shared" si="52"/>
        <v>19.163702785343766</v>
      </c>
      <c r="I506" s="4">
        <f t="shared" si="51"/>
        <v>0.94025063694267619</v>
      </c>
      <c r="J506" s="54"/>
      <c r="K506" s="54"/>
    </row>
    <row r="507" spans="2:11" x14ac:dyDescent="0.3">
      <c r="B507" s="13" t="s">
        <v>514</v>
      </c>
      <c r="C507" s="3">
        <v>75.766666666666595</v>
      </c>
      <c r="D507" s="3">
        <v>68.430419999999998</v>
      </c>
      <c r="E507" s="3">
        <f t="shared" si="48"/>
        <v>72.098543333333296</v>
      </c>
      <c r="F507" s="3">
        <f t="shared" si="49"/>
        <v>7.3362466666665966</v>
      </c>
      <c r="G507" s="3">
        <f t="shared" si="50"/>
        <v>7.3362466666665966</v>
      </c>
      <c r="H507" s="57">
        <f t="shared" si="52"/>
        <v>53.820515154176753</v>
      </c>
      <c r="I507" s="4">
        <f t="shared" si="51"/>
        <v>0.90317316322041441</v>
      </c>
      <c r="J507" s="54"/>
      <c r="K507" s="54"/>
    </row>
    <row r="508" spans="2:11" x14ac:dyDescent="0.3">
      <c r="B508" s="13" t="s">
        <v>515</v>
      </c>
      <c r="C508" s="3">
        <v>77.6666666666666</v>
      </c>
      <c r="D508" s="3">
        <v>70.444389999999999</v>
      </c>
      <c r="E508" s="3">
        <f t="shared" si="48"/>
        <v>74.055528333333299</v>
      </c>
      <c r="F508" s="3">
        <f t="shared" si="49"/>
        <v>7.2222766666666018</v>
      </c>
      <c r="G508" s="3">
        <f t="shared" si="50"/>
        <v>7.2222766666666018</v>
      </c>
      <c r="H508" s="57">
        <f t="shared" si="52"/>
        <v>52.161280249876839</v>
      </c>
      <c r="I508" s="4">
        <f t="shared" si="51"/>
        <v>0.90700931330472179</v>
      </c>
      <c r="J508" s="54"/>
      <c r="K508" s="54"/>
    </row>
    <row r="509" spans="2:11" x14ac:dyDescent="0.3">
      <c r="B509" s="13" t="s">
        <v>516</v>
      </c>
      <c r="C509" s="3">
        <v>78.400000000000006</v>
      </c>
      <c r="D509" s="3">
        <v>69.673209999999997</v>
      </c>
      <c r="E509" s="3">
        <f t="shared" si="48"/>
        <v>74.036605000000009</v>
      </c>
      <c r="F509" s="3">
        <f t="shared" si="49"/>
        <v>8.7267900000000083</v>
      </c>
      <c r="G509" s="3">
        <f t="shared" si="50"/>
        <v>8.7267900000000083</v>
      </c>
      <c r="H509" s="57">
        <f t="shared" si="52"/>
        <v>76.156863704100147</v>
      </c>
      <c r="I509" s="4">
        <f t="shared" si="51"/>
        <v>0.88868890306122439</v>
      </c>
      <c r="J509" s="54"/>
      <c r="K509" s="54"/>
    </row>
    <row r="510" spans="2:11" x14ac:dyDescent="0.3">
      <c r="B510" s="13" t="s">
        <v>517</v>
      </c>
      <c r="C510" s="3">
        <v>74.866666666666603</v>
      </c>
      <c r="D510" s="3">
        <v>70.212800000000001</v>
      </c>
      <c r="E510" s="3">
        <f t="shared" si="48"/>
        <v>72.539733333333302</v>
      </c>
      <c r="F510" s="3">
        <f t="shared" si="49"/>
        <v>4.6538666666666018</v>
      </c>
      <c r="G510" s="3">
        <f t="shared" si="50"/>
        <v>4.6538666666666018</v>
      </c>
      <c r="H510" s="57">
        <f t="shared" si="52"/>
        <v>21.658474951110506</v>
      </c>
      <c r="I510" s="4">
        <f t="shared" si="51"/>
        <v>0.93783793410507654</v>
      </c>
      <c r="J510" s="54"/>
      <c r="K510" s="54"/>
    </row>
    <row r="511" spans="2:11" x14ac:dyDescent="0.3">
      <c r="B511" s="13" t="s">
        <v>518</v>
      </c>
      <c r="C511" s="3">
        <v>76.366666666666603</v>
      </c>
      <c r="D511" s="3">
        <v>72.181640000000002</v>
      </c>
      <c r="E511" s="3">
        <f t="shared" si="48"/>
        <v>74.274153333333302</v>
      </c>
      <c r="F511" s="3">
        <f t="shared" si="49"/>
        <v>4.1850266666666016</v>
      </c>
      <c r="G511" s="3">
        <f t="shared" si="50"/>
        <v>4.1850266666666016</v>
      </c>
      <c r="H511" s="57">
        <f t="shared" si="52"/>
        <v>17.514448200710568</v>
      </c>
      <c r="I511" s="4">
        <f t="shared" si="51"/>
        <v>0.94519825403753899</v>
      </c>
      <c r="J511" s="54"/>
      <c r="K511" s="54"/>
    </row>
    <row r="512" spans="2:11" x14ac:dyDescent="0.3">
      <c r="B512" s="13" t="s">
        <v>519</v>
      </c>
      <c r="C512" s="3">
        <v>78.2</v>
      </c>
      <c r="D512" s="3">
        <v>73.720984999999999</v>
      </c>
      <c r="E512" s="3">
        <f t="shared" si="48"/>
        <v>75.960492500000001</v>
      </c>
      <c r="F512" s="3">
        <f t="shared" si="49"/>
        <v>4.479015000000004</v>
      </c>
      <c r="G512" s="3">
        <f t="shared" si="50"/>
        <v>4.479015000000004</v>
      </c>
      <c r="H512" s="57">
        <f t="shared" si="52"/>
        <v>20.061575370225036</v>
      </c>
      <c r="I512" s="4">
        <f t="shared" si="51"/>
        <v>0.94272359335038358</v>
      </c>
      <c r="J512" s="54"/>
      <c r="K512" s="54"/>
    </row>
    <row r="513" spans="2:11" x14ac:dyDescent="0.3">
      <c r="B513" s="13" t="s">
        <v>520</v>
      </c>
      <c r="C513" s="3">
        <v>76.78125</v>
      </c>
      <c r="D513" s="3">
        <v>71.534644999999998</v>
      </c>
      <c r="E513" s="3">
        <f t="shared" si="48"/>
        <v>74.157947500000006</v>
      </c>
      <c r="F513" s="3">
        <f t="shared" si="49"/>
        <v>5.2466050000000024</v>
      </c>
      <c r="G513" s="3">
        <f t="shared" si="50"/>
        <v>5.2466050000000024</v>
      </c>
      <c r="H513" s="57">
        <f t="shared" si="52"/>
        <v>27.526864026025024</v>
      </c>
      <c r="I513" s="4">
        <f t="shared" si="51"/>
        <v>0.93166814814814813</v>
      </c>
      <c r="J513" s="54"/>
      <c r="K513" s="54"/>
    </row>
    <row r="514" spans="2:11" x14ac:dyDescent="0.3">
      <c r="B514" s="13" t="s">
        <v>521</v>
      </c>
      <c r="C514" s="3">
        <v>76.75</v>
      </c>
      <c r="D514" s="3">
        <v>72.10136</v>
      </c>
      <c r="E514" s="3">
        <f t="shared" si="48"/>
        <v>74.42568</v>
      </c>
      <c r="F514" s="3">
        <f t="shared" si="49"/>
        <v>4.6486400000000003</v>
      </c>
      <c r="G514" s="3">
        <f t="shared" si="50"/>
        <v>4.6486400000000003</v>
      </c>
      <c r="H514" s="57">
        <f t="shared" si="52"/>
        <v>21.609853849600004</v>
      </c>
      <c r="I514" s="4">
        <f t="shared" si="51"/>
        <v>0.9394314006514658</v>
      </c>
      <c r="J514" s="54"/>
      <c r="K514" s="54"/>
    </row>
    <row r="515" spans="2:11" x14ac:dyDescent="0.3">
      <c r="B515" s="13" t="s">
        <v>522</v>
      </c>
      <c r="C515" s="3">
        <v>78.064516129032199</v>
      </c>
      <c r="D515" s="3">
        <v>72.474419999999995</v>
      </c>
      <c r="E515" s="3">
        <f t="shared" si="48"/>
        <v>75.269468064516104</v>
      </c>
      <c r="F515" s="3">
        <f t="shared" si="49"/>
        <v>5.5900961290322044</v>
      </c>
      <c r="G515" s="3">
        <f t="shared" si="50"/>
        <v>5.5900961290322044</v>
      </c>
      <c r="H515" s="57">
        <f t="shared" si="52"/>
        <v>31.249174731820837</v>
      </c>
      <c r="I515" s="4">
        <f t="shared" si="51"/>
        <v>0.92839133057851297</v>
      </c>
      <c r="J515" s="54"/>
      <c r="K515" s="54"/>
    </row>
    <row r="516" spans="2:11" x14ac:dyDescent="0.3">
      <c r="B516" s="13" t="s">
        <v>523</v>
      </c>
      <c r="C516" s="3">
        <v>78.027027027027003</v>
      </c>
      <c r="D516" s="3">
        <v>74.826836</v>
      </c>
      <c r="E516" s="3">
        <f t="shared" ref="E516:E561" si="53">IFERROR(AVERAGE(C516,D516),"")</f>
        <v>76.426931513513495</v>
      </c>
      <c r="F516" s="3">
        <f t="shared" ref="F516:F561" si="54">IFERROR((C516-D516),"")</f>
        <v>3.2001910270270031</v>
      </c>
      <c r="G516" s="3">
        <f t="shared" ref="G516:G561" si="55">ABS(F516)</f>
        <v>3.2001910270270031</v>
      </c>
      <c r="H516" s="57">
        <f t="shared" si="52"/>
        <v>10.241222609464145</v>
      </c>
      <c r="I516" s="4">
        <f t="shared" ref="I516:I561" si="56">IFERROR((1-(ABS(C516-D516)/C516)),"")</f>
        <v>0.95898612123311422</v>
      </c>
      <c r="J516" s="54"/>
      <c r="K516" s="54"/>
    </row>
    <row r="517" spans="2:11" x14ac:dyDescent="0.3">
      <c r="B517" s="13" t="s">
        <v>524</v>
      </c>
      <c r="C517" s="3">
        <v>77.717948717948701</v>
      </c>
      <c r="D517" s="3">
        <v>71.799319999999994</v>
      </c>
      <c r="E517" s="3">
        <f t="shared" si="53"/>
        <v>74.758634358974348</v>
      </c>
      <c r="F517" s="3">
        <f t="shared" si="54"/>
        <v>5.9186287179487067</v>
      </c>
      <c r="G517" s="3">
        <f t="shared" si="55"/>
        <v>5.9186287179487067</v>
      </c>
      <c r="H517" s="57">
        <f t="shared" si="52"/>
        <v>35.030165900927152</v>
      </c>
      <c r="I517" s="4">
        <f t="shared" si="56"/>
        <v>0.9238447641042562</v>
      </c>
      <c r="J517" s="54"/>
      <c r="K517" s="54"/>
    </row>
    <row r="518" spans="2:11" x14ac:dyDescent="0.3">
      <c r="B518" s="13" t="s">
        <v>525</v>
      </c>
      <c r="C518" s="3">
        <v>77.242424242424207</v>
      </c>
      <c r="D518" s="3">
        <v>71.594999999999999</v>
      </c>
      <c r="E518" s="3">
        <f t="shared" si="53"/>
        <v>74.41871212121211</v>
      </c>
      <c r="F518" s="3">
        <f t="shared" si="54"/>
        <v>5.6474242424242078</v>
      </c>
      <c r="G518" s="3">
        <f t="shared" si="55"/>
        <v>5.6474242424242078</v>
      </c>
      <c r="H518" s="57">
        <f t="shared" si="52"/>
        <v>31.893400573920637</v>
      </c>
      <c r="I518" s="4">
        <f t="shared" si="56"/>
        <v>0.92688701451549671</v>
      </c>
      <c r="J518" s="54"/>
      <c r="K518" s="54"/>
    </row>
    <row r="519" spans="2:11" x14ac:dyDescent="0.3">
      <c r="B519" s="13" t="s">
        <v>526</v>
      </c>
      <c r="C519" s="3">
        <v>77.633333333333297</v>
      </c>
      <c r="D519" s="3">
        <v>71.501379999999997</v>
      </c>
      <c r="E519" s="3">
        <f t="shared" si="53"/>
        <v>74.567356666666655</v>
      </c>
      <c r="F519" s="3">
        <f t="shared" si="54"/>
        <v>6.1319533333332998</v>
      </c>
      <c r="G519" s="3">
        <f t="shared" si="55"/>
        <v>6.1319533333332998</v>
      </c>
      <c r="H519" s="57">
        <f t="shared" si="52"/>
        <v>37.600851682177364</v>
      </c>
      <c r="I519" s="4">
        <f t="shared" si="56"/>
        <v>0.92101391155002188</v>
      </c>
      <c r="J519" s="54"/>
      <c r="K519" s="54"/>
    </row>
    <row r="520" spans="2:11" x14ac:dyDescent="0.3">
      <c r="B520" s="13" t="s">
        <v>527</v>
      </c>
      <c r="C520" s="3">
        <v>76.806451612903203</v>
      </c>
      <c r="D520" s="3">
        <v>68.223854000000003</v>
      </c>
      <c r="E520" s="3">
        <f t="shared" si="53"/>
        <v>72.515152806451596</v>
      </c>
      <c r="F520" s="3">
        <f t="shared" si="54"/>
        <v>8.5825976129032</v>
      </c>
      <c r="G520" s="3">
        <f t="shared" si="55"/>
        <v>8.5825976129032</v>
      </c>
      <c r="H520" s="57">
        <f t="shared" si="52"/>
        <v>73.660981785011714</v>
      </c>
      <c r="I520" s="4">
        <f t="shared" si="56"/>
        <v>0.88825681394372147</v>
      </c>
      <c r="J520" s="54"/>
      <c r="K520" s="54"/>
    </row>
    <row r="521" spans="2:11" x14ac:dyDescent="0.3">
      <c r="B521" s="13" t="s">
        <v>528</v>
      </c>
      <c r="C521" s="3">
        <v>77.21875</v>
      </c>
      <c r="D521" s="3">
        <v>67.253135999999998</v>
      </c>
      <c r="E521" s="3">
        <f t="shared" si="53"/>
        <v>72.235942999999992</v>
      </c>
      <c r="F521" s="3">
        <f t="shared" si="54"/>
        <v>9.9656140000000022</v>
      </c>
      <c r="G521" s="3">
        <f t="shared" si="55"/>
        <v>9.9656140000000022</v>
      </c>
      <c r="H521" s="57">
        <f t="shared" si="52"/>
        <v>99.313462396996044</v>
      </c>
      <c r="I521" s="4">
        <f t="shared" si="56"/>
        <v>0.87094308053419667</v>
      </c>
      <c r="J521" s="54"/>
      <c r="K521" s="54"/>
    </row>
    <row r="522" spans="2:11" x14ac:dyDescent="0.3">
      <c r="B522" s="13" t="s">
        <v>529</v>
      </c>
      <c r="C522" s="3">
        <v>78.1875</v>
      </c>
      <c r="D522" s="3">
        <v>72.024559999999994</v>
      </c>
      <c r="E522" s="3">
        <f t="shared" si="53"/>
        <v>75.106030000000004</v>
      </c>
      <c r="F522" s="3">
        <f t="shared" si="54"/>
        <v>6.1629400000000061</v>
      </c>
      <c r="G522" s="3">
        <f t="shared" si="55"/>
        <v>6.1629400000000061</v>
      </c>
      <c r="H522" s="57">
        <f t="shared" si="52"/>
        <v>37.981829443600077</v>
      </c>
      <c r="I522" s="4">
        <f t="shared" si="56"/>
        <v>0.92117742605915265</v>
      </c>
      <c r="J522" s="54"/>
      <c r="K522" s="54"/>
    </row>
    <row r="523" spans="2:11" x14ac:dyDescent="0.3">
      <c r="B523" s="13" t="s">
        <v>530</v>
      </c>
      <c r="C523" s="3">
        <v>73.3333333333333</v>
      </c>
      <c r="D523" s="3">
        <v>75.730810000000005</v>
      </c>
      <c r="E523" s="3">
        <f t="shared" si="53"/>
        <v>74.532071666666653</v>
      </c>
      <c r="F523" s="3">
        <f t="shared" si="54"/>
        <v>-2.3974766666667051</v>
      </c>
      <c r="G523" s="3">
        <f t="shared" si="55"/>
        <v>2.3974766666667051</v>
      </c>
      <c r="H523" s="57">
        <f t="shared" si="52"/>
        <v>5.7478943672112957</v>
      </c>
      <c r="I523" s="4">
        <f t="shared" si="56"/>
        <v>0.96730713636363586</v>
      </c>
      <c r="J523" s="54"/>
      <c r="K523" s="54"/>
    </row>
    <row r="524" spans="2:11" x14ac:dyDescent="0.3">
      <c r="B524" s="13" t="s">
        <v>531</v>
      </c>
      <c r="C524" s="3">
        <v>75.3</v>
      </c>
      <c r="D524" s="3">
        <v>70.120766000000003</v>
      </c>
      <c r="E524" s="3">
        <f t="shared" si="53"/>
        <v>72.710383000000007</v>
      </c>
      <c r="F524" s="3">
        <f t="shared" si="54"/>
        <v>5.1792339999999939</v>
      </c>
      <c r="G524" s="3">
        <f t="shared" si="55"/>
        <v>5.1792339999999939</v>
      </c>
      <c r="H524" s="57">
        <f t="shared" si="52"/>
        <v>26.824464826755936</v>
      </c>
      <c r="I524" s="4">
        <f t="shared" si="56"/>
        <v>0.93121867197875174</v>
      </c>
      <c r="J524" s="54"/>
      <c r="K524" s="54"/>
    </row>
    <row r="525" spans="2:11" x14ac:dyDescent="0.3">
      <c r="B525" s="13" t="s">
        <v>532</v>
      </c>
      <c r="C525" s="3">
        <v>75.451612903225794</v>
      </c>
      <c r="D525" s="3">
        <v>68.877139999999997</v>
      </c>
      <c r="E525" s="3">
        <f t="shared" si="53"/>
        <v>72.164376451612895</v>
      </c>
      <c r="F525" s="3">
        <f t="shared" si="54"/>
        <v>6.5744729032257965</v>
      </c>
      <c r="G525" s="3">
        <f t="shared" si="55"/>
        <v>6.5744729032257965</v>
      </c>
      <c r="H525" s="57">
        <f t="shared" si="52"/>
        <v>43.223693955250234</v>
      </c>
      <c r="I525" s="4">
        <f t="shared" si="56"/>
        <v>0.91286504489097919</v>
      </c>
      <c r="J525" s="54"/>
      <c r="K525" s="54"/>
    </row>
    <row r="526" spans="2:11" x14ac:dyDescent="0.3">
      <c r="B526" s="13" t="s">
        <v>533</v>
      </c>
      <c r="C526" s="3">
        <v>74.5</v>
      </c>
      <c r="D526" s="3">
        <v>69.643609999999995</v>
      </c>
      <c r="E526" s="3">
        <f t="shared" si="53"/>
        <v>72.071804999999998</v>
      </c>
      <c r="F526" s="3">
        <f t="shared" si="54"/>
        <v>4.8563900000000046</v>
      </c>
      <c r="G526" s="3">
        <f t="shared" si="55"/>
        <v>4.8563900000000046</v>
      </c>
      <c r="H526" s="57">
        <f t="shared" ref="H526:H589" si="57">POWER(F526,2)</f>
        <v>23.584523832100047</v>
      </c>
      <c r="I526" s="4">
        <f t="shared" si="56"/>
        <v>0.93481355704697977</v>
      </c>
      <c r="J526" s="54"/>
      <c r="K526" s="54"/>
    </row>
    <row r="527" spans="2:11" x14ac:dyDescent="0.3">
      <c r="B527" s="13" t="s">
        <v>534</v>
      </c>
      <c r="C527" s="3">
        <v>75.8333333333333</v>
      </c>
      <c r="D527" s="3">
        <v>70.530013999999994</v>
      </c>
      <c r="E527" s="3">
        <f t="shared" si="53"/>
        <v>73.181673666666654</v>
      </c>
      <c r="F527" s="3">
        <f t="shared" si="54"/>
        <v>5.303319333333306</v>
      </c>
      <c r="G527" s="3">
        <f t="shared" si="55"/>
        <v>5.303319333333306</v>
      </c>
      <c r="H527" s="57">
        <f t="shared" si="57"/>
        <v>28.125195951306821</v>
      </c>
      <c r="I527" s="4">
        <f t="shared" si="56"/>
        <v>0.93006611868131905</v>
      </c>
      <c r="J527" s="54"/>
      <c r="K527" s="54"/>
    </row>
    <row r="528" spans="2:11" x14ac:dyDescent="0.3">
      <c r="B528" s="13" t="s">
        <v>535</v>
      </c>
      <c r="C528" s="3">
        <v>75.161290322580598</v>
      </c>
      <c r="D528" s="3">
        <v>68.161410000000004</v>
      </c>
      <c r="E528" s="3">
        <f t="shared" si="53"/>
        <v>71.661350161290301</v>
      </c>
      <c r="F528" s="3">
        <f t="shared" si="54"/>
        <v>6.9998803225805943</v>
      </c>
      <c r="G528" s="3">
        <f t="shared" si="55"/>
        <v>6.9998803225805943</v>
      </c>
      <c r="H528" s="57">
        <f t="shared" si="57"/>
        <v>48.998324530451008</v>
      </c>
      <c r="I528" s="4">
        <f t="shared" si="56"/>
        <v>0.90686854506437831</v>
      </c>
      <c r="J528" s="54"/>
      <c r="K528" s="54"/>
    </row>
    <row r="529" spans="2:11" x14ac:dyDescent="0.3">
      <c r="B529" s="13" t="s">
        <v>536</v>
      </c>
      <c r="C529" s="3">
        <v>73.225806451612897</v>
      </c>
      <c r="D529" s="3">
        <v>67.792693999999997</v>
      </c>
      <c r="E529" s="3">
        <f t="shared" si="53"/>
        <v>70.509250225806454</v>
      </c>
      <c r="F529" s="3">
        <f t="shared" si="54"/>
        <v>5.4331124516128995</v>
      </c>
      <c r="G529" s="3">
        <f t="shared" si="55"/>
        <v>5.4331124516128995</v>
      </c>
      <c r="H529" s="57">
        <f t="shared" si="57"/>
        <v>29.518710911871132</v>
      </c>
      <c r="I529" s="4">
        <f t="shared" si="56"/>
        <v>0.92580331013215866</v>
      </c>
      <c r="J529" s="54"/>
      <c r="K529" s="54"/>
    </row>
    <row r="530" spans="2:11" x14ac:dyDescent="0.3">
      <c r="B530" s="13" t="s">
        <v>537</v>
      </c>
      <c r="C530" s="3">
        <v>72.677419354838705</v>
      </c>
      <c r="D530" s="3">
        <v>70.139439999999993</v>
      </c>
      <c r="E530" s="3">
        <f t="shared" si="53"/>
        <v>71.408429677419349</v>
      </c>
      <c r="F530" s="3">
        <f t="shared" si="54"/>
        <v>2.5379793548387113</v>
      </c>
      <c r="G530" s="3">
        <f t="shared" si="55"/>
        <v>2.5379793548387113</v>
      </c>
      <c r="H530" s="57">
        <f t="shared" si="57"/>
        <v>6.4413392055875214</v>
      </c>
      <c r="I530" s="4">
        <f t="shared" si="56"/>
        <v>0.96507884598313354</v>
      </c>
      <c r="J530" s="54"/>
      <c r="K530" s="54"/>
    </row>
    <row r="531" spans="2:11" x14ac:dyDescent="0.3">
      <c r="B531" s="13" t="s">
        <v>538</v>
      </c>
      <c r="C531" s="3">
        <v>73.3</v>
      </c>
      <c r="D531" s="3">
        <v>69.481780000000001</v>
      </c>
      <c r="E531" s="3">
        <f t="shared" si="53"/>
        <v>71.390889999999999</v>
      </c>
      <c r="F531" s="3">
        <f t="shared" si="54"/>
        <v>3.8182199999999966</v>
      </c>
      <c r="G531" s="3">
        <f t="shared" si="55"/>
        <v>3.8182199999999966</v>
      </c>
      <c r="H531" s="57">
        <f t="shared" si="57"/>
        <v>14.578803968399974</v>
      </c>
      <c r="I531" s="4">
        <f t="shared" si="56"/>
        <v>0.94790968622100957</v>
      </c>
      <c r="J531" s="54"/>
      <c r="K531" s="54"/>
    </row>
    <row r="532" spans="2:11" x14ac:dyDescent="0.3">
      <c r="B532" s="13" t="s">
        <v>539</v>
      </c>
      <c r="C532" s="3">
        <v>75.966666666666598</v>
      </c>
      <c r="D532" s="3">
        <v>72.217320000000001</v>
      </c>
      <c r="E532" s="3">
        <f t="shared" si="53"/>
        <v>74.091993333333306</v>
      </c>
      <c r="F532" s="3">
        <f t="shared" si="54"/>
        <v>3.7493466666665967</v>
      </c>
      <c r="G532" s="3">
        <f t="shared" si="55"/>
        <v>3.7493466666665967</v>
      </c>
      <c r="H532" s="57">
        <f t="shared" si="57"/>
        <v>14.057600426843919</v>
      </c>
      <c r="I532" s="4">
        <f t="shared" si="56"/>
        <v>0.95064484422992623</v>
      </c>
      <c r="J532" s="54"/>
      <c r="K532" s="54"/>
    </row>
    <row r="533" spans="2:11" x14ac:dyDescent="0.3">
      <c r="B533" s="13" t="s">
        <v>540</v>
      </c>
      <c r="C533" s="3">
        <v>75.866666666666603</v>
      </c>
      <c r="D533" s="3">
        <v>70.767623999999998</v>
      </c>
      <c r="E533" s="3">
        <f t="shared" si="53"/>
        <v>73.317145333333301</v>
      </c>
      <c r="F533" s="3">
        <f t="shared" si="54"/>
        <v>5.0990426666666053</v>
      </c>
      <c r="G533" s="3">
        <f t="shared" si="55"/>
        <v>5.0990426666666053</v>
      </c>
      <c r="H533" s="57">
        <f t="shared" si="57"/>
        <v>26.000236116486487</v>
      </c>
      <c r="I533" s="4">
        <f t="shared" si="56"/>
        <v>0.93278942003515009</v>
      </c>
      <c r="J533" s="54"/>
      <c r="K533" s="54"/>
    </row>
    <row r="534" spans="2:11" x14ac:dyDescent="0.3">
      <c r="B534" s="13" t="s">
        <v>541</v>
      </c>
      <c r="C534" s="3">
        <v>74.5</v>
      </c>
      <c r="D534" s="3">
        <v>70.042060000000006</v>
      </c>
      <c r="E534" s="3">
        <f t="shared" si="53"/>
        <v>72.271029999999996</v>
      </c>
      <c r="F534" s="3">
        <f t="shared" si="54"/>
        <v>4.4579399999999936</v>
      </c>
      <c r="G534" s="3">
        <f t="shared" si="55"/>
        <v>4.4579399999999936</v>
      </c>
      <c r="H534" s="57">
        <f t="shared" si="57"/>
        <v>19.873229043599942</v>
      </c>
      <c r="I534" s="4">
        <f t="shared" si="56"/>
        <v>0.9401618791946309</v>
      </c>
      <c r="J534" s="54"/>
      <c r="K534" s="54"/>
    </row>
    <row r="535" spans="2:11" x14ac:dyDescent="0.3">
      <c r="B535" s="13" t="s">
        <v>542</v>
      </c>
      <c r="C535" s="3">
        <v>72.5</v>
      </c>
      <c r="D535" s="3">
        <v>70.088393999999994</v>
      </c>
      <c r="E535" s="3">
        <f t="shared" si="53"/>
        <v>71.294196999999997</v>
      </c>
      <c r="F535" s="3">
        <f t="shared" si="54"/>
        <v>2.4116060000000061</v>
      </c>
      <c r="G535" s="3">
        <f t="shared" si="55"/>
        <v>2.4116060000000061</v>
      </c>
      <c r="H535" s="57">
        <f t="shared" si="57"/>
        <v>5.8158434992360295</v>
      </c>
      <c r="I535" s="4">
        <f t="shared" si="56"/>
        <v>0.96673646896551713</v>
      </c>
      <c r="J535" s="54"/>
      <c r="K535" s="54"/>
    </row>
    <row r="536" spans="2:11" x14ac:dyDescent="0.3">
      <c r="B536" s="13" t="s">
        <v>543</v>
      </c>
      <c r="C536" s="3">
        <v>72.566666666666606</v>
      </c>
      <c r="D536" s="3">
        <v>71.973240000000004</v>
      </c>
      <c r="E536" s="3">
        <f t="shared" si="53"/>
        <v>72.269953333333305</v>
      </c>
      <c r="F536" s="3">
        <f t="shared" si="54"/>
        <v>0.59342666666660193</v>
      </c>
      <c r="G536" s="3">
        <f t="shared" si="55"/>
        <v>0.59342666666660193</v>
      </c>
      <c r="H536" s="57">
        <f t="shared" si="57"/>
        <v>0.35215520871103428</v>
      </c>
      <c r="I536" s="4">
        <f t="shared" si="56"/>
        <v>0.99182232429949557</v>
      </c>
      <c r="J536" s="54"/>
      <c r="K536" s="54"/>
    </row>
    <row r="537" spans="2:11" x14ac:dyDescent="0.3">
      <c r="B537" s="13" t="s">
        <v>544</v>
      </c>
      <c r="C537" s="3">
        <v>75</v>
      </c>
      <c r="D537" s="3">
        <v>74.543593999999999</v>
      </c>
      <c r="E537" s="3">
        <f t="shared" si="53"/>
        <v>74.771796999999992</v>
      </c>
      <c r="F537" s="3">
        <f t="shared" si="54"/>
        <v>0.4564060000000012</v>
      </c>
      <c r="G537" s="3">
        <f t="shared" si="55"/>
        <v>0.4564060000000012</v>
      </c>
      <c r="H537" s="57">
        <f t="shared" si="57"/>
        <v>0.20830643683600109</v>
      </c>
      <c r="I537" s="4">
        <f t="shared" si="56"/>
        <v>0.99391458666666666</v>
      </c>
      <c r="J537" s="54"/>
      <c r="K537" s="54"/>
    </row>
    <row r="538" spans="2:11" x14ac:dyDescent="0.3">
      <c r="B538" s="13" t="s">
        <v>545</v>
      </c>
      <c r="C538" s="3">
        <v>76.133333333333297</v>
      </c>
      <c r="D538" s="3">
        <v>70.882773999999998</v>
      </c>
      <c r="E538" s="3">
        <f t="shared" si="53"/>
        <v>73.508053666666655</v>
      </c>
      <c r="F538" s="3">
        <f t="shared" si="54"/>
        <v>5.2505593333332996</v>
      </c>
      <c r="G538" s="3">
        <f t="shared" si="55"/>
        <v>5.2505593333332996</v>
      </c>
      <c r="H538" s="57">
        <f t="shared" si="57"/>
        <v>27.568373312853424</v>
      </c>
      <c r="I538" s="4">
        <f t="shared" si="56"/>
        <v>0.93103468476357309</v>
      </c>
      <c r="J538" s="54"/>
      <c r="K538" s="54"/>
    </row>
    <row r="539" spans="2:11" x14ac:dyDescent="0.3">
      <c r="B539" s="13" t="s">
        <v>546</v>
      </c>
      <c r="C539" s="3">
        <v>76.2</v>
      </c>
      <c r="D539" s="3">
        <v>72.349810000000005</v>
      </c>
      <c r="E539" s="3">
        <f t="shared" si="53"/>
        <v>74.274905000000004</v>
      </c>
      <c r="F539" s="3">
        <f t="shared" si="54"/>
        <v>3.8501899999999978</v>
      </c>
      <c r="G539" s="3">
        <f t="shared" si="55"/>
        <v>3.8501899999999978</v>
      </c>
      <c r="H539" s="57">
        <f t="shared" si="57"/>
        <v>14.823963036099983</v>
      </c>
      <c r="I539" s="4">
        <f t="shared" si="56"/>
        <v>0.94947257217847769</v>
      </c>
      <c r="J539" s="54"/>
      <c r="K539" s="54"/>
    </row>
    <row r="540" spans="2:11" x14ac:dyDescent="0.3">
      <c r="B540" s="13" t="s">
        <v>547</v>
      </c>
      <c r="C540" s="3">
        <v>76.6666666666666</v>
      </c>
      <c r="D540" s="3">
        <v>69.833725000000001</v>
      </c>
      <c r="E540" s="3">
        <f t="shared" si="53"/>
        <v>73.250195833333294</v>
      </c>
      <c r="F540" s="3">
        <f t="shared" si="54"/>
        <v>6.8329416666665992</v>
      </c>
      <c r="G540" s="3">
        <f t="shared" si="55"/>
        <v>6.8329416666665992</v>
      </c>
      <c r="H540" s="57">
        <f t="shared" si="57"/>
        <v>46.689091820068519</v>
      </c>
      <c r="I540" s="4">
        <f t="shared" si="56"/>
        <v>0.91087467391304422</v>
      </c>
      <c r="J540" s="54"/>
      <c r="K540" s="54"/>
    </row>
    <row r="541" spans="2:11" x14ac:dyDescent="0.3">
      <c r="B541" s="13" t="s">
        <v>548</v>
      </c>
      <c r="C541" s="3">
        <v>75.78125</v>
      </c>
      <c r="D541" s="3">
        <v>71.621390000000005</v>
      </c>
      <c r="E541" s="3">
        <f t="shared" si="53"/>
        <v>73.70132000000001</v>
      </c>
      <c r="F541" s="3">
        <f t="shared" si="54"/>
        <v>4.1598599999999948</v>
      </c>
      <c r="G541" s="3">
        <f t="shared" si="55"/>
        <v>4.1598599999999948</v>
      </c>
      <c r="H541" s="57">
        <f t="shared" si="57"/>
        <v>17.304435219599956</v>
      </c>
      <c r="I541" s="4">
        <f t="shared" si="56"/>
        <v>0.94510700206185572</v>
      </c>
      <c r="J541" s="54"/>
      <c r="K541" s="54"/>
    </row>
    <row r="542" spans="2:11" x14ac:dyDescent="0.3">
      <c r="B542" s="13" t="s">
        <v>549</v>
      </c>
      <c r="C542" s="3">
        <v>74.451612903225794</v>
      </c>
      <c r="D542" s="3">
        <v>72.215164000000001</v>
      </c>
      <c r="E542" s="3">
        <f t="shared" si="53"/>
        <v>73.333388451612905</v>
      </c>
      <c r="F542" s="3">
        <f t="shared" si="54"/>
        <v>2.2364489032257922</v>
      </c>
      <c r="G542" s="3">
        <f t="shared" si="55"/>
        <v>2.2364489032257922</v>
      </c>
      <c r="H542" s="57">
        <f t="shared" si="57"/>
        <v>5.0017036967398489</v>
      </c>
      <c r="I542" s="4">
        <f t="shared" si="56"/>
        <v>0.96996104159445429</v>
      </c>
      <c r="J542" s="54"/>
      <c r="K542" s="54"/>
    </row>
    <row r="543" spans="2:11" x14ac:dyDescent="0.3">
      <c r="B543" s="13" t="s">
        <v>550</v>
      </c>
      <c r="C543" s="3">
        <v>73.516129032257993</v>
      </c>
      <c r="D543" s="3">
        <v>69.476029999999994</v>
      </c>
      <c r="E543" s="3">
        <f t="shared" si="53"/>
        <v>71.496079516128987</v>
      </c>
      <c r="F543" s="3">
        <f t="shared" si="54"/>
        <v>4.0400990322579986</v>
      </c>
      <c r="G543" s="3">
        <f t="shared" si="55"/>
        <v>4.0400990322579986</v>
      </c>
      <c r="H543" s="57">
        <f t="shared" si="57"/>
        <v>16.322400190452015</v>
      </c>
      <c r="I543" s="4">
        <f t="shared" si="56"/>
        <v>0.94504472575691179</v>
      </c>
      <c r="J543" s="54"/>
      <c r="K543" s="54"/>
    </row>
    <row r="544" spans="2:11" x14ac:dyDescent="0.3">
      <c r="B544" s="13" t="s">
        <v>551</v>
      </c>
      <c r="C544" s="3">
        <v>72.933333333333294</v>
      </c>
      <c r="D544" s="3">
        <v>71.724620000000002</v>
      </c>
      <c r="E544" s="3">
        <f t="shared" si="53"/>
        <v>72.328976666666648</v>
      </c>
      <c r="F544" s="3">
        <f t="shared" si="54"/>
        <v>1.2087133333332929</v>
      </c>
      <c r="G544" s="3">
        <f t="shared" si="55"/>
        <v>1.2087133333332929</v>
      </c>
      <c r="H544" s="57">
        <f t="shared" si="57"/>
        <v>1.46098792217768</v>
      </c>
      <c r="I544" s="4">
        <f t="shared" si="56"/>
        <v>0.9834271480804393</v>
      </c>
      <c r="J544" s="54"/>
      <c r="K544" s="54"/>
    </row>
    <row r="545" spans="2:11" x14ac:dyDescent="0.3">
      <c r="B545" s="13" t="s">
        <v>552</v>
      </c>
      <c r="C545" s="3">
        <v>72.733333333333306</v>
      </c>
      <c r="D545" s="3">
        <v>66.796539999999993</v>
      </c>
      <c r="E545" s="3">
        <f t="shared" si="53"/>
        <v>69.764936666666642</v>
      </c>
      <c r="F545" s="3">
        <f t="shared" si="54"/>
        <v>5.9367933333333127</v>
      </c>
      <c r="G545" s="3">
        <f t="shared" si="55"/>
        <v>5.9367933333333127</v>
      </c>
      <c r="H545" s="57">
        <f t="shared" si="57"/>
        <v>35.245515082710867</v>
      </c>
      <c r="I545" s="4">
        <f t="shared" si="56"/>
        <v>0.9183758936755273</v>
      </c>
      <c r="J545" s="54"/>
      <c r="K545" s="54"/>
    </row>
    <row r="546" spans="2:11" x14ac:dyDescent="0.3">
      <c r="B546" s="13" t="s">
        <v>553</v>
      </c>
      <c r="C546" s="3">
        <v>73.133333333333297</v>
      </c>
      <c r="D546" s="3">
        <v>70.145799999999994</v>
      </c>
      <c r="E546" s="3">
        <f t="shared" si="53"/>
        <v>71.639566666666639</v>
      </c>
      <c r="F546" s="3">
        <f t="shared" si="54"/>
        <v>2.9875333333333032</v>
      </c>
      <c r="G546" s="3">
        <f t="shared" si="55"/>
        <v>2.9875333333333032</v>
      </c>
      <c r="H546" s="57">
        <f t="shared" si="57"/>
        <v>8.9253554177775971</v>
      </c>
      <c r="I546" s="4">
        <f t="shared" si="56"/>
        <v>0.95914949863263488</v>
      </c>
      <c r="J546" s="54"/>
      <c r="K546" s="54"/>
    </row>
    <row r="547" spans="2:11" x14ac:dyDescent="0.3">
      <c r="B547" s="13" t="s">
        <v>554</v>
      </c>
      <c r="C547" s="3">
        <v>74.266666666666595</v>
      </c>
      <c r="D547" s="3">
        <v>67.792950000000005</v>
      </c>
      <c r="E547" s="3">
        <f t="shared" si="53"/>
        <v>71.029808333333307</v>
      </c>
      <c r="F547" s="3">
        <f t="shared" si="54"/>
        <v>6.47371666666659</v>
      </c>
      <c r="G547" s="3">
        <f t="shared" si="55"/>
        <v>6.47371666666659</v>
      </c>
      <c r="H547" s="57">
        <f t="shared" si="57"/>
        <v>41.909007480276784</v>
      </c>
      <c r="I547" s="4">
        <f t="shared" si="56"/>
        <v>0.91283146319569219</v>
      </c>
      <c r="J547" s="54"/>
      <c r="K547" s="54"/>
    </row>
    <row r="548" spans="2:11" x14ac:dyDescent="0.3">
      <c r="B548" s="13" t="s">
        <v>555</v>
      </c>
      <c r="C548" s="3">
        <v>75.066666666666606</v>
      </c>
      <c r="D548" s="3">
        <v>69.647080000000003</v>
      </c>
      <c r="E548" s="3">
        <f t="shared" si="53"/>
        <v>72.356873333333311</v>
      </c>
      <c r="F548" s="3">
        <f t="shared" si="54"/>
        <v>5.4195866666666035</v>
      </c>
      <c r="G548" s="3">
        <f t="shared" si="55"/>
        <v>5.4195866666666035</v>
      </c>
      <c r="H548" s="57">
        <f t="shared" si="57"/>
        <v>29.371919637510427</v>
      </c>
      <c r="I548" s="4">
        <f t="shared" si="56"/>
        <v>0.927803019538189</v>
      </c>
      <c r="J548" s="54"/>
      <c r="K548" s="54"/>
    </row>
    <row r="549" spans="2:11" x14ac:dyDescent="0.3">
      <c r="B549" s="13" t="s">
        <v>556</v>
      </c>
      <c r="C549" s="3">
        <v>77.433333333333294</v>
      </c>
      <c r="D549" s="3">
        <v>71.073654000000005</v>
      </c>
      <c r="E549" s="3">
        <f t="shared" si="53"/>
        <v>74.253493666666657</v>
      </c>
      <c r="F549" s="3">
        <f t="shared" si="54"/>
        <v>6.3596793333332897</v>
      </c>
      <c r="G549" s="3">
        <f t="shared" si="55"/>
        <v>6.3596793333332897</v>
      </c>
      <c r="H549" s="57">
        <f t="shared" si="57"/>
        <v>40.445521222826557</v>
      </c>
      <c r="I549" s="4">
        <f t="shared" si="56"/>
        <v>0.91786897115798594</v>
      </c>
      <c r="J549" s="54"/>
      <c r="K549" s="54"/>
    </row>
    <row r="550" spans="2:11" x14ac:dyDescent="0.3">
      <c r="B550" s="13" t="s">
        <v>557</v>
      </c>
      <c r="C550" s="3">
        <v>71.966666666666598</v>
      </c>
      <c r="D550" s="3">
        <v>66.219539999999995</v>
      </c>
      <c r="E550" s="3">
        <f t="shared" si="53"/>
        <v>69.093103333333289</v>
      </c>
      <c r="F550" s="3">
        <f t="shared" si="54"/>
        <v>5.7471266666666025</v>
      </c>
      <c r="G550" s="3">
        <f t="shared" si="55"/>
        <v>5.7471266666666025</v>
      </c>
      <c r="H550" s="57">
        <f t="shared" si="57"/>
        <v>33.029464922710375</v>
      </c>
      <c r="I550" s="4">
        <f t="shared" si="56"/>
        <v>0.92014182491894481</v>
      </c>
      <c r="J550" s="54"/>
      <c r="K550" s="54"/>
    </row>
    <row r="551" spans="2:11" x14ac:dyDescent="0.3">
      <c r="B551" s="13" t="s">
        <v>558</v>
      </c>
      <c r="C551" s="3">
        <v>72.233333333333306</v>
      </c>
      <c r="D551" s="3">
        <v>66.524240000000006</v>
      </c>
      <c r="E551" s="3">
        <f t="shared" si="53"/>
        <v>69.378786666666656</v>
      </c>
      <c r="F551" s="3">
        <f t="shared" si="54"/>
        <v>5.7090933333332998</v>
      </c>
      <c r="G551" s="3">
        <f t="shared" si="55"/>
        <v>5.7090933333332998</v>
      </c>
      <c r="H551" s="57">
        <f t="shared" si="57"/>
        <v>32.593746688710731</v>
      </c>
      <c r="I551" s="4">
        <f t="shared" si="56"/>
        <v>0.9209631748961703</v>
      </c>
      <c r="J551" s="54"/>
      <c r="K551" s="54"/>
    </row>
    <row r="552" spans="2:11" x14ac:dyDescent="0.3">
      <c r="B552" s="13" t="s">
        <v>559</v>
      </c>
      <c r="C552" s="3">
        <v>65.5</v>
      </c>
      <c r="D552" s="3">
        <v>60.529049999999998</v>
      </c>
      <c r="E552" s="3">
        <f t="shared" si="53"/>
        <v>63.014524999999999</v>
      </c>
      <c r="F552" s="3">
        <f t="shared" si="54"/>
        <v>4.970950000000002</v>
      </c>
      <c r="G552" s="3">
        <f t="shared" si="55"/>
        <v>4.970950000000002</v>
      </c>
      <c r="H552" s="57">
        <f t="shared" si="57"/>
        <v>24.710343902500021</v>
      </c>
      <c r="I552" s="4">
        <f t="shared" si="56"/>
        <v>0.92410763358778625</v>
      </c>
      <c r="J552" s="54"/>
      <c r="K552" s="54"/>
    </row>
    <row r="553" spans="2:11" x14ac:dyDescent="0.3">
      <c r="B553" s="13" t="s">
        <v>560</v>
      </c>
      <c r="C553" s="3">
        <v>66.5</v>
      </c>
      <c r="D553" s="3">
        <v>60.682160000000003</v>
      </c>
      <c r="E553" s="3">
        <f t="shared" si="53"/>
        <v>63.591080000000005</v>
      </c>
      <c r="F553" s="3">
        <f t="shared" si="54"/>
        <v>5.8178399999999968</v>
      </c>
      <c r="G553" s="3">
        <f t="shared" si="55"/>
        <v>5.8178399999999968</v>
      </c>
      <c r="H553" s="57">
        <f t="shared" si="57"/>
        <v>33.847262265599966</v>
      </c>
      <c r="I553" s="4">
        <f t="shared" si="56"/>
        <v>0.91251368421052637</v>
      </c>
      <c r="J553" s="54"/>
      <c r="K553" s="54"/>
    </row>
    <row r="554" spans="2:11" x14ac:dyDescent="0.3">
      <c r="B554" s="13" t="s">
        <v>561</v>
      </c>
      <c r="C554" s="3">
        <v>67.3333333333333</v>
      </c>
      <c r="D554" s="3">
        <v>60.671565999999999</v>
      </c>
      <c r="E554" s="3">
        <f t="shared" si="53"/>
        <v>64.002449666666649</v>
      </c>
      <c r="F554" s="3">
        <f t="shared" si="54"/>
        <v>6.6617673333333016</v>
      </c>
      <c r="G554" s="3">
        <f t="shared" si="55"/>
        <v>6.6617673333333016</v>
      </c>
      <c r="H554" s="57">
        <f t="shared" si="57"/>
        <v>44.379144003466692</v>
      </c>
      <c r="I554" s="4">
        <f t="shared" si="56"/>
        <v>0.901062861386139</v>
      </c>
      <c r="J554" s="54"/>
      <c r="K554" s="54"/>
    </row>
    <row r="555" spans="2:11" x14ac:dyDescent="0.3">
      <c r="B555" s="13" t="s">
        <v>562</v>
      </c>
      <c r="C555" s="3">
        <v>66.5</v>
      </c>
      <c r="D555" s="3">
        <v>58.891415000000002</v>
      </c>
      <c r="E555" s="3">
        <f t="shared" si="53"/>
        <v>62.695707499999997</v>
      </c>
      <c r="F555" s="3">
        <f t="shared" si="54"/>
        <v>7.6085849999999979</v>
      </c>
      <c r="G555" s="3">
        <f t="shared" si="55"/>
        <v>7.6085849999999979</v>
      </c>
      <c r="H555" s="57">
        <f t="shared" si="57"/>
        <v>57.890565702224968</v>
      </c>
      <c r="I555" s="4">
        <f t="shared" si="56"/>
        <v>0.8855851879699248</v>
      </c>
      <c r="J555" s="54"/>
      <c r="K555" s="54"/>
    </row>
    <row r="556" spans="2:11" x14ac:dyDescent="0.3">
      <c r="B556" s="13" t="s">
        <v>563</v>
      </c>
      <c r="C556" s="3">
        <v>66</v>
      </c>
      <c r="D556" s="3">
        <v>60.897472</v>
      </c>
      <c r="E556" s="3">
        <f t="shared" si="53"/>
        <v>63.448735999999997</v>
      </c>
      <c r="F556" s="3">
        <f t="shared" si="54"/>
        <v>5.1025279999999995</v>
      </c>
      <c r="G556" s="3">
        <f t="shared" si="55"/>
        <v>5.1025279999999995</v>
      </c>
      <c r="H556" s="57">
        <f t="shared" si="57"/>
        <v>26.035791990783995</v>
      </c>
      <c r="I556" s="4">
        <f t="shared" si="56"/>
        <v>0.92268896969696967</v>
      </c>
      <c r="J556" s="54"/>
      <c r="K556" s="54"/>
    </row>
    <row r="557" spans="2:11" x14ac:dyDescent="0.3">
      <c r="B557" s="13" t="s">
        <v>564</v>
      </c>
      <c r="C557" s="3">
        <v>65.418604651162795</v>
      </c>
      <c r="D557" s="3">
        <v>58.718178000000002</v>
      </c>
      <c r="E557" s="3">
        <f t="shared" si="53"/>
        <v>62.068391325581402</v>
      </c>
      <c r="F557" s="3">
        <f t="shared" si="54"/>
        <v>6.7004266511627932</v>
      </c>
      <c r="G557" s="3">
        <f t="shared" si="55"/>
        <v>6.7004266511627932</v>
      </c>
      <c r="H557" s="57">
        <f t="shared" si="57"/>
        <v>44.895717307612642</v>
      </c>
      <c r="I557" s="4">
        <f t="shared" si="56"/>
        <v>0.89757613011020254</v>
      </c>
      <c r="J557" s="54"/>
      <c r="K557" s="54"/>
    </row>
    <row r="558" spans="2:11" x14ac:dyDescent="0.3">
      <c r="B558" s="13" t="s">
        <v>565</v>
      </c>
      <c r="C558" s="3">
        <v>65.866666666666603</v>
      </c>
      <c r="D558" s="3">
        <v>58.262836</v>
      </c>
      <c r="E558" s="3">
        <f t="shared" si="53"/>
        <v>62.064751333333305</v>
      </c>
      <c r="F558" s="3">
        <f t="shared" si="54"/>
        <v>7.6038306666666031</v>
      </c>
      <c r="G558" s="3">
        <f t="shared" si="55"/>
        <v>7.6038306666666031</v>
      </c>
      <c r="H558" s="57">
        <f t="shared" si="57"/>
        <v>57.818240807339478</v>
      </c>
      <c r="I558" s="4">
        <f t="shared" si="56"/>
        <v>0.88455722672064863</v>
      </c>
      <c r="J558" s="54"/>
      <c r="K558" s="54"/>
    </row>
    <row r="559" spans="2:11" x14ac:dyDescent="0.3">
      <c r="B559" s="13" t="s">
        <v>566</v>
      </c>
      <c r="C559" s="3">
        <v>65.658536585365795</v>
      </c>
      <c r="D559" s="3">
        <v>61.060020000000002</v>
      </c>
      <c r="E559" s="3">
        <f t="shared" si="53"/>
        <v>63.359278292682902</v>
      </c>
      <c r="F559" s="3">
        <f t="shared" si="54"/>
        <v>4.5985165853657932</v>
      </c>
      <c r="G559" s="3">
        <f t="shared" si="55"/>
        <v>4.5985165853657932</v>
      </c>
      <c r="H559" s="57">
        <f t="shared" si="57"/>
        <v>21.146354785884274</v>
      </c>
      <c r="I559" s="4">
        <f t="shared" si="56"/>
        <v>0.92996315750371561</v>
      </c>
      <c r="J559" s="54"/>
      <c r="K559" s="54"/>
    </row>
    <row r="560" spans="2:11" x14ac:dyDescent="0.3">
      <c r="B560" s="13" t="s">
        <v>567</v>
      </c>
      <c r="C560" s="3">
        <v>65.8</v>
      </c>
      <c r="D560" s="3">
        <v>63.135586000000004</v>
      </c>
      <c r="E560" s="3">
        <f t="shared" si="53"/>
        <v>64.467793</v>
      </c>
      <c r="F560" s="3">
        <f t="shared" si="54"/>
        <v>2.6644139999999936</v>
      </c>
      <c r="G560" s="3">
        <f t="shared" si="55"/>
        <v>2.6644139999999936</v>
      </c>
      <c r="H560" s="57">
        <f t="shared" si="57"/>
        <v>7.0991019633959658</v>
      </c>
      <c r="I560" s="4">
        <f t="shared" si="56"/>
        <v>0.95950738601823715</v>
      </c>
      <c r="J560" s="54"/>
      <c r="K560" s="54"/>
    </row>
    <row r="561" spans="2:11" x14ac:dyDescent="0.3">
      <c r="B561" s="13" t="s">
        <v>568</v>
      </c>
      <c r="C561" s="3">
        <v>67.233333333333306</v>
      </c>
      <c r="D561" s="3">
        <v>63.037430000000001</v>
      </c>
      <c r="E561" s="3">
        <f t="shared" si="53"/>
        <v>65.13538166666666</v>
      </c>
      <c r="F561" s="3">
        <f t="shared" si="54"/>
        <v>4.1959033333333053</v>
      </c>
      <c r="G561" s="3">
        <f t="shared" si="55"/>
        <v>4.1959033333333053</v>
      </c>
      <c r="H561" s="57">
        <f t="shared" si="57"/>
        <v>17.605604782677542</v>
      </c>
      <c r="I561" s="4">
        <f t="shared" si="56"/>
        <v>0.93759191869112579</v>
      </c>
      <c r="J561" s="54"/>
      <c r="K561" s="54"/>
    </row>
    <row r="562" spans="2:11" x14ac:dyDescent="0.3">
      <c r="B562" s="13" t="s">
        <v>569</v>
      </c>
      <c r="C562" s="3">
        <v>68.433333333333294</v>
      </c>
      <c r="D562" s="3">
        <v>63.697555999999999</v>
      </c>
      <c r="E562" s="3">
        <f t="shared" ref="E562:E606" si="58">IFERROR(AVERAGE(C562,D562),"")</f>
        <v>66.06544466666665</v>
      </c>
      <c r="F562" s="3">
        <f t="shared" ref="F562:F606" si="59">IFERROR((C562-D562),"")</f>
        <v>4.7357773333332958</v>
      </c>
      <c r="G562" s="3">
        <f t="shared" ref="G562:G606" si="60">ABS(F562)</f>
        <v>4.7357773333332958</v>
      </c>
      <c r="H562" s="57">
        <f t="shared" si="57"/>
        <v>22.427586950913422</v>
      </c>
      <c r="I562" s="4">
        <f t="shared" ref="I562:I606" si="61">IFERROR((1-(ABS(C562-D562)/C562)),"")</f>
        <v>0.93079721383341507</v>
      </c>
      <c r="J562" s="54"/>
      <c r="K562" s="54"/>
    </row>
    <row r="563" spans="2:11" x14ac:dyDescent="0.3">
      <c r="B563" s="13" t="s">
        <v>570</v>
      </c>
      <c r="C563" s="3">
        <v>70.875</v>
      </c>
      <c r="D563" s="3">
        <v>59.043083000000003</v>
      </c>
      <c r="E563" s="3">
        <f t="shared" si="58"/>
        <v>64.959041499999998</v>
      </c>
      <c r="F563" s="3">
        <f t="shared" si="59"/>
        <v>11.831916999999997</v>
      </c>
      <c r="G563" s="3">
        <f t="shared" si="60"/>
        <v>11.831916999999997</v>
      </c>
      <c r="H563" s="57">
        <f t="shared" si="57"/>
        <v>139.99425989488893</v>
      </c>
      <c r="I563" s="4">
        <f t="shared" si="61"/>
        <v>0.8330593721340388</v>
      </c>
      <c r="J563" s="54"/>
      <c r="K563" s="54"/>
    </row>
    <row r="564" spans="2:11" x14ac:dyDescent="0.3">
      <c r="B564" s="13" t="s">
        <v>571</v>
      </c>
      <c r="C564" s="3">
        <v>71.151515151515099</v>
      </c>
      <c r="D564" s="3">
        <v>63.197830000000003</v>
      </c>
      <c r="E564" s="3">
        <f t="shared" si="58"/>
        <v>67.174672575757555</v>
      </c>
      <c r="F564" s="3">
        <f t="shared" si="59"/>
        <v>7.9536851515150957</v>
      </c>
      <c r="G564" s="3">
        <f t="shared" si="60"/>
        <v>7.9536851515150957</v>
      </c>
      <c r="H564" s="57">
        <f t="shared" si="57"/>
        <v>63.261107489431708</v>
      </c>
      <c r="I564" s="4">
        <f t="shared" si="61"/>
        <v>0.88821481686541803</v>
      </c>
      <c r="J564" s="54"/>
      <c r="K564" s="54"/>
    </row>
    <row r="565" spans="2:11" x14ac:dyDescent="0.3">
      <c r="B565" s="13" t="s">
        <v>572</v>
      </c>
      <c r="C565" s="3">
        <v>70.3333333333333</v>
      </c>
      <c r="D565" s="3">
        <v>60.631450000000001</v>
      </c>
      <c r="E565" s="3">
        <f t="shared" si="58"/>
        <v>65.482391666666643</v>
      </c>
      <c r="F565" s="3">
        <f t="shared" si="59"/>
        <v>9.7018833333332992</v>
      </c>
      <c r="G565" s="3">
        <f t="shared" si="60"/>
        <v>9.7018833333332992</v>
      </c>
      <c r="H565" s="57">
        <f t="shared" si="57"/>
        <v>94.126540213610454</v>
      </c>
      <c r="I565" s="4">
        <f t="shared" si="61"/>
        <v>0.86205853080568762</v>
      </c>
      <c r="J565" s="54"/>
      <c r="K565" s="54"/>
    </row>
    <row r="566" spans="2:11" x14ac:dyDescent="0.3">
      <c r="B566" s="13" t="s">
        <v>573</v>
      </c>
      <c r="C566" s="3">
        <v>72.433333333333294</v>
      </c>
      <c r="D566" s="3">
        <v>66.382670000000005</v>
      </c>
      <c r="E566" s="3">
        <f t="shared" si="58"/>
        <v>69.408001666666649</v>
      </c>
      <c r="F566" s="3">
        <f t="shared" si="59"/>
        <v>6.05066333333329</v>
      </c>
      <c r="G566" s="3">
        <f t="shared" si="60"/>
        <v>6.05066333333329</v>
      </c>
      <c r="H566" s="57">
        <f t="shared" si="57"/>
        <v>36.610526773343921</v>
      </c>
      <c r="I566" s="4">
        <f t="shared" si="61"/>
        <v>0.91646576161988091</v>
      </c>
      <c r="J566" s="54"/>
      <c r="K566" s="54"/>
    </row>
    <row r="567" spans="2:11" x14ac:dyDescent="0.3">
      <c r="B567" s="13" t="s">
        <v>574</v>
      </c>
      <c r="C567" s="3">
        <v>70.387096774193495</v>
      </c>
      <c r="D567" s="3">
        <v>63.471404999999997</v>
      </c>
      <c r="E567" s="3">
        <f t="shared" si="58"/>
        <v>66.929250887096742</v>
      </c>
      <c r="F567" s="3">
        <f t="shared" si="59"/>
        <v>6.9156917741934976</v>
      </c>
      <c r="G567" s="3">
        <f t="shared" si="60"/>
        <v>6.9156917741934976</v>
      </c>
      <c r="H567" s="57">
        <f t="shared" si="57"/>
        <v>47.826792715647606</v>
      </c>
      <c r="I567" s="4">
        <f t="shared" si="61"/>
        <v>0.90174773373052308</v>
      </c>
      <c r="J567" s="54"/>
      <c r="K567" s="54"/>
    </row>
    <row r="568" spans="2:11" x14ac:dyDescent="0.3">
      <c r="B568" s="13" t="s">
        <v>575</v>
      </c>
      <c r="C568" s="3">
        <v>68.645161290322505</v>
      </c>
      <c r="D568" s="3">
        <v>61.432839999999999</v>
      </c>
      <c r="E568" s="3">
        <f t="shared" si="58"/>
        <v>65.039000645161252</v>
      </c>
      <c r="F568" s="3">
        <f t="shared" si="59"/>
        <v>7.2123212903225067</v>
      </c>
      <c r="G568" s="3">
        <f t="shared" si="60"/>
        <v>7.2123212903225067</v>
      </c>
      <c r="H568" s="57">
        <f t="shared" si="57"/>
        <v>52.017578394839305</v>
      </c>
      <c r="I568" s="4">
        <f t="shared" si="61"/>
        <v>0.89493328947368522</v>
      </c>
      <c r="J568" s="54"/>
      <c r="K568" s="54"/>
    </row>
    <row r="569" spans="2:11" x14ac:dyDescent="0.3">
      <c r="B569" s="13" t="s">
        <v>576</v>
      </c>
      <c r="C569" s="3">
        <v>68.733333333333306</v>
      </c>
      <c r="D569" s="3">
        <v>67.809814000000003</v>
      </c>
      <c r="E569" s="3">
        <f t="shared" si="58"/>
        <v>68.271573666666654</v>
      </c>
      <c r="F569" s="3">
        <f t="shared" si="59"/>
        <v>0.92351933333330294</v>
      </c>
      <c r="G569" s="3">
        <f t="shared" si="60"/>
        <v>0.92351933333330294</v>
      </c>
      <c r="H569" s="57">
        <f t="shared" si="57"/>
        <v>0.85288795904038828</v>
      </c>
      <c r="I569" s="4">
        <f t="shared" si="61"/>
        <v>0.98656373423860377</v>
      </c>
      <c r="J569" s="54"/>
      <c r="K569" s="54"/>
    </row>
    <row r="570" spans="2:11" x14ac:dyDescent="0.3">
      <c r="B570" s="13" t="s">
        <v>577</v>
      </c>
      <c r="C570" s="3">
        <v>70.8</v>
      </c>
      <c r="D570" s="3">
        <v>66.686930000000004</v>
      </c>
      <c r="E570" s="3">
        <f t="shared" si="58"/>
        <v>68.743465</v>
      </c>
      <c r="F570" s="3">
        <f t="shared" si="59"/>
        <v>4.1130699999999933</v>
      </c>
      <c r="G570" s="3">
        <f t="shared" si="60"/>
        <v>4.1130699999999933</v>
      </c>
      <c r="H570" s="57">
        <f t="shared" si="57"/>
        <v>16.917344824899946</v>
      </c>
      <c r="I570" s="4">
        <f t="shared" si="61"/>
        <v>0.94190579096045202</v>
      </c>
      <c r="J570" s="54"/>
      <c r="K570" s="54"/>
    </row>
    <row r="571" spans="2:11" x14ac:dyDescent="0.3">
      <c r="B571" s="13" t="s">
        <v>578</v>
      </c>
      <c r="C571" s="3">
        <v>71.266666666666595</v>
      </c>
      <c r="D571" s="3">
        <v>60.836365000000001</v>
      </c>
      <c r="E571" s="3">
        <f t="shared" si="58"/>
        <v>66.051515833333298</v>
      </c>
      <c r="F571" s="3">
        <f t="shared" si="59"/>
        <v>10.430301666666594</v>
      </c>
      <c r="G571" s="3">
        <f t="shared" si="60"/>
        <v>10.430301666666594</v>
      </c>
      <c r="H571" s="57">
        <f t="shared" si="57"/>
        <v>108.79119285766792</v>
      </c>
      <c r="I571" s="4">
        <f t="shared" si="61"/>
        <v>0.85364403648269493</v>
      </c>
      <c r="J571" s="54"/>
      <c r="K571" s="54"/>
    </row>
    <row r="572" spans="2:11" x14ac:dyDescent="0.3">
      <c r="B572" s="13" t="s">
        <v>579</v>
      </c>
      <c r="C572" s="3">
        <v>69.033333333333303</v>
      </c>
      <c r="D572" s="3">
        <v>62.103099999999998</v>
      </c>
      <c r="E572" s="3">
        <f t="shared" si="58"/>
        <v>65.568216666666643</v>
      </c>
      <c r="F572" s="3">
        <f t="shared" si="59"/>
        <v>6.9302333333333053</v>
      </c>
      <c r="G572" s="3">
        <f t="shared" si="60"/>
        <v>6.9302333333333053</v>
      </c>
      <c r="H572" s="57">
        <f t="shared" si="57"/>
        <v>48.028134054444052</v>
      </c>
      <c r="I572" s="4">
        <f t="shared" si="61"/>
        <v>0.89961033317238082</v>
      </c>
      <c r="J572" s="54"/>
      <c r="K572" s="54"/>
    </row>
    <row r="573" spans="2:11" x14ac:dyDescent="0.3">
      <c r="B573" s="13" t="s">
        <v>580</v>
      </c>
      <c r="C573" s="3">
        <v>72.028571428571396</v>
      </c>
      <c r="D573" s="3">
        <v>63.194183000000002</v>
      </c>
      <c r="E573" s="3">
        <f t="shared" si="58"/>
        <v>67.611377214285696</v>
      </c>
      <c r="F573" s="3">
        <f t="shared" si="59"/>
        <v>8.8343884285713941</v>
      </c>
      <c r="G573" s="3">
        <f t="shared" si="60"/>
        <v>8.8343884285713941</v>
      </c>
      <c r="H573" s="57">
        <f t="shared" si="57"/>
        <v>78.046418906876141</v>
      </c>
      <c r="I573" s="4">
        <f t="shared" si="61"/>
        <v>0.87734883181277312</v>
      </c>
      <c r="J573" s="54"/>
      <c r="K573" s="54"/>
    </row>
    <row r="574" spans="2:11" x14ac:dyDescent="0.3">
      <c r="B574" s="13" t="s">
        <v>581</v>
      </c>
      <c r="C574" s="3">
        <v>72.033333333333303</v>
      </c>
      <c r="D574" s="3">
        <v>65.962459999999993</v>
      </c>
      <c r="E574" s="3">
        <f t="shared" si="58"/>
        <v>68.997896666666648</v>
      </c>
      <c r="F574" s="3">
        <f t="shared" si="59"/>
        <v>6.07087333333331</v>
      </c>
      <c r="G574" s="3">
        <f t="shared" si="60"/>
        <v>6.07087333333331</v>
      </c>
      <c r="H574" s="57">
        <f t="shared" si="57"/>
        <v>36.855503029377495</v>
      </c>
      <c r="I574" s="4">
        <f t="shared" si="61"/>
        <v>0.91572133271633538</v>
      </c>
      <c r="J574" s="54"/>
      <c r="K574" s="54"/>
    </row>
    <row r="575" spans="2:11" x14ac:dyDescent="0.3">
      <c r="B575" s="13" t="s">
        <v>582</v>
      </c>
      <c r="C575" s="3">
        <v>71.862068965517196</v>
      </c>
      <c r="D575" s="3">
        <v>67.354299999999995</v>
      </c>
      <c r="E575" s="3">
        <f t="shared" si="58"/>
        <v>69.608184482758588</v>
      </c>
      <c r="F575" s="3">
        <f t="shared" si="59"/>
        <v>4.5077689655172009</v>
      </c>
      <c r="G575" s="3">
        <f t="shared" si="60"/>
        <v>4.5077689655172009</v>
      </c>
      <c r="H575" s="57">
        <f t="shared" si="57"/>
        <v>20.319981046480017</v>
      </c>
      <c r="I575" s="4">
        <f t="shared" si="61"/>
        <v>0.93727192898272604</v>
      </c>
      <c r="J575" s="54"/>
      <c r="K575" s="54"/>
    </row>
    <row r="576" spans="2:11" x14ac:dyDescent="0.3">
      <c r="B576" s="13" t="s">
        <v>583</v>
      </c>
      <c r="C576" s="3">
        <v>71.793103448275801</v>
      </c>
      <c r="D576" s="3">
        <v>60.660904000000002</v>
      </c>
      <c r="E576" s="3">
        <f t="shared" si="58"/>
        <v>66.227003724137901</v>
      </c>
      <c r="F576" s="3">
        <f t="shared" si="59"/>
        <v>11.132199448275799</v>
      </c>
      <c r="G576" s="3">
        <f t="shared" si="60"/>
        <v>11.132199448275799</v>
      </c>
      <c r="H576" s="57">
        <f t="shared" si="57"/>
        <v>123.925864556192</v>
      </c>
      <c r="I576" s="4">
        <f t="shared" si="61"/>
        <v>0.8449405456292034</v>
      </c>
      <c r="J576" s="54"/>
      <c r="K576" s="54"/>
    </row>
    <row r="577" spans="2:11" x14ac:dyDescent="0.3">
      <c r="B577" s="13" t="s">
        <v>584</v>
      </c>
      <c r="C577" s="3">
        <v>72.2068965517241</v>
      </c>
      <c r="D577" s="3">
        <v>60.980649999999997</v>
      </c>
      <c r="E577" s="3">
        <f t="shared" si="58"/>
        <v>66.593773275862048</v>
      </c>
      <c r="F577" s="3">
        <f t="shared" si="59"/>
        <v>11.226246551724103</v>
      </c>
      <c r="G577" s="3">
        <f t="shared" si="60"/>
        <v>11.226246551724103</v>
      </c>
      <c r="H577" s="57">
        <f t="shared" si="57"/>
        <v>126.02861164009731</v>
      </c>
      <c r="I577" s="4">
        <f t="shared" si="61"/>
        <v>0.84452667144221627</v>
      </c>
      <c r="J577" s="54"/>
      <c r="K577" s="54"/>
    </row>
    <row r="578" spans="2:11" x14ac:dyDescent="0.3">
      <c r="B578" s="13" t="s">
        <v>585</v>
      </c>
      <c r="C578" s="3">
        <v>72.033333333333303</v>
      </c>
      <c r="D578" s="3">
        <v>64.015349999999998</v>
      </c>
      <c r="E578" s="3">
        <f t="shared" si="58"/>
        <v>68.024341666666658</v>
      </c>
      <c r="F578" s="3">
        <f t="shared" si="59"/>
        <v>8.017983333333305</v>
      </c>
      <c r="G578" s="3">
        <f t="shared" si="60"/>
        <v>8.017983333333305</v>
      </c>
      <c r="H578" s="57">
        <f t="shared" si="57"/>
        <v>64.288056733610659</v>
      </c>
      <c r="I578" s="4">
        <f t="shared" si="61"/>
        <v>0.888690652475706</v>
      </c>
      <c r="J578" s="54"/>
      <c r="K578" s="54"/>
    </row>
    <row r="579" spans="2:11" x14ac:dyDescent="0.3">
      <c r="B579" s="13" t="s">
        <v>586</v>
      </c>
      <c r="C579" s="3">
        <v>72.3</v>
      </c>
      <c r="D579" s="3">
        <v>62.833733000000002</v>
      </c>
      <c r="E579" s="3">
        <f t="shared" si="58"/>
        <v>67.566866500000003</v>
      </c>
      <c r="F579" s="3">
        <f t="shared" si="59"/>
        <v>9.4662669999999949</v>
      </c>
      <c r="G579" s="3">
        <f t="shared" si="60"/>
        <v>9.4662669999999949</v>
      </c>
      <c r="H579" s="57">
        <f t="shared" si="57"/>
        <v>89.610210915288903</v>
      </c>
      <c r="I579" s="4">
        <f t="shared" si="61"/>
        <v>0.86906961272475802</v>
      </c>
      <c r="J579" s="54"/>
      <c r="K579" s="54"/>
    </row>
    <row r="580" spans="2:11" x14ac:dyDescent="0.3">
      <c r="B580" s="13" t="s">
        <v>587</v>
      </c>
      <c r="C580" s="3">
        <v>72.435897435897402</v>
      </c>
      <c r="D580" s="3">
        <v>70.4709</v>
      </c>
      <c r="E580" s="3">
        <f t="shared" si="58"/>
        <v>71.453398717948701</v>
      </c>
      <c r="F580" s="3">
        <f t="shared" si="59"/>
        <v>1.9649974358974021</v>
      </c>
      <c r="G580" s="3">
        <f t="shared" si="60"/>
        <v>1.9649974358974021</v>
      </c>
      <c r="H580" s="57">
        <f t="shared" si="57"/>
        <v>3.8612149230833648</v>
      </c>
      <c r="I580" s="4">
        <f t="shared" si="61"/>
        <v>0.97287260176991197</v>
      </c>
      <c r="J580" s="54"/>
      <c r="K580" s="54"/>
    </row>
    <row r="581" spans="2:11" x14ac:dyDescent="0.3">
      <c r="B581" s="13" t="s">
        <v>588</v>
      </c>
      <c r="C581" s="3">
        <v>72.394736842105203</v>
      </c>
      <c r="D581" s="3">
        <v>67.219819999999999</v>
      </c>
      <c r="E581" s="3">
        <f t="shared" si="58"/>
        <v>69.807278421052601</v>
      </c>
      <c r="F581" s="3">
        <f t="shared" si="59"/>
        <v>5.1749168421052048</v>
      </c>
      <c r="G581" s="3">
        <f t="shared" si="60"/>
        <v>5.1749168421052048</v>
      </c>
      <c r="H581" s="57">
        <f t="shared" si="57"/>
        <v>26.779764322704104</v>
      </c>
      <c r="I581" s="4">
        <f t="shared" si="61"/>
        <v>0.92851805161759438</v>
      </c>
      <c r="J581" s="54"/>
      <c r="K581" s="54"/>
    </row>
    <row r="582" spans="2:11" x14ac:dyDescent="0.3">
      <c r="B582" s="13" t="s">
        <v>589</v>
      </c>
      <c r="C582" s="3">
        <v>71.793103448275801</v>
      </c>
      <c r="D582" s="3">
        <v>66.159059999999997</v>
      </c>
      <c r="E582" s="3">
        <f t="shared" si="58"/>
        <v>68.976081724137899</v>
      </c>
      <c r="F582" s="3">
        <f t="shared" si="59"/>
        <v>5.6340434482758042</v>
      </c>
      <c r="G582" s="3">
        <f t="shared" si="60"/>
        <v>5.6340434482758042</v>
      </c>
      <c r="H582" s="57">
        <f t="shared" si="57"/>
        <v>31.742445577059513</v>
      </c>
      <c r="I582" s="4">
        <f t="shared" si="61"/>
        <v>0.92152389048991434</v>
      </c>
      <c r="J582" s="54"/>
      <c r="K582" s="54"/>
    </row>
    <row r="583" spans="2:11" x14ac:dyDescent="0.3">
      <c r="B583" s="13" t="s">
        <v>590</v>
      </c>
      <c r="C583" s="3">
        <v>67.793103448275801</v>
      </c>
      <c r="D583" s="3">
        <v>63.669002999999996</v>
      </c>
      <c r="E583" s="3">
        <f t="shared" si="58"/>
        <v>65.731053224137895</v>
      </c>
      <c r="F583" s="3">
        <f t="shared" si="59"/>
        <v>4.1241004482758044</v>
      </c>
      <c r="G583" s="3">
        <f t="shared" si="60"/>
        <v>4.1241004482758044</v>
      </c>
      <c r="H583" s="57">
        <f t="shared" si="57"/>
        <v>17.00820450746869</v>
      </c>
      <c r="I583" s="4">
        <f t="shared" si="61"/>
        <v>0.93916637182095708</v>
      </c>
      <c r="J583" s="54"/>
      <c r="K583" s="54"/>
    </row>
    <row r="584" spans="2:11" x14ac:dyDescent="0.3">
      <c r="B584" s="13" t="s">
        <v>591</v>
      </c>
      <c r="C584" s="3">
        <v>68.535714285714207</v>
      </c>
      <c r="D584" s="3">
        <v>64.24579</v>
      </c>
      <c r="E584" s="3">
        <f t="shared" si="58"/>
        <v>66.39075214285711</v>
      </c>
      <c r="F584" s="3">
        <f t="shared" si="59"/>
        <v>4.289924285714207</v>
      </c>
      <c r="G584" s="3">
        <f t="shared" si="60"/>
        <v>4.289924285714207</v>
      </c>
      <c r="H584" s="57">
        <f t="shared" si="57"/>
        <v>18.403450377160549</v>
      </c>
      <c r="I584" s="4">
        <f t="shared" si="61"/>
        <v>0.93740600312662958</v>
      </c>
      <c r="J584" s="54"/>
      <c r="K584" s="54"/>
    </row>
    <row r="585" spans="2:11" x14ac:dyDescent="0.3">
      <c r="B585" s="13" t="s">
        <v>592</v>
      </c>
      <c r="C585" s="3">
        <v>69</v>
      </c>
      <c r="D585" s="3">
        <v>68.695359999999994</v>
      </c>
      <c r="E585" s="3">
        <f t="shared" si="58"/>
        <v>68.847679999999997</v>
      </c>
      <c r="F585" s="3">
        <f t="shared" si="59"/>
        <v>0.30464000000000624</v>
      </c>
      <c r="G585" s="3">
        <f t="shared" si="60"/>
        <v>0.30464000000000624</v>
      </c>
      <c r="H585" s="57">
        <f t="shared" si="57"/>
        <v>9.2805529600003808E-2</v>
      </c>
      <c r="I585" s="4">
        <f t="shared" si="61"/>
        <v>0.99558492753623185</v>
      </c>
      <c r="J585" s="54"/>
      <c r="K585" s="54"/>
    </row>
    <row r="586" spans="2:11" x14ac:dyDescent="0.3">
      <c r="B586" s="13" t="s">
        <v>593</v>
      </c>
      <c r="C586" s="3">
        <v>69.535714285714207</v>
      </c>
      <c r="D586" s="3">
        <v>68.063760000000002</v>
      </c>
      <c r="E586" s="3">
        <f t="shared" si="58"/>
        <v>68.799737142857111</v>
      </c>
      <c r="F586" s="3">
        <f t="shared" si="59"/>
        <v>1.4719542857142045</v>
      </c>
      <c r="G586" s="3">
        <f t="shared" si="60"/>
        <v>1.4719542857142045</v>
      </c>
      <c r="H586" s="57">
        <f t="shared" si="57"/>
        <v>2.1666494192324142</v>
      </c>
      <c r="I586" s="4">
        <f t="shared" si="61"/>
        <v>0.97883167950693484</v>
      </c>
      <c r="J586" s="54"/>
      <c r="K586" s="54"/>
    </row>
    <row r="587" spans="2:11" x14ac:dyDescent="0.3">
      <c r="B587" s="13" t="s">
        <v>594</v>
      </c>
      <c r="C587" s="3">
        <v>70.241379310344797</v>
      </c>
      <c r="D587" s="3">
        <v>65.372185000000002</v>
      </c>
      <c r="E587" s="3">
        <f t="shared" si="58"/>
        <v>67.806782155172399</v>
      </c>
      <c r="F587" s="3">
        <f t="shared" si="59"/>
        <v>4.8691943103447954</v>
      </c>
      <c r="G587" s="3">
        <f t="shared" si="60"/>
        <v>4.8691943103447954</v>
      </c>
      <c r="H587" s="57">
        <f t="shared" si="57"/>
        <v>23.709053231894128</v>
      </c>
      <c r="I587" s="4">
        <f t="shared" si="61"/>
        <v>0.93067911880216048</v>
      </c>
      <c r="J587" s="54"/>
      <c r="K587" s="54"/>
    </row>
    <row r="588" spans="2:11" x14ac:dyDescent="0.3">
      <c r="B588" s="13" t="s">
        <v>595</v>
      </c>
      <c r="C588" s="3">
        <v>71.25</v>
      </c>
      <c r="D588" s="3">
        <v>64.856920000000002</v>
      </c>
      <c r="E588" s="3">
        <f t="shared" si="58"/>
        <v>68.053460000000001</v>
      </c>
      <c r="F588" s="3">
        <f t="shared" si="59"/>
        <v>6.3930799999999977</v>
      </c>
      <c r="G588" s="3">
        <f t="shared" si="60"/>
        <v>6.3930799999999977</v>
      </c>
      <c r="H588" s="57">
        <f t="shared" si="57"/>
        <v>40.871471886399974</v>
      </c>
      <c r="I588" s="4">
        <f t="shared" si="61"/>
        <v>0.91027256140350876</v>
      </c>
      <c r="J588" s="54"/>
      <c r="K588" s="54"/>
    </row>
    <row r="589" spans="2:11" x14ac:dyDescent="0.3">
      <c r="B589" s="13" t="s">
        <v>596</v>
      </c>
      <c r="C589" s="3">
        <v>72.035714285714207</v>
      </c>
      <c r="D589" s="3">
        <v>64.685140000000004</v>
      </c>
      <c r="E589" s="3">
        <f t="shared" si="58"/>
        <v>68.360427142857105</v>
      </c>
      <c r="F589" s="3">
        <f t="shared" si="59"/>
        <v>7.3505742857142025</v>
      </c>
      <c r="G589" s="3">
        <f t="shared" si="60"/>
        <v>7.3505742857142025</v>
      </c>
      <c r="H589" s="57">
        <f t="shared" si="57"/>
        <v>54.030942329802855</v>
      </c>
      <c r="I589" s="4">
        <f t="shared" si="61"/>
        <v>0.89795930589985229</v>
      </c>
      <c r="J589" s="54"/>
      <c r="K589" s="54"/>
    </row>
    <row r="590" spans="2:11" x14ac:dyDescent="0.3">
      <c r="B590" s="13" t="s">
        <v>597</v>
      </c>
      <c r="C590" s="3">
        <v>71.857142857142804</v>
      </c>
      <c r="D590" s="3">
        <v>64.704830000000001</v>
      </c>
      <c r="E590" s="3">
        <f t="shared" si="58"/>
        <v>68.280986428571396</v>
      </c>
      <c r="F590" s="3">
        <f t="shared" si="59"/>
        <v>7.1523128571428032</v>
      </c>
      <c r="G590" s="3">
        <f t="shared" si="60"/>
        <v>7.1523128571428032</v>
      </c>
      <c r="H590" s="57">
        <f t="shared" ref="H590:H653" si="62">POWER(F590,2)</f>
        <v>51.155579206450248</v>
      </c>
      <c r="I590" s="4">
        <f t="shared" si="61"/>
        <v>0.90046483101391717</v>
      </c>
      <c r="J590" s="54"/>
      <c r="K590" s="54"/>
    </row>
    <row r="591" spans="2:11" x14ac:dyDescent="0.3">
      <c r="B591" s="13" t="s">
        <v>598</v>
      </c>
      <c r="C591" s="3">
        <v>70.857142857142804</v>
      </c>
      <c r="D591" s="3">
        <v>65.688460000000006</v>
      </c>
      <c r="E591" s="3">
        <f t="shared" si="58"/>
        <v>68.272801428571398</v>
      </c>
      <c r="F591" s="3">
        <f t="shared" si="59"/>
        <v>5.1686828571427981</v>
      </c>
      <c r="G591" s="3">
        <f t="shared" si="60"/>
        <v>5.1686828571427981</v>
      </c>
      <c r="H591" s="57">
        <f t="shared" si="62"/>
        <v>26.715282477721839</v>
      </c>
      <c r="I591" s="4">
        <f t="shared" si="61"/>
        <v>0.92705487903225881</v>
      </c>
      <c r="J591" s="54"/>
      <c r="K591" s="54"/>
    </row>
    <row r="592" spans="2:11" x14ac:dyDescent="0.3">
      <c r="B592" s="13" t="s">
        <v>599</v>
      </c>
      <c r="C592" s="3">
        <v>69.75</v>
      </c>
      <c r="D592" s="3">
        <v>64.294974999999994</v>
      </c>
      <c r="E592" s="3">
        <f t="shared" si="58"/>
        <v>67.022487499999997</v>
      </c>
      <c r="F592" s="3">
        <f t="shared" si="59"/>
        <v>5.4550250000000062</v>
      </c>
      <c r="G592" s="3">
        <f t="shared" si="60"/>
        <v>5.4550250000000062</v>
      </c>
      <c r="H592" s="57">
        <f t="shared" si="62"/>
        <v>29.757297750625067</v>
      </c>
      <c r="I592" s="4">
        <f t="shared" si="61"/>
        <v>0.9217917562724014</v>
      </c>
      <c r="J592" s="54"/>
      <c r="K592" s="54"/>
    </row>
    <row r="593" spans="2:11" x14ac:dyDescent="0.3">
      <c r="B593" s="13" t="s">
        <v>600</v>
      </c>
      <c r="C593" s="3">
        <v>69.53125</v>
      </c>
      <c r="D593" s="3">
        <v>62.266052000000002</v>
      </c>
      <c r="E593" s="3">
        <f t="shared" si="58"/>
        <v>65.898651000000001</v>
      </c>
      <c r="F593" s="3">
        <f t="shared" si="59"/>
        <v>7.265197999999998</v>
      </c>
      <c r="G593" s="3">
        <f t="shared" si="60"/>
        <v>7.265197999999998</v>
      </c>
      <c r="H593" s="57">
        <f t="shared" si="62"/>
        <v>52.78310197920397</v>
      </c>
      <c r="I593" s="4">
        <f t="shared" si="61"/>
        <v>0.89551175910112368</v>
      </c>
      <c r="J593" s="54"/>
      <c r="K593" s="54"/>
    </row>
    <row r="594" spans="2:11" x14ac:dyDescent="0.3">
      <c r="B594" s="13" t="s">
        <v>601</v>
      </c>
      <c r="C594" s="3">
        <v>70.3</v>
      </c>
      <c r="D594" s="3">
        <v>63.969085999999997</v>
      </c>
      <c r="E594" s="3">
        <f t="shared" si="58"/>
        <v>67.134542999999994</v>
      </c>
      <c r="F594" s="3">
        <f t="shared" si="59"/>
        <v>6.3309139999999999</v>
      </c>
      <c r="G594" s="3">
        <f t="shared" si="60"/>
        <v>6.3309139999999999</v>
      </c>
      <c r="H594" s="57">
        <f t="shared" si="62"/>
        <v>40.080472075396003</v>
      </c>
      <c r="I594" s="4">
        <f t="shared" si="61"/>
        <v>0.90994432432432437</v>
      </c>
      <c r="J594" s="54"/>
      <c r="K594" s="54"/>
    </row>
    <row r="595" spans="2:11" x14ac:dyDescent="0.3">
      <c r="B595" s="13" t="s">
        <v>602</v>
      </c>
      <c r="C595" s="3">
        <v>69.099999999999994</v>
      </c>
      <c r="D595" s="3">
        <v>65.261024000000006</v>
      </c>
      <c r="E595" s="3">
        <f t="shared" si="58"/>
        <v>67.180511999999993</v>
      </c>
      <c r="F595" s="3">
        <f t="shared" si="59"/>
        <v>3.8389759999999882</v>
      </c>
      <c r="G595" s="3">
        <f t="shared" si="60"/>
        <v>3.8389759999999882</v>
      </c>
      <c r="H595" s="57">
        <f t="shared" si="62"/>
        <v>14.737736728575909</v>
      </c>
      <c r="I595" s="4">
        <f t="shared" si="61"/>
        <v>0.94444318379160652</v>
      </c>
      <c r="J595" s="54"/>
      <c r="K595" s="54"/>
    </row>
    <row r="596" spans="2:11" x14ac:dyDescent="0.3">
      <c r="B596" s="13" t="s">
        <v>603</v>
      </c>
      <c r="C596" s="3">
        <v>69.3</v>
      </c>
      <c r="D596" s="3">
        <v>63.911580000000001</v>
      </c>
      <c r="E596" s="3">
        <f t="shared" si="58"/>
        <v>66.605789999999999</v>
      </c>
      <c r="F596" s="3">
        <f t="shared" si="59"/>
        <v>5.3884199999999964</v>
      </c>
      <c r="G596" s="3">
        <f t="shared" si="60"/>
        <v>5.3884199999999964</v>
      </c>
      <c r="H596" s="57">
        <f t="shared" si="62"/>
        <v>29.035070096399963</v>
      </c>
      <c r="I596" s="4">
        <f t="shared" si="61"/>
        <v>0.92224502164502165</v>
      </c>
      <c r="J596" s="54"/>
      <c r="K596" s="54"/>
    </row>
    <row r="597" spans="2:11" x14ac:dyDescent="0.3">
      <c r="B597" s="13" t="s">
        <v>604</v>
      </c>
      <c r="C597" s="3">
        <v>68.233333333333306</v>
      </c>
      <c r="D597" s="3">
        <v>62.753700000000002</v>
      </c>
      <c r="E597" s="3">
        <f t="shared" si="58"/>
        <v>65.49351666666665</v>
      </c>
      <c r="F597" s="3">
        <f t="shared" si="59"/>
        <v>5.4796333333333038</v>
      </c>
      <c r="G597" s="3">
        <f t="shared" si="60"/>
        <v>5.4796333333333038</v>
      </c>
      <c r="H597" s="57">
        <f t="shared" si="62"/>
        <v>30.026381467777455</v>
      </c>
      <c r="I597" s="4">
        <f t="shared" si="61"/>
        <v>0.91969272105520317</v>
      </c>
      <c r="J597" s="54"/>
      <c r="K597" s="54"/>
    </row>
    <row r="598" spans="2:11" x14ac:dyDescent="0.3">
      <c r="B598" s="13" t="s">
        <v>605</v>
      </c>
      <c r="C598" s="3">
        <v>68.8333333333333</v>
      </c>
      <c r="D598" s="3">
        <v>61.085059999999999</v>
      </c>
      <c r="E598" s="3">
        <f t="shared" si="58"/>
        <v>64.959196666666656</v>
      </c>
      <c r="F598" s="3">
        <f t="shared" si="59"/>
        <v>7.7482733333333016</v>
      </c>
      <c r="G598" s="3">
        <f t="shared" si="60"/>
        <v>7.7482733333333016</v>
      </c>
      <c r="H598" s="57">
        <f t="shared" si="62"/>
        <v>60.03573964804395</v>
      </c>
      <c r="I598" s="4">
        <f t="shared" si="61"/>
        <v>0.88743428571428606</v>
      </c>
      <c r="J598" s="54"/>
      <c r="K598" s="54"/>
    </row>
    <row r="599" spans="2:11" x14ac:dyDescent="0.3">
      <c r="B599" s="13" t="s">
        <v>606</v>
      </c>
      <c r="C599" s="3">
        <v>69.099999999999994</v>
      </c>
      <c r="D599" s="3">
        <v>63.262745000000002</v>
      </c>
      <c r="E599" s="3">
        <f t="shared" si="58"/>
        <v>66.181372499999995</v>
      </c>
      <c r="F599" s="3">
        <f t="shared" si="59"/>
        <v>5.8372549999999919</v>
      </c>
      <c r="G599" s="3">
        <f t="shared" si="60"/>
        <v>5.8372549999999919</v>
      </c>
      <c r="H599" s="57">
        <f t="shared" si="62"/>
        <v>34.073545935024903</v>
      </c>
      <c r="I599" s="4">
        <f t="shared" si="61"/>
        <v>0.91552452966714915</v>
      </c>
      <c r="J599" s="54"/>
      <c r="K599" s="54"/>
    </row>
    <row r="600" spans="2:11" x14ac:dyDescent="0.3">
      <c r="B600" s="13" t="s">
        <v>607</v>
      </c>
      <c r="C600" s="3">
        <v>72.233333333333306</v>
      </c>
      <c r="D600" s="3">
        <v>59.831684000000003</v>
      </c>
      <c r="E600" s="3">
        <f t="shared" si="58"/>
        <v>66.032508666666658</v>
      </c>
      <c r="F600" s="3">
        <f t="shared" si="59"/>
        <v>12.401649333333303</v>
      </c>
      <c r="G600" s="3">
        <f t="shared" si="60"/>
        <v>12.401649333333303</v>
      </c>
      <c r="H600" s="57">
        <f t="shared" si="62"/>
        <v>153.80090618696636</v>
      </c>
      <c r="I600" s="4">
        <f t="shared" si="61"/>
        <v>0.82831126903553332</v>
      </c>
      <c r="J600" s="54"/>
      <c r="K600" s="54"/>
    </row>
    <row r="601" spans="2:11" x14ac:dyDescent="0.3">
      <c r="B601" s="13" t="s">
        <v>608</v>
      </c>
      <c r="C601" s="3">
        <v>71.5</v>
      </c>
      <c r="D601" s="3">
        <v>61.972282</v>
      </c>
      <c r="E601" s="3">
        <f t="shared" si="58"/>
        <v>66.736141000000003</v>
      </c>
      <c r="F601" s="3">
        <f t="shared" si="59"/>
        <v>9.5277180000000001</v>
      </c>
      <c r="G601" s="3">
        <f t="shared" si="60"/>
        <v>9.5277180000000001</v>
      </c>
      <c r="H601" s="57">
        <f t="shared" si="62"/>
        <v>90.777410287524006</v>
      </c>
      <c r="I601" s="4">
        <f t="shared" si="61"/>
        <v>0.8667452027972028</v>
      </c>
      <c r="J601" s="54"/>
      <c r="K601" s="54"/>
    </row>
    <row r="602" spans="2:11" x14ac:dyDescent="0.3">
      <c r="B602" s="13" t="s">
        <v>609</v>
      </c>
      <c r="C602" s="3">
        <v>71.030303030303003</v>
      </c>
      <c r="D602" s="3">
        <v>64.455344999999994</v>
      </c>
      <c r="E602" s="3">
        <f t="shared" si="58"/>
        <v>67.742824015151498</v>
      </c>
      <c r="F602" s="3">
        <f t="shared" si="59"/>
        <v>6.5749580303030086</v>
      </c>
      <c r="G602" s="3">
        <f t="shared" si="60"/>
        <v>6.5749580303030086</v>
      </c>
      <c r="H602" s="57">
        <f t="shared" si="62"/>
        <v>43.230073100246017</v>
      </c>
      <c r="I602" s="4">
        <f t="shared" si="61"/>
        <v>0.90743446459044397</v>
      </c>
      <c r="J602" s="54"/>
      <c r="K602" s="54"/>
    </row>
    <row r="603" spans="2:11" x14ac:dyDescent="0.3">
      <c r="B603" s="13" t="s">
        <v>610</v>
      </c>
      <c r="C603" s="3">
        <v>70.857142857142804</v>
      </c>
      <c r="D603" s="3">
        <v>64.922190000000001</v>
      </c>
      <c r="E603" s="3">
        <f t="shared" si="58"/>
        <v>67.889666428571402</v>
      </c>
      <c r="F603" s="3">
        <f t="shared" si="59"/>
        <v>5.9349528571428039</v>
      </c>
      <c r="G603" s="3">
        <f t="shared" si="60"/>
        <v>5.9349528571428039</v>
      </c>
      <c r="H603" s="57">
        <f t="shared" si="62"/>
        <v>35.223665416507529</v>
      </c>
      <c r="I603" s="4">
        <f t="shared" si="61"/>
        <v>0.91624058467742009</v>
      </c>
      <c r="J603" s="54"/>
      <c r="K603" s="54"/>
    </row>
    <row r="604" spans="2:11" x14ac:dyDescent="0.3">
      <c r="B604" s="13" t="s">
        <v>611</v>
      </c>
      <c r="C604" s="3">
        <v>67.4166666666666</v>
      </c>
      <c r="D604" s="3">
        <v>64.747669999999999</v>
      </c>
      <c r="E604" s="3">
        <f t="shared" si="58"/>
        <v>66.0821683333333</v>
      </c>
      <c r="F604" s="3">
        <f t="shared" si="59"/>
        <v>2.668996666666601</v>
      </c>
      <c r="G604" s="3">
        <f t="shared" si="60"/>
        <v>2.668996666666601</v>
      </c>
      <c r="H604" s="57">
        <f t="shared" si="62"/>
        <v>7.1235432066774269</v>
      </c>
      <c r="I604" s="4">
        <f t="shared" si="61"/>
        <v>0.96041043263288106</v>
      </c>
      <c r="J604" s="54"/>
      <c r="K604" s="54"/>
    </row>
    <row r="605" spans="2:11" x14ac:dyDescent="0.3">
      <c r="B605" s="13" t="s">
        <v>612</v>
      </c>
      <c r="C605" s="3">
        <v>65.233333333333306</v>
      </c>
      <c r="D605" s="3">
        <v>61.449657000000002</v>
      </c>
      <c r="E605" s="3">
        <f t="shared" si="58"/>
        <v>63.341495166666654</v>
      </c>
      <c r="F605" s="3">
        <f t="shared" si="59"/>
        <v>3.7836763333333039</v>
      </c>
      <c r="G605" s="3">
        <f t="shared" si="60"/>
        <v>3.7836763333333039</v>
      </c>
      <c r="H605" s="57">
        <f t="shared" si="62"/>
        <v>14.316206595426555</v>
      </c>
      <c r="I605" s="4">
        <f t="shared" si="61"/>
        <v>0.94199780786918796</v>
      </c>
      <c r="J605" s="54"/>
      <c r="K605" s="54"/>
    </row>
    <row r="606" spans="2:11" x14ac:dyDescent="0.3">
      <c r="B606" s="13" t="s">
        <v>613</v>
      </c>
      <c r="C606" s="3">
        <v>65.566666666666606</v>
      </c>
      <c r="D606" s="3">
        <v>62.403731999999998</v>
      </c>
      <c r="E606" s="3">
        <f t="shared" si="58"/>
        <v>63.985199333333298</v>
      </c>
      <c r="F606" s="3">
        <f t="shared" si="59"/>
        <v>3.1629346666666081</v>
      </c>
      <c r="G606" s="3">
        <f t="shared" si="60"/>
        <v>3.1629346666666081</v>
      </c>
      <c r="H606" s="57">
        <f t="shared" si="62"/>
        <v>10.004155705601407</v>
      </c>
      <c r="I606" s="4">
        <f t="shared" si="61"/>
        <v>0.95176002033553719</v>
      </c>
      <c r="J606" s="54"/>
      <c r="K606" s="54"/>
    </row>
    <row r="607" spans="2:11" x14ac:dyDescent="0.3">
      <c r="B607" s="13" t="s">
        <v>614</v>
      </c>
      <c r="C607" s="3">
        <v>65.8</v>
      </c>
      <c r="D607" s="3">
        <v>64.940956</v>
      </c>
      <c r="E607" s="3">
        <f t="shared" ref="E607:E653" si="63">IFERROR(AVERAGE(C607,D607),"")</f>
        <v>65.370477999999991</v>
      </c>
      <c r="F607" s="3">
        <f t="shared" ref="F607:F653" si="64">IFERROR((C607-D607),"")</f>
        <v>0.85904399999999725</v>
      </c>
      <c r="G607" s="3">
        <f t="shared" ref="G607:G653" si="65">ABS(F607)</f>
        <v>0.85904399999999725</v>
      </c>
      <c r="H607" s="57">
        <f t="shared" si="62"/>
        <v>0.73795659393599533</v>
      </c>
      <c r="I607" s="4">
        <f t="shared" ref="I607:I653" si="66">IFERROR((1-(ABS(C607-D607)/C607)),"")</f>
        <v>0.98694462006079031</v>
      </c>
      <c r="J607" s="54"/>
      <c r="K607" s="54"/>
    </row>
    <row r="608" spans="2:11" x14ac:dyDescent="0.3">
      <c r="B608" s="13" t="s">
        <v>615</v>
      </c>
      <c r="C608" s="3">
        <v>69.900000000000006</v>
      </c>
      <c r="D608" s="3">
        <v>73.284835999999999</v>
      </c>
      <c r="E608" s="3">
        <f t="shared" si="63"/>
        <v>71.592418000000009</v>
      </c>
      <c r="F608" s="3">
        <f t="shared" si="64"/>
        <v>-3.3848359999999929</v>
      </c>
      <c r="G608" s="3">
        <f t="shared" si="65"/>
        <v>3.3848359999999929</v>
      </c>
      <c r="H608" s="57">
        <f t="shared" si="62"/>
        <v>11.457114746895952</v>
      </c>
      <c r="I608" s="4">
        <f t="shared" si="66"/>
        <v>0.95157602288984278</v>
      </c>
      <c r="J608" s="54"/>
      <c r="K608" s="54"/>
    </row>
    <row r="609" spans="2:11" x14ac:dyDescent="0.3">
      <c r="B609" s="13" t="s">
        <v>616</v>
      </c>
      <c r="C609" s="3">
        <v>71.8</v>
      </c>
      <c r="D609" s="3">
        <v>77.814480000000003</v>
      </c>
      <c r="E609" s="3">
        <f t="shared" si="63"/>
        <v>74.807240000000007</v>
      </c>
      <c r="F609" s="3">
        <f t="shared" si="64"/>
        <v>-6.014480000000006</v>
      </c>
      <c r="G609" s="3">
        <f t="shared" si="65"/>
        <v>6.014480000000006</v>
      </c>
      <c r="H609" s="57">
        <f t="shared" si="62"/>
        <v>36.173969670400069</v>
      </c>
      <c r="I609" s="4">
        <f t="shared" si="66"/>
        <v>0.91623286908077983</v>
      </c>
      <c r="J609" s="54"/>
      <c r="K609" s="54"/>
    </row>
    <row r="610" spans="2:11" x14ac:dyDescent="0.3">
      <c r="B610" s="13" t="s">
        <v>617</v>
      </c>
      <c r="C610" s="3">
        <v>70.8</v>
      </c>
      <c r="D610" s="3">
        <v>69.516480000000001</v>
      </c>
      <c r="E610" s="3">
        <f t="shared" si="63"/>
        <v>70.158240000000006</v>
      </c>
      <c r="F610" s="3">
        <f t="shared" si="64"/>
        <v>1.2835199999999958</v>
      </c>
      <c r="G610" s="3">
        <f t="shared" si="65"/>
        <v>1.2835199999999958</v>
      </c>
      <c r="H610" s="57">
        <f t="shared" si="62"/>
        <v>1.6474235903999892</v>
      </c>
      <c r="I610" s="4">
        <f t="shared" si="66"/>
        <v>0.98187118644067806</v>
      </c>
      <c r="J610" s="54"/>
      <c r="K610" s="54"/>
    </row>
    <row r="611" spans="2:11" x14ac:dyDescent="0.3">
      <c r="B611" s="13" t="s">
        <v>618</v>
      </c>
      <c r="C611" s="3">
        <v>71.7</v>
      </c>
      <c r="D611" s="3">
        <v>72.516754000000006</v>
      </c>
      <c r="E611" s="3">
        <f t="shared" si="63"/>
        <v>72.108377000000004</v>
      </c>
      <c r="F611" s="3">
        <f t="shared" si="64"/>
        <v>-0.81675400000000309</v>
      </c>
      <c r="G611" s="3">
        <f t="shared" si="65"/>
        <v>0.81675400000000309</v>
      </c>
      <c r="H611" s="57">
        <f t="shared" si="62"/>
        <v>0.66708709651600506</v>
      </c>
      <c r="I611" s="4">
        <f t="shared" si="66"/>
        <v>0.98860873082287304</v>
      </c>
      <c r="J611" s="54"/>
      <c r="K611" s="54"/>
    </row>
    <row r="612" spans="2:11" x14ac:dyDescent="0.3">
      <c r="B612" s="13" t="s">
        <v>619</v>
      </c>
      <c r="C612" s="3">
        <v>72.466666666666598</v>
      </c>
      <c r="D612" s="3">
        <v>68.780845999999997</v>
      </c>
      <c r="E612" s="3">
        <f t="shared" si="63"/>
        <v>70.62375633333329</v>
      </c>
      <c r="F612" s="3">
        <f t="shared" si="64"/>
        <v>3.6858206666666007</v>
      </c>
      <c r="G612" s="3">
        <f t="shared" si="65"/>
        <v>3.6858206666666007</v>
      </c>
      <c r="H612" s="57">
        <f t="shared" si="62"/>
        <v>13.585273986826625</v>
      </c>
      <c r="I612" s="4">
        <f t="shared" si="66"/>
        <v>0.94913770929162922</v>
      </c>
      <c r="J612" s="54"/>
      <c r="K612" s="54"/>
    </row>
    <row r="613" spans="2:11" x14ac:dyDescent="0.3">
      <c r="B613" s="13" t="s">
        <v>620</v>
      </c>
      <c r="C613" s="3">
        <v>72.400000000000006</v>
      </c>
      <c r="D613" s="3">
        <v>70.763503999999998</v>
      </c>
      <c r="E613" s="3">
        <f t="shared" si="63"/>
        <v>71.581751999999994</v>
      </c>
      <c r="F613" s="3">
        <f t="shared" si="64"/>
        <v>1.6364960000000082</v>
      </c>
      <c r="G613" s="3">
        <f t="shared" si="65"/>
        <v>1.6364960000000082</v>
      </c>
      <c r="H613" s="57">
        <f t="shared" si="62"/>
        <v>2.6781191580160266</v>
      </c>
      <c r="I613" s="4">
        <f t="shared" si="66"/>
        <v>0.97739646408839764</v>
      </c>
      <c r="J613" s="54"/>
      <c r="K613" s="54"/>
    </row>
    <row r="614" spans="2:11" x14ac:dyDescent="0.3">
      <c r="B614" s="13" t="s">
        <v>621</v>
      </c>
      <c r="C614" s="3">
        <v>70.1666666666666</v>
      </c>
      <c r="D614" s="3">
        <v>62.911385000000003</v>
      </c>
      <c r="E614" s="3">
        <f t="shared" si="63"/>
        <v>66.539025833333298</v>
      </c>
      <c r="F614" s="3">
        <f t="shared" si="64"/>
        <v>7.2552816666665976</v>
      </c>
      <c r="G614" s="3">
        <f t="shared" si="65"/>
        <v>7.2552816666665976</v>
      </c>
      <c r="H614" s="57">
        <f t="shared" si="62"/>
        <v>52.639112062668438</v>
      </c>
      <c r="I614" s="4">
        <f t="shared" si="66"/>
        <v>0.89659931116389635</v>
      </c>
      <c r="J614" s="54"/>
      <c r="K614" s="54"/>
    </row>
    <row r="615" spans="2:11" x14ac:dyDescent="0.3">
      <c r="B615" s="13" t="s">
        <v>622</v>
      </c>
      <c r="C615" s="3">
        <v>70.466666666666598</v>
      </c>
      <c r="D615" s="3">
        <v>63.620826999999998</v>
      </c>
      <c r="E615" s="3">
        <f t="shared" si="63"/>
        <v>67.043746833333302</v>
      </c>
      <c r="F615" s="3">
        <f t="shared" si="64"/>
        <v>6.845839666666599</v>
      </c>
      <c r="G615" s="3">
        <f t="shared" si="65"/>
        <v>6.845839666666599</v>
      </c>
      <c r="H615" s="57">
        <f t="shared" si="62"/>
        <v>46.865520741705851</v>
      </c>
      <c r="I615" s="4">
        <f t="shared" si="66"/>
        <v>0.90284995742668017</v>
      </c>
      <c r="J615" s="54"/>
      <c r="K615" s="54"/>
    </row>
    <row r="616" spans="2:11" x14ac:dyDescent="0.3">
      <c r="B616" s="13" t="s">
        <v>623</v>
      </c>
      <c r="C616" s="3">
        <v>70.354838709677395</v>
      </c>
      <c r="D616" s="3">
        <v>61.031483000000001</v>
      </c>
      <c r="E616" s="3">
        <f t="shared" si="63"/>
        <v>65.693160854838695</v>
      </c>
      <c r="F616" s="3">
        <f t="shared" si="64"/>
        <v>9.3233557096773936</v>
      </c>
      <c r="G616" s="3">
        <f t="shared" si="65"/>
        <v>9.3233557096773936</v>
      </c>
      <c r="H616" s="57">
        <f t="shared" si="62"/>
        <v>86.924961689174054</v>
      </c>
      <c r="I616" s="4">
        <f t="shared" si="66"/>
        <v>0.86748095965153627</v>
      </c>
      <c r="J616" s="54"/>
      <c r="K616" s="54"/>
    </row>
    <row r="617" spans="2:11" x14ac:dyDescent="0.3">
      <c r="B617" s="13" t="s">
        <v>624</v>
      </c>
      <c r="C617" s="3">
        <v>68.870967741935402</v>
      </c>
      <c r="D617" s="3">
        <v>63.074300000000001</v>
      </c>
      <c r="E617" s="3">
        <f t="shared" si="63"/>
        <v>65.972633870967698</v>
      </c>
      <c r="F617" s="3">
        <f t="shared" si="64"/>
        <v>5.7966677419354014</v>
      </c>
      <c r="G617" s="3">
        <f t="shared" si="65"/>
        <v>5.7966677419354014</v>
      </c>
      <c r="H617" s="57">
        <f t="shared" si="62"/>
        <v>33.601356910394465</v>
      </c>
      <c r="I617" s="4">
        <f t="shared" si="66"/>
        <v>0.91583292740046951</v>
      </c>
      <c r="J617" s="54"/>
      <c r="K617" s="54"/>
    </row>
    <row r="618" spans="2:11" x14ac:dyDescent="0.3">
      <c r="B618" s="13" t="s">
        <v>625</v>
      </c>
      <c r="C618" s="3">
        <v>67.838709677419303</v>
      </c>
      <c r="D618" s="3">
        <v>63.367137999999997</v>
      </c>
      <c r="E618" s="3">
        <f t="shared" si="63"/>
        <v>65.602923838709643</v>
      </c>
      <c r="F618" s="3">
        <f t="shared" si="64"/>
        <v>4.4715716774193055</v>
      </c>
      <c r="G618" s="3">
        <f t="shared" si="65"/>
        <v>4.4715716774193055</v>
      </c>
      <c r="H618" s="57">
        <f t="shared" si="62"/>
        <v>19.994953266298502</v>
      </c>
      <c r="I618" s="4">
        <f t="shared" si="66"/>
        <v>0.93408524869234499</v>
      </c>
      <c r="J618" s="54"/>
      <c r="K618" s="54"/>
    </row>
    <row r="619" spans="2:11" x14ac:dyDescent="0.3">
      <c r="B619" s="13" t="s">
        <v>626</v>
      </c>
      <c r="C619" s="3">
        <v>67.322580645161295</v>
      </c>
      <c r="D619" s="3">
        <v>69.421004999999994</v>
      </c>
      <c r="E619" s="3">
        <f t="shared" si="63"/>
        <v>68.371792822580645</v>
      </c>
      <c r="F619" s="3">
        <f t="shared" si="64"/>
        <v>-2.0984243548386985</v>
      </c>
      <c r="G619" s="3">
        <f t="shared" si="65"/>
        <v>2.0984243548386985</v>
      </c>
      <c r="H619" s="57">
        <f t="shared" si="62"/>
        <v>4.4033847729802078</v>
      </c>
      <c r="I619" s="4">
        <f t="shared" si="66"/>
        <v>0.96883030426449468</v>
      </c>
      <c r="J619" s="54"/>
      <c r="K619" s="54"/>
    </row>
    <row r="620" spans="2:11" x14ac:dyDescent="0.3">
      <c r="B620" s="13" t="s">
        <v>627</v>
      </c>
      <c r="C620" s="3">
        <v>67.806451612903203</v>
      </c>
      <c r="D620" s="3">
        <v>65.458609999999993</v>
      </c>
      <c r="E620" s="3">
        <f t="shared" si="63"/>
        <v>66.632530806451598</v>
      </c>
      <c r="F620" s="3">
        <f t="shared" si="64"/>
        <v>2.3478416129032098</v>
      </c>
      <c r="G620" s="3">
        <f t="shared" si="65"/>
        <v>2.3478416129032098</v>
      </c>
      <c r="H620" s="57">
        <f t="shared" si="62"/>
        <v>5.5123602392799453</v>
      </c>
      <c r="I620" s="4">
        <f t="shared" si="66"/>
        <v>0.96537436251189368</v>
      </c>
      <c r="J620" s="54"/>
      <c r="K620" s="54"/>
    </row>
    <row r="621" spans="2:11" x14ac:dyDescent="0.3">
      <c r="B621" s="13" t="s">
        <v>628</v>
      </c>
      <c r="C621" s="3">
        <v>68.419354838709594</v>
      </c>
      <c r="D621" s="3">
        <v>64.014520000000005</v>
      </c>
      <c r="E621" s="3">
        <f t="shared" si="63"/>
        <v>66.216937419354792</v>
      </c>
      <c r="F621" s="3">
        <f t="shared" si="64"/>
        <v>4.4048348387095899</v>
      </c>
      <c r="G621" s="3">
        <f t="shared" si="65"/>
        <v>4.4048348387095899</v>
      </c>
      <c r="H621" s="57">
        <f t="shared" si="62"/>
        <v>19.40256995630974</v>
      </c>
      <c r="I621" s="4">
        <f t="shared" si="66"/>
        <v>0.93562004714757308</v>
      </c>
      <c r="J621" s="54"/>
      <c r="K621" s="54"/>
    </row>
    <row r="622" spans="2:11" x14ac:dyDescent="0.3">
      <c r="B622" s="13" t="s">
        <v>629</v>
      </c>
      <c r="C622" s="3">
        <v>69.3</v>
      </c>
      <c r="D622" s="3">
        <v>62.201324</v>
      </c>
      <c r="E622" s="3">
        <f t="shared" si="63"/>
        <v>65.750662000000005</v>
      </c>
      <c r="F622" s="3">
        <f t="shared" si="64"/>
        <v>7.0986759999999975</v>
      </c>
      <c r="G622" s="3">
        <f t="shared" si="65"/>
        <v>7.0986759999999975</v>
      </c>
      <c r="H622" s="57">
        <f t="shared" si="62"/>
        <v>50.391200952975964</v>
      </c>
      <c r="I622" s="4">
        <f t="shared" si="66"/>
        <v>0.89756600288600286</v>
      </c>
      <c r="J622" s="54"/>
      <c r="K622" s="54"/>
    </row>
    <row r="623" spans="2:11" x14ac:dyDescent="0.3">
      <c r="B623" s="13" t="s">
        <v>630</v>
      </c>
      <c r="C623" s="3">
        <v>69.033333333333303</v>
      </c>
      <c r="D623" s="3">
        <v>63.216909999999999</v>
      </c>
      <c r="E623" s="3">
        <f t="shared" si="63"/>
        <v>66.125121666666644</v>
      </c>
      <c r="F623" s="3">
        <f t="shared" si="64"/>
        <v>5.8164233333333044</v>
      </c>
      <c r="G623" s="3">
        <f t="shared" si="65"/>
        <v>5.8164233333333044</v>
      </c>
      <c r="H623" s="57">
        <f t="shared" si="62"/>
        <v>33.830780392544106</v>
      </c>
      <c r="I623" s="4">
        <f t="shared" si="66"/>
        <v>0.91574471269917956</v>
      </c>
      <c r="J623" s="54"/>
      <c r="K623" s="54"/>
    </row>
    <row r="624" spans="2:11" x14ac:dyDescent="0.3">
      <c r="B624" s="13" t="s">
        <v>631</v>
      </c>
      <c r="C624" s="3">
        <v>68.400000000000006</v>
      </c>
      <c r="D624" s="3">
        <v>62.130577000000002</v>
      </c>
      <c r="E624" s="3">
        <f t="shared" si="63"/>
        <v>65.265288499999997</v>
      </c>
      <c r="F624" s="3">
        <f t="shared" si="64"/>
        <v>6.2694230000000033</v>
      </c>
      <c r="G624" s="3">
        <f t="shared" si="65"/>
        <v>6.2694230000000033</v>
      </c>
      <c r="H624" s="57">
        <f t="shared" si="62"/>
        <v>39.30566475292904</v>
      </c>
      <c r="I624" s="4">
        <f t="shared" si="66"/>
        <v>0.90834176900584795</v>
      </c>
      <c r="J624" s="54"/>
      <c r="K624" s="54"/>
    </row>
    <row r="625" spans="2:11" x14ac:dyDescent="0.3">
      <c r="B625" s="13" t="s">
        <v>632</v>
      </c>
      <c r="C625" s="3">
        <v>67.866666666666603</v>
      </c>
      <c r="D625" s="3">
        <v>62.756058000000003</v>
      </c>
      <c r="E625" s="3">
        <f t="shared" si="63"/>
        <v>65.311362333333307</v>
      </c>
      <c r="F625" s="3">
        <f t="shared" si="64"/>
        <v>5.1106086666666002</v>
      </c>
      <c r="G625" s="3">
        <f t="shared" si="65"/>
        <v>5.1106086666666002</v>
      </c>
      <c r="H625" s="57">
        <f t="shared" si="62"/>
        <v>26.118320943807763</v>
      </c>
      <c r="I625" s="4">
        <f t="shared" si="66"/>
        <v>0.92469633595284961</v>
      </c>
      <c r="J625" s="54"/>
      <c r="K625" s="54"/>
    </row>
    <row r="626" spans="2:11" x14ac:dyDescent="0.3">
      <c r="B626" s="13" t="s">
        <v>633</v>
      </c>
      <c r="C626" s="3">
        <v>68.599999999999994</v>
      </c>
      <c r="D626" s="3">
        <v>61.01182</v>
      </c>
      <c r="E626" s="3">
        <f t="shared" si="63"/>
        <v>64.805909999999997</v>
      </c>
      <c r="F626" s="3">
        <f t="shared" si="64"/>
        <v>7.5881799999999942</v>
      </c>
      <c r="G626" s="3">
        <f t="shared" si="65"/>
        <v>7.5881799999999942</v>
      </c>
      <c r="H626" s="57">
        <f t="shared" si="62"/>
        <v>57.58047571239991</v>
      </c>
      <c r="I626" s="4">
        <f t="shared" si="66"/>
        <v>0.88938513119533535</v>
      </c>
      <c r="J626" s="54"/>
      <c r="K626" s="54"/>
    </row>
    <row r="627" spans="2:11" x14ac:dyDescent="0.3">
      <c r="B627" s="13" t="s">
        <v>634</v>
      </c>
      <c r="C627" s="3">
        <v>69.3333333333333</v>
      </c>
      <c r="D627" s="3">
        <v>61.223812000000002</v>
      </c>
      <c r="E627" s="3">
        <f t="shared" si="63"/>
        <v>65.278572666666648</v>
      </c>
      <c r="F627" s="3">
        <f t="shared" si="64"/>
        <v>8.1095213333332978</v>
      </c>
      <c r="G627" s="3">
        <f t="shared" si="65"/>
        <v>8.1095213333332978</v>
      </c>
      <c r="H627" s="57">
        <f t="shared" si="62"/>
        <v>65.764336255787867</v>
      </c>
      <c r="I627" s="4">
        <f t="shared" si="66"/>
        <v>0.88303575000000045</v>
      </c>
      <c r="J627" s="54"/>
      <c r="K627" s="54"/>
    </row>
    <row r="628" spans="2:11" x14ac:dyDescent="0.3">
      <c r="B628" s="13" t="s">
        <v>635</v>
      </c>
      <c r="C628" s="3">
        <v>70.1666666666666</v>
      </c>
      <c r="D628" s="3">
        <v>61.374972999999997</v>
      </c>
      <c r="E628" s="3">
        <f t="shared" si="63"/>
        <v>65.770819833333292</v>
      </c>
      <c r="F628" s="3">
        <f t="shared" si="64"/>
        <v>8.7916936666666032</v>
      </c>
      <c r="G628" s="3">
        <f t="shared" si="65"/>
        <v>8.7916936666666032</v>
      </c>
      <c r="H628" s="57">
        <f t="shared" si="62"/>
        <v>77.293877528505661</v>
      </c>
      <c r="I628" s="4">
        <f t="shared" si="66"/>
        <v>0.87470270308788678</v>
      </c>
      <c r="J628" s="54"/>
      <c r="K628" s="54"/>
    </row>
    <row r="629" spans="2:11" x14ac:dyDescent="0.3">
      <c r="B629" s="13" t="s">
        <v>636</v>
      </c>
      <c r="C629" s="3">
        <v>69.8333333333333</v>
      </c>
      <c r="D629" s="3">
        <v>63.319167999999998</v>
      </c>
      <c r="E629" s="3">
        <f t="shared" si="63"/>
        <v>66.576250666666652</v>
      </c>
      <c r="F629" s="3">
        <f t="shared" si="64"/>
        <v>6.5141653333333025</v>
      </c>
      <c r="G629" s="3">
        <f t="shared" si="65"/>
        <v>6.5141653333333025</v>
      </c>
      <c r="H629" s="57">
        <f t="shared" si="62"/>
        <v>42.434349990001373</v>
      </c>
      <c r="I629" s="4">
        <f t="shared" si="66"/>
        <v>0.90671839618138461</v>
      </c>
      <c r="J629" s="54"/>
      <c r="K629" s="54"/>
    </row>
    <row r="630" spans="2:11" x14ac:dyDescent="0.3">
      <c r="B630" s="13" t="s">
        <v>637</v>
      </c>
      <c r="C630" s="3">
        <v>71.1666666666666</v>
      </c>
      <c r="D630" s="3">
        <v>59.607624000000001</v>
      </c>
      <c r="E630" s="3">
        <f t="shared" si="63"/>
        <v>65.387145333333308</v>
      </c>
      <c r="F630" s="3">
        <f t="shared" si="64"/>
        <v>11.559042666666599</v>
      </c>
      <c r="G630" s="3">
        <f t="shared" si="65"/>
        <v>11.559042666666599</v>
      </c>
      <c r="H630" s="57">
        <f t="shared" si="62"/>
        <v>133.61146736981888</v>
      </c>
      <c r="I630" s="4">
        <f t="shared" si="66"/>
        <v>0.8375778548009376</v>
      </c>
      <c r="J630" s="54"/>
      <c r="K630" s="54"/>
    </row>
    <row r="631" spans="2:11" x14ac:dyDescent="0.3">
      <c r="B631" s="13" t="s">
        <v>638</v>
      </c>
      <c r="C631" s="3">
        <v>71.3</v>
      </c>
      <c r="D631" s="3">
        <v>59.281837000000003</v>
      </c>
      <c r="E631" s="3">
        <f t="shared" si="63"/>
        <v>65.290918500000004</v>
      </c>
      <c r="F631" s="3">
        <f t="shared" si="64"/>
        <v>12.018162999999994</v>
      </c>
      <c r="G631" s="3">
        <f t="shared" si="65"/>
        <v>12.018162999999994</v>
      </c>
      <c r="H631" s="57">
        <f t="shared" si="62"/>
        <v>144.43624189456887</v>
      </c>
      <c r="I631" s="4">
        <f t="shared" si="66"/>
        <v>0.83144231416549796</v>
      </c>
      <c r="J631" s="54"/>
      <c r="K631" s="54"/>
    </row>
    <row r="632" spans="2:11" x14ac:dyDescent="0.3">
      <c r="B632" s="13" t="s">
        <v>639</v>
      </c>
      <c r="C632" s="3">
        <v>72.433333333333294</v>
      </c>
      <c r="D632" s="3">
        <v>63.335915</v>
      </c>
      <c r="E632" s="3">
        <f t="shared" si="63"/>
        <v>67.88462416666664</v>
      </c>
      <c r="F632" s="3">
        <f t="shared" si="64"/>
        <v>9.0974183333332945</v>
      </c>
      <c r="G632" s="3">
        <f t="shared" si="65"/>
        <v>9.0974183333332945</v>
      </c>
      <c r="H632" s="57">
        <f t="shared" si="62"/>
        <v>82.763020331668741</v>
      </c>
      <c r="I632" s="4">
        <f t="shared" si="66"/>
        <v>0.87440287620800783</v>
      </c>
      <c r="J632" s="54"/>
      <c r="K632" s="54"/>
    </row>
    <row r="633" spans="2:11" x14ac:dyDescent="0.3">
      <c r="B633" s="13" t="s">
        <v>640</v>
      </c>
      <c r="C633" s="3">
        <v>70.099999999999994</v>
      </c>
      <c r="D633" s="3">
        <v>60.442936000000003</v>
      </c>
      <c r="E633" s="3">
        <f t="shared" si="63"/>
        <v>65.271467999999999</v>
      </c>
      <c r="F633" s="3">
        <f t="shared" si="64"/>
        <v>9.6570639999999912</v>
      </c>
      <c r="G633" s="3">
        <f t="shared" si="65"/>
        <v>9.6570639999999912</v>
      </c>
      <c r="H633" s="57">
        <f t="shared" si="62"/>
        <v>93.258885100095824</v>
      </c>
      <c r="I633" s="4">
        <f t="shared" si="66"/>
        <v>0.86223874465049943</v>
      </c>
      <c r="J633" s="54"/>
      <c r="K633" s="54"/>
    </row>
    <row r="634" spans="2:11" x14ac:dyDescent="0.3">
      <c r="B634" s="13" t="s">
        <v>641</v>
      </c>
      <c r="C634" s="3">
        <v>71.966666666666598</v>
      </c>
      <c r="D634" s="3">
        <v>60.30341</v>
      </c>
      <c r="E634" s="3">
        <f t="shared" si="63"/>
        <v>66.135038333333299</v>
      </c>
      <c r="F634" s="3">
        <f t="shared" si="64"/>
        <v>11.663256666666598</v>
      </c>
      <c r="G634" s="3">
        <f t="shared" si="65"/>
        <v>11.663256666666598</v>
      </c>
      <c r="H634" s="57">
        <f t="shared" si="62"/>
        <v>136.03155607254286</v>
      </c>
      <c r="I634" s="4">
        <f t="shared" si="66"/>
        <v>0.83793529411764789</v>
      </c>
      <c r="J634" s="54"/>
      <c r="K634" s="54"/>
    </row>
    <row r="635" spans="2:11" x14ac:dyDescent="0.3">
      <c r="B635" s="13" t="s">
        <v>642</v>
      </c>
      <c r="C635" s="3">
        <v>70.558823529411697</v>
      </c>
      <c r="D635" s="3">
        <v>70.238780000000006</v>
      </c>
      <c r="E635" s="3">
        <f t="shared" si="63"/>
        <v>70.398801764705851</v>
      </c>
      <c r="F635" s="3">
        <f t="shared" si="64"/>
        <v>0.32004352941169145</v>
      </c>
      <c r="G635" s="3">
        <f t="shared" si="65"/>
        <v>0.32004352941169145</v>
      </c>
      <c r="H635" s="57">
        <f t="shared" si="62"/>
        <v>0.10242786071829221</v>
      </c>
      <c r="I635" s="4">
        <f t="shared" si="66"/>
        <v>0.99546416006669547</v>
      </c>
      <c r="J635" s="54"/>
      <c r="K635" s="54"/>
    </row>
    <row r="636" spans="2:11" x14ac:dyDescent="0.3">
      <c r="B636" s="13" t="s">
        <v>643</v>
      </c>
      <c r="C636" s="3">
        <v>70.099999999999994</v>
      </c>
      <c r="D636" s="3">
        <v>71.599819999999994</v>
      </c>
      <c r="E636" s="3">
        <f t="shared" si="63"/>
        <v>70.849909999999994</v>
      </c>
      <c r="F636" s="3">
        <f t="shared" si="64"/>
        <v>-1.4998199999999997</v>
      </c>
      <c r="G636" s="3">
        <f t="shared" si="65"/>
        <v>1.4998199999999997</v>
      </c>
      <c r="H636" s="57">
        <f t="shared" si="62"/>
        <v>2.2494600323999991</v>
      </c>
      <c r="I636" s="4">
        <f t="shared" si="66"/>
        <v>0.97860456490727532</v>
      </c>
      <c r="J636" s="54"/>
      <c r="K636" s="54"/>
    </row>
    <row r="637" spans="2:11" x14ac:dyDescent="0.3">
      <c r="B637" s="13" t="s">
        <v>644</v>
      </c>
      <c r="C637" s="3">
        <v>69.967741935483801</v>
      </c>
      <c r="D637" s="3">
        <v>72.516289999999998</v>
      </c>
      <c r="E637" s="3">
        <f t="shared" si="63"/>
        <v>71.242015967741906</v>
      </c>
      <c r="F637" s="3">
        <f t="shared" si="64"/>
        <v>-2.5485480645161971</v>
      </c>
      <c r="G637" s="3">
        <f t="shared" si="65"/>
        <v>2.5485480645161971</v>
      </c>
      <c r="H637" s="57">
        <f t="shared" si="62"/>
        <v>6.4950972371492544</v>
      </c>
      <c r="I637" s="4">
        <f t="shared" si="66"/>
        <v>0.96357538497003126</v>
      </c>
      <c r="J637" s="54"/>
      <c r="K637" s="54"/>
    </row>
    <row r="638" spans="2:11" x14ac:dyDescent="0.3">
      <c r="B638" s="13" t="s">
        <v>645</v>
      </c>
      <c r="C638" s="3">
        <v>70.757575757575694</v>
      </c>
      <c r="D638" s="3">
        <v>76.175809999999998</v>
      </c>
      <c r="E638" s="3">
        <f t="shared" si="63"/>
        <v>73.466692878787853</v>
      </c>
      <c r="F638" s="3">
        <f t="shared" si="64"/>
        <v>-5.4182342424243046</v>
      </c>
      <c r="G638" s="3">
        <f t="shared" si="65"/>
        <v>5.4182342424243046</v>
      </c>
      <c r="H638" s="57">
        <f t="shared" si="62"/>
        <v>29.35726230577928</v>
      </c>
      <c r="I638" s="4">
        <f t="shared" si="66"/>
        <v>0.92342538329764356</v>
      </c>
      <c r="J638" s="54"/>
      <c r="K638" s="54"/>
    </row>
    <row r="639" spans="2:11" x14ac:dyDescent="0.3">
      <c r="B639" s="13" t="s">
        <v>646</v>
      </c>
      <c r="C639" s="3">
        <v>71.0625</v>
      </c>
      <c r="D639" s="3">
        <v>74.535179999999997</v>
      </c>
      <c r="E639" s="3">
        <f t="shared" si="63"/>
        <v>72.798839999999998</v>
      </c>
      <c r="F639" s="3">
        <f t="shared" si="64"/>
        <v>-3.4726799999999969</v>
      </c>
      <c r="G639" s="3">
        <f t="shared" si="65"/>
        <v>3.4726799999999969</v>
      </c>
      <c r="H639" s="57">
        <f t="shared" si="62"/>
        <v>12.059506382399979</v>
      </c>
      <c r="I639" s="4">
        <f t="shared" si="66"/>
        <v>0.95113203166226912</v>
      </c>
      <c r="J639" s="54"/>
      <c r="K639" s="54"/>
    </row>
    <row r="640" spans="2:11" x14ac:dyDescent="0.3">
      <c r="B640" s="13" t="s">
        <v>647</v>
      </c>
      <c r="C640" s="3">
        <v>71.941176470588204</v>
      </c>
      <c r="D640" s="3">
        <v>74.917619999999999</v>
      </c>
      <c r="E640" s="3">
        <f t="shared" si="63"/>
        <v>73.429398235294101</v>
      </c>
      <c r="F640" s="3">
        <f t="shared" si="64"/>
        <v>-2.9764435294117959</v>
      </c>
      <c r="G640" s="3">
        <f t="shared" si="65"/>
        <v>2.9764435294117959</v>
      </c>
      <c r="H640" s="57">
        <f t="shared" si="62"/>
        <v>8.8592160837773477</v>
      </c>
      <c r="I640" s="4">
        <f t="shared" si="66"/>
        <v>0.95862670482420231</v>
      </c>
      <c r="J640" s="54"/>
      <c r="K640" s="54"/>
    </row>
    <row r="641" spans="2:11" x14ac:dyDescent="0.3">
      <c r="B641" s="13" t="s">
        <v>648</v>
      </c>
      <c r="C641" s="3">
        <v>71.5</v>
      </c>
      <c r="D641" s="3">
        <v>71.562799999999996</v>
      </c>
      <c r="E641" s="3">
        <f t="shared" si="63"/>
        <v>71.531399999999991</v>
      </c>
      <c r="F641" s="3">
        <f t="shared" si="64"/>
        <v>-6.2799999999995748E-2</v>
      </c>
      <c r="G641" s="3">
        <f t="shared" si="65"/>
        <v>6.2799999999995748E-2</v>
      </c>
      <c r="H641" s="57">
        <f t="shared" si="62"/>
        <v>3.9438399999994662E-3</v>
      </c>
      <c r="I641" s="4">
        <f t="shared" si="66"/>
        <v>0.99912167832167842</v>
      </c>
      <c r="J641" s="54"/>
      <c r="K641" s="54"/>
    </row>
    <row r="642" spans="2:11" x14ac:dyDescent="0.3">
      <c r="B642" s="13" t="s">
        <v>649</v>
      </c>
      <c r="C642" s="3">
        <v>71.709677419354804</v>
      </c>
      <c r="D642" s="3">
        <v>66.972130000000007</v>
      </c>
      <c r="E642" s="3">
        <f t="shared" si="63"/>
        <v>69.340903709677406</v>
      </c>
      <c r="F642" s="3">
        <f t="shared" si="64"/>
        <v>4.7375474193547973</v>
      </c>
      <c r="G642" s="3">
        <f t="shared" si="65"/>
        <v>4.7375474193547973</v>
      </c>
      <c r="H642" s="57">
        <f t="shared" si="62"/>
        <v>22.444355550635301</v>
      </c>
      <c r="I642" s="4">
        <f t="shared" si="66"/>
        <v>0.93393433648223179</v>
      </c>
      <c r="J642" s="54"/>
      <c r="K642" s="54"/>
    </row>
    <row r="643" spans="2:11" x14ac:dyDescent="0.3">
      <c r="B643" s="13" t="s">
        <v>650</v>
      </c>
      <c r="C643" s="3">
        <v>71.8</v>
      </c>
      <c r="D643" s="3">
        <v>65.518739999999994</v>
      </c>
      <c r="E643" s="3">
        <f t="shared" si="63"/>
        <v>68.659369999999996</v>
      </c>
      <c r="F643" s="3">
        <f t="shared" si="64"/>
        <v>6.2812600000000032</v>
      </c>
      <c r="G643" s="3">
        <f t="shared" si="65"/>
        <v>6.2812600000000032</v>
      </c>
      <c r="H643" s="57">
        <f t="shared" si="62"/>
        <v>39.45422718760004</v>
      </c>
      <c r="I643" s="4">
        <f t="shared" si="66"/>
        <v>0.91251727019498596</v>
      </c>
      <c r="J643" s="54"/>
      <c r="K643" s="54"/>
    </row>
    <row r="644" spans="2:11" x14ac:dyDescent="0.3">
      <c r="B644" s="13" t="s">
        <v>651</v>
      </c>
      <c r="C644" s="3">
        <v>72.233333333333306</v>
      </c>
      <c r="D644" s="3">
        <v>64.011330000000001</v>
      </c>
      <c r="E644" s="3">
        <f t="shared" si="63"/>
        <v>68.122331666666653</v>
      </c>
      <c r="F644" s="3">
        <f t="shared" si="64"/>
        <v>8.2220033333333049</v>
      </c>
      <c r="G644" s="3">
        <f t="shared" si="65"/>
        <v>8.2220033333333049</v>
      </c>
      <c r="H644" s="57">
        <f t="shared" si="62"/>
        <v>67.601338813343972</v>
      </c>
      <c r="I644" s="4">
        <f t="shared" si="66"/>
        <v>0.88617438855560715</v>
      </c>
      <c r="J644" s="54"/>
      <c r="K644" s="54"/>
    </row>
    <row r="645" spans="2:11" x14ac:dyDescent="0.3">
      <c r="B645" s="13" t="s">
        <v>652</v>
      </c>
      <c r="C645" s="3">
        <v>71.866666666666603</v>
      </c>
      <c r="D645" s="3">
        <v>61.735554</v>
      </c>
      <c r="E645" s="3">
        <f t="shared" si="63"/>
        <v>66.801110333333298</v>
      </c>
      <c r="F645" s="3">
        <f t="shared" si="64"/>
        <v>10.131112666666603</v>
      </c>
      <c r="G645" s="3">
        <f t="shared" si="65"/>
        <v>10.131112666666603</v>
      </c>
      <c r="H645" s="57">
        <f t="shared" si="62"/>
        <v>102.63944386469248</v>
      </c>
      <c r="I645" s="4">
        <f t="shared" si="66"/>
        <v>0.85902904452690243</v>
      </c>
      <c r="J645" s="54"/>
      <c r="K645" s="54"/>
    </row>
    <row r="646" spans="2:11" x14ac:dyDescent="0.3">
      <c r="B646" s="13" t="s">
        <v>653</v>
      </c>
      <c r="C646" s="3">
        <v>71.3333333333333</v>
      </c>
      <c r="D646" s="3">
        <v>60.357703999999998</v>
      </c>
      <c r="E646" s="3">
        <f t="shared" si="63"/>
        <v>65.845518666666649</v>
      </c>
      <c r="F646" s="3">
        <f t="shared" si="64"/>
        <v>10.975629333333302</v>
      </c>
      <c r="G646" s="3">
        <f t="shared" si="65"/>
        <v>10.975629333333302</v>
      </c>
      <c r="H646" s="57">
        <f t="shared" si="62"/>
        <v>120.46443926272642</v>
      </c>
      <c r="I646" s="4">
        <f t="shared" si="66"/>
        <v>0.84613603738317789</v>
      </c>
      <c r="J646" s="54"/>
      <c r="K646" s="54"/>
    </row>
    <row r="647" spans="2:11" x14ac:dyDescent="0.3">
      <c r="B647" s="13" t="s">
        <v>654</v>
      </c>
      <c r="C647" s="3">
        <v>71.1666666666666</v>
      </c>
      <c r="D647" s="3">
        <v>61.349215999999998</v>
      </c>
      <c r="E647" s="3">
        <f t="shared" si="63"/>
        <v>66.257941333333292</v>
      </c>
      <c r="F647" s="3">
        <f t="shared" si="64"/>
        <v>9.8174506666666019</v>
      </c>
      <c r="G647" s="3">
        <f t="shared" si="65"/>
        <v>9.8174506666666019</v>
      </c>
      <c r="H647" s="57">
        <f t="shared" si="62"/>
        <v>96.382337592432506</v>
      </c>
      <c r="I647" s="4">
        <f t="shared" si="66"/>
        <v>0.86204987353630058</v>
      </c>
      <c r="J647" s="54"/>
      <c r="K647" s="54"/>
    </row>
    <row r="648" spans="2:11" x14ac:dyDescent="0.3">
      <c r="B648" s="13" t="s">
        <v>655</v>
      </c>
      <c r="C648" s="3">
        <v>70.8333333333333</v>
      </c>
      <c r="D648" s="3">
        <v>63.838206999999997</v>
      </c>
      <c r="E648" s="3">
        <f t="shared" si="63"/>
        <v>67.335770166666649</v>
      </c>
      <c r="F648" s="3">
        <f t="shared" si="64"/>
        <v>6.9951263333333031</v>
      </c>
      <c r="G648" s="3">
        <f t="shared" si="65"/>
        <v>6.9951263333333031</v>
      </c>
      <c r="H648" s="57">
        <f t="shared" si="62"/>
        <v>48.931792419293025</v>
      </c>
      <c r="I648" s="4">
        <f t="shared" si="66"/>
        <v>0.90124527529411802</v>
      </c>
      <c r="J648" s="54"/>
      <c r="K648" s="54"/>
    </row>
    <row r="649" spans="2:11" x14ac:dyDescent="0.3">
      <c r="B649" s="13" t="s">
        <v>656</v>
      </c>
      <c r="C649" s="3">
        <v>70.1666666666666</v>
      </c>
      <c r="D649" s="3">
        <v>63.395367</v>
      </c>
      <c r="E649" s="3">
        <f t="shared" si="63"/>
        <v>66.781016833333297</v>
      </c>
      <c r="F649" s="3">
        <f t="shared" si="64"/>
        <v>6.7712996666666001</v>
      </c>
      <c r="G649" s="3">
        <f t="shared" si="65"/>
        <v>6.7712996666666001</v>
      </c>
      <c r="H649" s="57">
        <f t="shared" si="62"/>
        <v>45.850499175799207</v>
      </c>
      <c r="I649" s="4">
        <f t="shared" si="66"/>
        <v>0.90349691686460898</v>
      </c>
      <c r="J649" s="54"/>
      <c r="K649" s="54"/>
    </row>
    <row r="650" spans="2:11" x14ac:dyDescent="0.3">
      <c r="B650" s="13" t="s">
        <v>657</v>
      </c>
      <c r="C650" s="3">
        <v>69.3</v>
      </c>
      <c r="D650" s="3">
        <v>65.094830000000002</v>
      </c>
      <c r="E650" s="3">
        <f t="shared" si="63"/>
        <v>67.197415000000007</v>
      </c>
      <c r="F650" s="3">
        <f t="shared" si="64"/>
        <v>4.2051699999999954</v>
      </c>
      <c r="G650" s="3">
        <f t="shared" si="65"/>
        <v>4.2051699999999954</v>
      </c>
      <c r="H650" s="57">
        <f t="shared" si="62"/>
        <v>17.68345472889996</v>
      </c>
      <c r="I650" s="4">
        <f t="shared" si="66"/>
        <v>0.93931933621933628</v>
      </c>
      <c r="J650" s="54"/>
      <c r="K650" s="54"/>
    </row>
    <row r="651" spans="2:11" x14ac:dyDescent="0.3">
      <c r="B651" s="13" t="s">
        <v>658</v>
      </c>
      <c r="C651" s="3">
        <v>66.419354838709594</v>
      </c>
      <c r="D651" s="3">
        <v>63.878067000000001</v>
      </c>
      <c r="E651" s="3">
        <f t="shared" si="63"/>
        <v>65.148710919354798</v>
      </c>
      <c r="F651" s="3">
        <f t="shared" si="64"/>
        <v>2.541287838709593</v>
      </c>
      <c r="G651" s="3">
        <f t="shared" si="65"/>
        <v>2.541287838709593</v>
      </c>
      <c r="H651" s="57">
        <f t="shared" si="62"/>
        <v>6.4581438791732744</v>
      </c>
      <c r="I651" s="4">
        <f t="shared" si="66"/>
        <v>0.96173874550752914</v>
      </c>
      <c r="J651" s="54"/>
      <c r="K651" s="54"/>
    </row>
    <row r="652" spans="2:11" x14ac:dyDescent="0.3">
      <c r="B652" s="13" t="s">
        <v>659</v>
      </c>
      <c r="C652" s="3">
        <v>65.870967741935402</v>
      </c>
      <c r="D652" s="3">
        <v>62.618716999999997</v>
      </c>
      <c r="E652" s="3">
        <f t="shared" si="63"/>
        <v>64.244842370967703</v>
      </c>
      <c r="F652" s="3">
        <f t="shared" si="64"/>
        <v>3.2522507419354056</v>
      </c>
      <c r="G652" s="3">
        <f t="shared" si="65"/>
        <v>3.2522507419354056</v>
      </c>
      <c r="H652" s="57">
        <f t="shared" si="62"/>
        <v>10.577134888419396</v>
      </c>
      <c r="I652" s="4">
        <f t="shared" si="66"/>
        <v>0.9506269476003929</v>
      </c>
      <c r="J652" s="54"/>
      <c r="K652" s="54"/>
    </row>
    <row r="653" spans="2:11" x14ac:dyDescent="0.3">
      <c r="B653" s="13" t="s">
        <v>660</v>
      </c>
      <c r="C653" s="3">
        <v>69.533333333333303</v>
      </c>
      <c r="D653" s="3">
        <v>62.359729999999999</v>
      </c>
      <c r="E653" s="3">
        <f t="shared" si="63"/>
        <v>65.946531666666658</v>
      </c>
      <c r="F653" s="3">
        <f t="shared" si="64"/>
        <v>7.173603333333304</v>
      </c>
      <c r="G653" s="3">
        <f t="shared" si="65"/>
        <v>7.173603333333304</v>
      </c>
      <c r="H653" s="57">
        <f t="shared" si="62"/>
        <v>51.460584784010692</v>
      </c>
      <c r="I653" s="4">
        <f t="shared" si="66"/>
        <v>0.8968321668264625</v>
      </c>
      <c r="J653" s="54"/>
      <c r="K653" s="54"/>
    </row>
    <row r="654" spans="2:11" x14ac:dyDescent="0.3">
      <c r="B654" s="13" t="s">
        <v>661</v>
      </c>
      <c r="C654" s="3">
        <v>68.6666666666666</v>
      </c>
      <c r="D654" s="3">
        <v>61.618262999999999</v>
      </c>
      <c r="E654" s="3">
        <f t="shared" ref="E654:E667" si="67">IFERROR(AVERAGE(C654,D654),"")</f>
        <v>65.142464833333293</v>
      </c>
      <c r="F654" s="3">
        <f t="shared" ref="F654:F667" si="68">IFERROR((C654-D654),"")</f>
        <v>7.0484036666666015</v>
      </c>
      <c r="G654" s="3">
        <f t="shared" ref="G654:G667" si="69">ABS(F654)</f>
        <v>7.0484036666666015</v>
      </c>
      <c r="H654" s="57">
        <f t="shared" ref="H654:H667" si="70">POWER(F654,2)</f>
        <v>49.679994248279193</v>
      </c>
      <c r="I654" s="4">
        <f t="shared" ref="I654:I667" si="71">IFERROR((1-(ABS(C654-D654)/C654)),"")</f>
        <v>0.89735334466019501</v>
      </c>
      <c r="J654" s="54"/>
      <c r="K654" s="54"/>
    </row>
    <row r="655" spans="2:11" x14ac:dyDescent="0.3">
      <c r="B655" s="13" t="s">
        <v>662</v>
      </c>
      <c r="C655" s="3">
        <v>67.806451612903203</v>
      </c>
      <c r="D655" s="3">
        <v>59.183630000000001</v>
      </c>
      <c r="E655" s="3">
        <f t="shared" si="67"/>
        <v>63.495040806451598</v>
      </c>
      <c r="F655" s="3">
        <f t="shared" si="68"/>
        <v>8.622821612903202</v>
      </c>
      <c r="G655" s="3">
        <f t="shared" si="69"/>
        <v>8.622821612903202</v>
      </c>
      <c r="H655" s="57">
        <f t="shared" si="70"/>
        <v>74.353052567950584</v>
      </c>
      <c r="I655" s="4">
        <f t="shared" si="71"/>
        <v>0.87283184110371104</v>
      </c>
      <c r="J655" s="54"/>
      <c r="K655" s="54"/>
    </row>
    <row r="656" spans="2:11" x14ac:dyDescent="0.3">
      <c r="B656" s="13" t="s">
        <v>663</v>
      </c>
      <c r="C656" s="3">
        <v>70.151515151515099</v>
      </c>
      <c r="D656" s="3">
        <v>71.911060000000006</v>
      </c>
      <c r="E656" s="3">
        <f t="shared" si="67"/>
        <v>71.031287575757545</v>
      </c>
      <c r="F656" s="3">
        <f t="shared" si="68"/>
        <v>-1.7595448484849072</v>
      </c>
      <c r="G656" s="3">
        <f t="shared" si="69"/>
        <v>1.7595448484849072</v>
      </c>
      <c r="H656" s="57">
        <f t="shared" si="70"/>
        <v>3.095998073829775</v>
      </c>
      <c r="I656" s="4">
        <f t="shared" si="71"/>
        <v>0.97491793520518277</v>
      </c>
      <c r="J656" s="54"/>
      <c r="K656" s="54"/>
    </row>
    <row r="657" spans="2:11" x14ac:dyDescent="0.3">
      <c r="B657" s="13" t="s">
        <v>664</v>
      </c>
      <c r="C657" s="3">
        <v>72.258064516128997</v>
      </c>
      <c r="D657" s="3">
        <v>67.809299999999993</v>
      </c>
      <c r="E657" s="3">
        <f t="shared" si="67"/>
        <v>70.033682258064488</v>
      </c>
      <c r="F657" s="3">
        <f t="shared" si="68"/>
        <v>4.4487645161290033</v>
      </c>
      <c r="G657" s="3">
        <f t="shared" si="69"/>
        <v>4.4487645161290033</v>
      </c>
      <c r="H657" s="57">
        <f t="shared" si="70"/>
        <v>19.791505719968523</v>
      </c>
      <c r="I657" s="4">
        <f t="shared" si="71"/>
        <v>0.93843227678571461</v>
      </c>
      <c r="J657" s="54"/>
      <c r="K657" s="54"/>
    </row>
    <row r="658" spans="2:11" x14ac:dyDescent="0.3">
      <c r="B658" s="13" t="s">
        <v>665</v>
      </c>
      <c r="C658" s="3">
        <v>70.161290322580598</v>
      </c>
      <c r="D658" s="3">
        <v>61.594479999999997</v>
      </c>
      <c r="E658" s="3">
        <f t="shared" si="67"/>
        <v>65.877885161290294</v>
      </c>
      <c r="F658" s="3">
        <f t="shared" si="68"/>
        <v>8.5668103225806007</v>
      </c>
      <c r="G658" s="3">
        <f t="shared" si="69"/>
        <v>8.5668103225806007</v>
      </c>
      <c r="H658" s="57">
        <f t="shared" si="70"/>
        <v>73.39023910307354</v>
      </c>
      <c r="I658" s="4">
        <f t="shared" si="71"/>
        <v>0.87789833563218445</v>
      </c>
      <c r="J658" s="54"/>
      <c r="K658" s="54"/>
    </row>
    <row r="659" spans="2:11" x14ac:dyDescent="0.3">
      <c r="B659" s="13" t="s">
        <v>666</v>
      </c>
      <c r="C659" s="3">
        <v>71.677419354838705</v>
      </c>
      <c r="D659" s="3">
        <v>61.770218</v>
      </c>
      <c r="E659" s="3">
        <f t="shared" si="67"/>
        <v>66.723818677419359</v>
      </c>
      <c r="F659" s="3">
        <f t="shared" si="68"/>
        <v>9.9072013548387048</v>
      </c>
      <c r="G659" s="3">
        <f t="shared" si="69"/>
        <v>9.9072013548387048</v>
      </c>
      <c r="H659" s="57">
        <f t="shared" si="70"/>
        <v>98.152638685317868</v>
      </c>
      <c r="I659" s="4">
        <f t="shared" si="71"/>
        <v>0.86178071917191723</v>
      </c>
      <c r="J659" s="54"/>
      <c r="K659" s="54"/>
    </row>
    <row r="660" spans="2:11" x14ac:dyDescent="0.3">
      <c r="B660" s="13" t="s">
        <v>667</v>
      </c>
      <c r="C660" s="3">
        <v>72.40625</v>
      </c>
      <c r="D660" s="3">
        <v>61.571190000000001</v>
      </c>
      <c r="E660" s="3">
        <f t="shared" si="67"/>
        <v>66.988720000000001</v>
      </c>
      <c r="F660" s="3">
        <f t="shared" si="68"/>
        <v>10.835059999999999</v>
      </c>
      <c r="G660" s="3">
        <f t="shared" si="69"/>
        <v>10.835059999999999</v>
      </c>
      <c r="H660" s="57">
        <f t="shared" si="70"/>
        <v>117.39852520359997</v>
      </c>
      <c r="I660" s="4">
        <f t="shared" si="71"/>
        <v>0.85035739318083725</v>
      </c>
      <c r="J660" s="54"/>
      <c r="K660" s="54"/>
    </row>
    <row r="661" spans="2:11" x14ac:dyDescent="0.3">
      <c r="B661" s="13" t="s">
        <v>668</v>
      </c>
      <c r="C661" s="3">
        <v>72.400000000000006</v>
      </c>
      <c r="D661" s="3">
        <v>64.473119999999994</v>
      </c>
      <c r="E661" s="3">
        <f t="shared" si="67"/>
        <v>68.43656</v>
      </c>
      <c r="F661" s="3">
        <f t="shared" si="68"/>
        <v>7.9268800000000113</v>
      </c>
      <c r="G661" s="3">
        <f t="shared" si="69"/>
        <v>7.9268800000000113</v>
      </c>
      <c r="H661" s="57">
        <f t="shared" si="70"/>
        <v>62.835426534400177</v>
      </c>
      <c r="I661" s="4">
        <f t="shared" si="71"/>
        <v>0.89051270718232034</v>
      </c>
      <c r="J661" s="54"/>
      <c r="K661" s="54"/>
    </row>
    <row r="662" spans="2:11" x14ac:dyDescent="0.3">
      <c r="B662" s="13" t="s">
        <v>669</v>
      </c>
      <c r="C662" s="3">
        <v>72</v>
      </c>
      <c r="D662" s="3">
        <v>59.647976</v>
      </c>
      <c r="E662" s="3">
        <f t="shared" si="67"/>
        <v>65.823988</v>
      </c>
      <c r="F662" s="3">
        <f t="shared" si="68"/>
        <v>12.352024</v>
      </c>
      <c r="G662" s="3">
        <f t="shared" si="69"/>
        <v>12.352024</v>
      </c>
      <c r="H662" s="57">
        <f t="shared" si="70"/>
        <v>152.57249689657601</v>
      </c>
      <c r="I662" s="4">
        <f t="shared" si="71"/>
        <v>0.82844411111111116</v>
      </c>
      <c r="J662" s="54"/>
      <c r="K662" s="54"/>
    </row>
    <row r="663" spans="2:11" x14ac:dyDescent="0.3">
      <c r="B663" s="13" t="s">
        <v>670</v>
      </c>
      <c r="C663" s="3">
        <v>71.933333333333294</v>
      </c>
      <c r="D663" s="3">
        <v>64.34066</v>
      </c>
      <c r="E663" s="3">
        <f t="shared" si="67"/>
        <v>68.136996666666647</v>
      </c>
      <c r="F663" s="3">
        <f t="shared" si="68"/>
        <v>7.5926733333332947</v>
      </c>
      <c r="G663" s="3">
        <f t="shared" si="69"/>
        <v>7.5926733333332947</v>
      </c>
      <c r="H663" s="57">
        <f t="shared" si="70"/>
        <v>57.648688346710529</v>
      </c>
      <c r="I663" s="4">
        <f t="shared" si="71"/>
        <v>0.89444847080630263</v>
      </c>
      <c r="J663" s="54"/>
      <c r="K663" s="54"/>
    </row>
    <row r="664" spans="2:11" x14ac:dyDescent="0.3">
      <c r="B664" s="13" t="s">
        <v>671</v>
      </c>
      <c r="C664" s="3">
        <v>69.1666666666666</v>
      </c>
      <c r="D664" s="3">
        <v>64.492279999999994</v>
      </c>
      <c r="E664" s="3">
        <f t="shared" si="67"/>
        <v>66.829473333333297</v>
      </c>
      <c r="F664" s="3">
        <f t="shared" si="68"/>
        <v>4.6743866666666065</v>
      </c>
      <c r="G664" s="3">
        <f t="shared" si="69"/>
        <v>4.6743866666666065</v>
      </c>
      <c r="H664" s="57">
        <f t="shared" si="70"/>
        <v>21.84989070951055</v>
      </c>
      <c r="I664" s="4">
        <f t="shared" si="71"/>
        <v>0.93241850602409715</v>
      </c>
      <c r="J664" s="54"/>
      <c r="K664" s="54"/>
    </row>
    <row r="665" spans="2:11" x14ac:dyDescent="0.3">
      <c r="B665" s="13" t="s">
        <v>672</v>
      </c>
      <c r="C665" s="3">
        <v>71.6666666666666</v>
      </c>
      <c r="D665" s="3">
        <v>66.373985000000005</v>
      </c>
      <c r="E665" s="3">
        <f t="shared" si="67"/>
        <v>69.020325833333303</v>
      </c>
      <c r="F665" s="3">
        <f t="shared" si="68"/>
        <v>5.2926816666665957</v>
      </c>
      <c r="G665" s="3">
        <f t="shared" si="69"/>
        <v>5.2926816666665957</v>
      </c>
      <c r="H665" s="57">
        <f t="shared" si="70"/>
        <v>28.012479224668692</v>
      </c>
      <c r="I665" s="4">
        <f t="shared" si="71"/>
        <v>0.92614862790697772</v>
      </c>
      <c r="J665" s="54"/>
      <c r="K665" s="54"/>
    </row>
    <row r="666" spans="2:11" x14ac:dyDescent="0.3">
      <c r="B666" s="13" t="s">
        <v>673</v>
      </c>
      <c r="C666" s="3">
        <v>71.099999999999994</v>
      </c>
      <c r="D666" s="3">
        <v>64.715680000000006</v>
      </c>
      <c r="E666" s="3">
        <f t="shared" si="67"/>
        <v>67.907839999999993</v>
      </c>
      <c r="F666" s="3">
        <f t="shared" si="68"/>
        <v>6.3843199999999882</v>
      </c>
      <c r="G666" s="3">
        <f t="shared" si="69"/>
        <v>6.3843199999999882</v>
      </c>
      <c r="H666" s="57">
        <f t="shared" si="70"/>
        <v>40.75954186239985</v>
      </c>
      <c r="I666" s="4">
        <f t="shared" si="71"/>
        <v>0.91020646976090025</v>
      </c>
      <c r="J666" s="54"/>
      <c r="K666" s="54"/>
    </row>
    <row r="667" spans="2:11" x14ac:dyDescent="0.3">
      <c r="B667" s="13" t="s">
        <v>674</v>
      </c>
      <c r="C667" s="3">
        <v>72.133333333333297</v>
      </c>
      <c r="D667" s="3">
        <v>64.138953999999998</v>
      </c>
      <c r="E667" s="3">
        <f t="shared" si="67"/>
        <v>68.136143666666641</v>
      </c>
      <c r="F667" s="3">
        <f t="shared" si="68"/>
        <v>7.9943793333332991</v>
      </c>
      <c r="G667" s="3">
        <f t="shared" si="69"/>
        <v>7.9943793333332991</v>
      </c>
      <c r="H667" s="57">
        <f t="shared" si="70"/>
        <v>63.910100925226565</v>
      </c>
      <c r="I667" s="4">
        <f t="shared" si="71"/>
        <v>0.88917219038817041</v>
      </c>
      <c r="J667" s="54"/>
      <c r="K667" s="54"/>
    </row>
    <row r="668" spans="2:11" x14ac:dyDescent="0.3">
      <c r="B668" s="13"/>
      <c r="E668" s="3"/>
      <c r="F668" s="3"/>
      <c r="G668" s="3"/>
      <c r="H668" s="3"/>
      <c r="I668" s="4"/>
      <c r="J668" s="40"/>
      <c r="K668" s="40"/>
    </row>
    <row r="669" spans="2:11" x14ac:dyDescent="0.3">
      <c r="B669" s="13"/>
      <c r="E669" s="3"/>
      <c r="F669" s="3"/>
      <c r="G669" s="3"/>
      <c r="H669" s="3"/>
      <c r="I669" s="4"/>
      <c r="J669" s="40"/>
      <c r="K669" s="40"/>
    </row>
    <row r="670" spans="2:11" x14ac:dyDescent="0.3">
      <c r="B670" s="13"/>
      <c r="E670" s="3"/>
      <c r="F670" s="3"/>
      <c r="G670" s="3"/>
      <c r="H670" s="3"/>
      <c r="I670" s="4"/>
      <c r="J670" s="40"/>
      <c r="K670" s="40"/>
    </row>
    <row r="671" spans="2:11" x14ac:dyDescent="0.3">
      <c r="B671" s="13"/>
      <c r="E671" s="3"/>
      <c r="F671" s="3"/>
      <c r="G671" s="3"/>
      <c r="H671" s="3"/>
      <c r="I671" s="4"/>
      <c r="J671" s="40"/>
      <c r="K671" s="40"/>
    </row>
    <row r="672" spans="2:11" x14ac:dyDescent="0.3">
      <c r="B672" s="13"/>
      <c r="E672" s="3"/>
      <c r="F672" s="3"/>
      <c r="G672" s="3"/>
      <c r="H672" s="3"/>
      <c r="I672" s="4"/>
      <c r="J672" s="40"/>
      <c r="K672" s="40"/>
    </row>
    <row r="673" spans="2:11" x14ac:dyDescent="0.3">
      <c r="B673" s="13"/>
      <c r="E673" s="3"/>
      <c r="F673" s="3"/>
      <c r="G673" s="3"/>
      <c r="H673" s="3"/>
      <c r="I673" s="4"/>
      <c r="J673" s="40"/>
      <c r="K673" s="40"/>
    </row>
    <row r="674" spans="2:11" x14ac:dyDescent="0.3">
      <c r="B674" s="13"/>
      <c r="E674" s="3"/>
      <c r="F674" s="3"/>
      <c r="G674" s="3"/>
      <c r="H674" s="3"/>
      <c r="I674" s="4"/>
      <c r="J674" s="40"/>
      <c r="K674" s="40"/>
    </row>
    <row r="675" spans="2:11" x14ac:dyDescent="0.3">
      <c r="B675" s="13"/>
      <c r="E675" s="3"/>
      <c r="F675" s="3"/>
      <c r="G675" s="3"/>
      <c r="H675" s="3"/>
      <c r="I675" s="4"/>
      <c r="J675" s="40"/>
      <c r="K675" s="40"/>
    </row>
    <row r="676" spans="2:11" x14ac:dyDescent="0.3">
      <c r="B676" s="13"/>
      <c r="E676" s="3"/>
      <c r="F676" s="3"/>
      <c r="G676" s="3"/>
      <c r="H676" s="3"/>
      <c r="I676" s="4"/>
      <c r="J676" s="40"/>
      <c r="K676" s="40"/>
    </row>
    <row r="677" spans="2:11" x14ac:dyDescent="0.3">
      <c r="B677" s="13"/>
      <c r="E677" s="3"/>
      <c r="F677" s="3"/>
      <c r="G677" s="3"/>
      <c r="H677" s="3"/>
      <c r="I677" s="4"/>
      <c r="J677" s="40"/>
      <c r="K677" s="40"/>
    </row>
    <row r="678" spans="2:11" x14ac:dyDescent="0.3">
      <c r="B678" s="13"/>
      <c r="E678" s="3"/>
      <c r="F678" s="3"/>
      <c r="G678" s="3"/>
      <c r="H678" s="3"/>
      <c r="I678" s="4"/>
      <c r="J678" s="40"/>
      <c r="K678" s="40"/>
    </row>
    <row r="679" spans="2:11" x14ac:dyDescent="0.3">
      <c r="B679" s="13"/>
      <c r="E679" s="3"/>
      <c r="F679" s="3"/>
      <c r="G679" s="3"/>
      <c r="H679" s="3"/>
      <c r="I679" s="4"/>
      <c r="J679" s="40"/>
      <c r="K679" s="40"/>
    </row>
    <row r="680" spans="2:11" x14ac:dyDescent="0.3">
      <c r="B680" s="13"/>
      <c r="E680" s="3"/>
      <c r="F680" s="3"/>
      <c r="G680" s="3"/>
      <c r="H680" s="3"/>
      <c r="I680" s="4"/>
      <c r="J680" s="40"/>
      <c r="K680" s="40"/>
    </row>
    <row r="681" spans="2:11" x14ac:dyDescent="0.3">
      <c r="B681" s="13"/>
      <c r="E681" s="3"/>
      <c r="F681" s="3"/>
      <c r="G681" s="3"/>
      <c r="H681" s="3"/>
      <c r="I681" s="4"/>
      <c r="J681" s="40"/>
      <c r="K681" s="40"/>
    </row>
    <row r="682" spans="2:11" x14ac:dyDescent="0.3">
      <c r="B682" s="13"/>
      <c r="E682" s="3"/>
      <c r="F682" s="3"/>
      <c r="G682" s="3"/>
      <c r="H682" s="3"/>
      <c r="I682" s="4"/>
      <c r="J682" s="40"/>
      <c r="K682" s="40"/>
    </row>
    <row r="683" spans="2:11" x14ac:dyDescent="0.3">
      <c r="B683" s="13"/>
      <c r="E683" s="3"/>
      <c r="F683" s="3"/>
      <c r="G683" s="3"/>
      <c r="H683" s="3"/>
      <c r="I683" s="4"/>
      <c r="J683" s="40"/>
      <c r="K683" s="40"/>
    </row>
    <row r="684" spans="2:11" x14ac:dyDescent="0.3">
      <c r="B684" s="13"/>
      <c r="E684" s="3"/>
      <c r="F684" s="3"/>
      <c r="G684" s="3"/>
      <c r="H684" s="3"/>
      <c r="I684" s="4"/>
      <c r="J684" s="40"/>
      <c r="K684" s="40"/>
    </row>
    <row r="685" spans="2:11" x14ac:dyDescent="0.3">
      <c r="B685" s="13"/>
      <c r="E685" s="3"/>
      <c r="F685" s="3"/>
      <c r="G685" s="3"/>
      <c r="H685" s="3"/>
      <c r="I685" s="4"/>
      <c r="J685" s="40"/>
      <c r="K685" s="40"/>
    </row>
    <row r="686" spans="2:11" x14ac:dyDescent="0.3">
      <c r="B686" s="13"/>
      <c r="E686" s="3"/>
      <c r="F686" s="3"/>
      <c r="G686" s="3"/>
      <c r="H686" s="3"/>
      <c r="I686" s="4"/>
      <c r="J686" s="40"/>
      <c r="K686" s="40"/>
    </row>
    <row r="687" spans="2:11" x14ac:dyDescent="0.3">
      <c r="B687" s="13"/>
      <c r="E687" s="3"/>
      <c r="F687" s="3"/>
      <c r="G687" s="3"/>
      <c r="H687" s="3"/>
      <c r="I687" s="4"/>
      <c r="J687" s="40"/>
      <c r="K687" s="40"/>
    </row>
    <row r="688" spans="2:11" x14ac:dyDescent="0.3">
      <c r="B688" s="13"/>
      <c r="E688" s="3"/>
      <c r="F688" s="3"/>
      <c r="G688" s="3"/>
      <c r="H688" s="3"/>
      <c r="I688" s="4"/>
      <c r="J688" s="40"/>
      <c r="K688" s="40"/>
    </row>
    <row r="689" spans="2:11" x14ac:dyDescent="0.3">
      <c r="B689" s="13"/>
      <c r="E689" s="3"/>
      <c r="F689" s="3"/>
      <c r="G689" s="3"/>
      <c r="H689" s="3"/>
      <c r="I689" s="4"/>
      <c r="J689" s="40"/>
      <c r="K689" s="40"/>
    </row>
    <row r="690" spans="2:11" x14ac:dyDescent="0.3">
      <c r="B690" s="13"/>
      <c r="E690" s="3"/>
      <c r="F690" s="3"/>
      <c r="G690" s="3"/>
      <c r="H690" s="3"/>
      <c r="I690" s="4"/>
      <c r="J690" s="40"/>
      <c r="K690" s="40"/>
    </row>
    <row r="691" spans="2:11" x14ac:dyDescent="0.3">
      <c r="B691" s="13"/>
      <c r="E691" s="3"/>
      <c r="F691" s="3"/>
      <c r="G691" s="3"/>
      <c r="H691" s="3"/>
      <c r="I691" s="4"/>
      <c r="J691" s="40"/>
      <c r="K691" s="40"/>
    </row>
    <row r="692" spans="2:11" x14ac:dyDescent="0.3">
      <c r="B692" s="13"/>
      <c r="E692" s="3"/>
      <c r="F692" s="3"/>
      <c r="G692" s="3"/>
      <c r="H692" s="3"/>
      <c r="I692" s="4"/>
      <c r="J692" s="40"/>
      <c r="K692" s="40"/>
    </row>
    <row r="693" spans="2:11" x14ac:dyDescent="0.3">
      <c r="B693" s="13"/>
      <c r="E693" s="3"/>
      <c r="F693" s="3"/>
      <c r="G693" s="3"/>
      <c r="H693" s="3"/>
      <c r="I693" s="4"/>
      <c r="J693" s="40"/>
      <c r="K693" s="40"/>
    </row>
    <row r="694" spans="2:11" x14ac:dyDescent="0.3">
      <c r="B694" s="13"/>
      <c r="E694" s="3"/>
      <c r="F694" s="3"/>
      <c r="G694" s="3"/>
      <c r="H694" s="3"/>
      <c r="I694" s="4"/>
      <c r="J694" s="40"/>
      <c r="K694" s="40"/>
    </row>
    <row r="695" spans="2:11" x14ac:dyDescent="0.3">
      <c r="B695" s="13"/>
      <c r="E695" s="3"/>
      <c r="F695" s="3"/>
      <c r="G695" s="3"/>
      <c r="H695" s="3"/>
      <c r="I695" s="4"/>
      <c r="J695" s="40"/>
      <c r="K695" s="40"/>
    </row>
    <row r="696" spans="2:11" x14ac:dyDescent="0.3">
      <c r="B696" s="13"/>
      <c r="E696" s="3"/>
      <c r="F696" s="3"/>
      <c r="G696" s="3"/>
      <c r="H696" s="3"/>
      <c r="I696" s="4"/>
      <c r="J696" s="40"/>
      <c r="K696" s="40"/>
    </row>
    <row r="697" spans="2:11" x14ac:dyDescent="0.3">
      <c r="B697" s="13"/>
      <c r="E697" s="3"/>
      <c r="F697" s="3"/>
      <c r="G697" s="3"/>
      <c r="H697" s="3"/>
      <c r="I697" s="4"/>
      <c r="J697" s="40"/>
      <c r="K697" s="40"/>
    </row>
    <row r="698" spans="2:11" x14ac:dyDescent="0.3">
      <c r="B698" s="13"/>
      <c r="E698" s="3"/>
      <c r="F698" s="3"/>
      <c r="G698" s="3"/>
      <c r="H698" s="3"/>
      <c r="I698" s="4"/>
      <c r="J698" s="40"/>
      <c r="K698" s="40"/>
    </row>
    <row r="699" spans="2:11" x14ac:dyDescent="0.3">
      <c r="B699" s="13"/>
      <c r="E699" s="3"/>
      <c r="F699" s="3"/>
      <c r="G699" s="3"/>
      <c r="H699" s="3"/>
      <c r="I699" s="4"/>
      <c r="J699" s="40"/>
      <c r="K699" s="40"/>
    </row>
    <row r="700" spans="2:11" x14ac:dyDescent="0.3">
      <c r="B700" s="13"/>
      <c r="E700" s="3"/>
      <c r="F700" s="3"/>
      <c r="G700" s="3"/>
      <c r="H700" s="3"/>
      <c r="I700" s="4"/>
      <c r="J700" s="40"/>
      <c r="K700" s="40"/>
    </row>
    <row r="701" spans="2:11" x14ac:dyDescent="0.3">
      <c r="B701" s="13"/>
      <c r="E701" s="3"/>
      <c r="F701" s="3"/>
      <c r="G701" s="3"/>
      <c r="H701" s="3"/>
      <c r="I701" s="4"/>
      <c r="J701" s="40"/>
      <c r="K701" s="40"/>
    </row>
    <row r="702" spans="2:11" x14ac:dyDescent="0.3">
      <c r="B702" s="13"/>
      <c r="E702" s="3"/>
      <c r="F702" s="3"/>
      <c r="G702" s="3"/>
      <c r="H702" s="3"/>
      <c r="I702" s="4"/>
      <c r="J702" s="40"/>
      <c r="K702" s="40"/>
    </row>
    <row r="703" spans="2:11" x14ac:dyDescent="0.3">
      <c r="B703" s="13"/>
      <c r="E703" s="3"/>
      <c r="F703" s="3"/>
      <c r="G703" s="3"/>
      <c r="H703" s="3"/>
      <c r="I703" s="4"/>
      <c r="J703" s="40"/>
      <c r="K703" s="40"/>
    </row>
    <row r="704" spans="2:11" x14ac:dyDescent="0.3">
      <c r="B704" s="13"/>
      <c r="E704" s="3"/>
      <c r="F704" s="3"/>
      <c r="G704" s="3"/>
      <c r="H704" s="3"/>
      <c r="I704" s="4"/>
      <c r="J704" s="40"/>
      <c r="K704" s="40"/>
    </row>
    <row r="705" spans="2:11" x14ac:dyDescent="0.3">
      <c r="B705" s="13"/>
      <c r="E705" s="3"/>
      <c r="F705" s="3"/>
      <c r="G705" s="3"/>
      <c r="H705" s="3"/>
      <c r="I705" s="4"/>
      <c r="J705" s="40"/>
      <c r="K705" s="40"/>
    </row>
    <row r="706" spans="2:11" x14ac:dyDescent="0.3">
      <c r="B706" s="13"/>
      <c r="E706" s="3"/>
      <c r="F706" s="3"/>
      <c r="G706" s="3"/>
      <c r="H706" s="3"/>
      <c r="I706" s="4"/>
      <c r="J706" s="40"/>
      <c r="K706" s="40"/>
    </row>
    <row r="707" spans="2:11" x14ac:dyDescent="0.3">
      <c r="B707" s="13"/>
      <c r="E707" s="3"/>
      <c r="F707" s="3"/>
      <c r="G707" s="3"/>
      <c r="H707" s="3"/>
      <c r="I707" s="4"/>
      <c r="J707" s="40"/>
      <c r="K707" s="40"/>
    </row>
    <row r="708" spans="2:11" x14ac:dyDescent="0.3">
      <c r="B708" s="13"/>
      <c r="E708" s="3"/>
      <c r="F708" s="3"/>
      <c r="G708" s="3"/>
      <c r="H708" s="3"/>
      <c r="I708" s="4"/>
      <c r="J708" s="40"/>
      <c r="K708" s="40"/>
    </row>
    <row r="709" spans="2:11" x14ac:dyDescent="0.3">
      <c r="B709" s="13"/>
      <c r="E709" s="3"/>
      <c r="F709" s="3"/>
      <c r="G709" s="3"/>
      <c r="H709" s="3"/>
      <c r="I709" s="4"/>
      <c r="J709" s="40"/>
      <c r="K709" s="40"/>
    </row>
    <row r="710" spans="2:11" x14ac:dyDescent="0.3">
      <c r="B710" s="13"/>
      <c r="E710" s="3"/>
      <c r="F710" s="3"/>
      <c r="G710" s="3"/>
      <c r="H710" s="3"/>
      <c r="I710" s="4"/>
      <c r="J710" s="40"/>
      <c r="K710" s="40"/>
    </row>
    <row r="711" spans="2:11" x14ac:dyDescent="0.3">
      <c r="B711" s="13"/>
      <c r="E711" s="3"/>
      <c r="F711" s="3"/>
      <c r="G711" s="3"/>
      <c r="H711" s="3"/>
      <c r="I711" s="4"/>
      <c r="J711" s="40"/>
      <c r="K711" s="40"/>
    </row>
    <row r="712" spans="2:11" x14ac:dyDescent="0.3">
      <c r="B712" s="13"/>
      <c r="E712" s="3"/>
      <c r="F712" s="3"/>
      <c r="G712" s="3"/>
      <c r="H712" s="3"/>
      <c r="I712" s="4"/>
      <c r="J712" s="40"/>
      <c r="K712" s="40"/>
    </row>
    <row r="713" spans="2:11" x14ac:dyDescent="0.3">
      <c r="B713" s="13"/>
      <c r="E713" s="3"/>
      <c r="F713" s="3"/>
      <c r="G713" s="3"/>
      <c r="H713" s="3"/>
      <c r="I713" s="4"/>
      <c r="J713" s="40"/>
      <c r="K713" s="40"/>
    </row>
    <row r="714" spans="2:11" x14ac:dyDescent="0.3">
      <c r="B714" s="13"/>
      <c r="E714" s="3"/>
      <c r="F714" s="3"/>
      <c r="G714" s="3"/>
      <c r="H714" s="3"/>
      <c r="I714" s="4"/>
      <c r="J714" s="40"/>
      <c r="K714" s="40"/>
    </row>
    <row r="715" spans="2:11" x14ac:dyDescent="0.3">
      <c r="B715" s="13"/>
      <c r="E715" s="3"/>
      <c r="F715" s="3"/>
      <c r="G715" s="3"/>
      <c r="H715" s="3"/>
      <c r="I715" s="4"/>
      <c r="J715" s="40"/>
      <c r="K715" s="40"/>
    </row>
    <row r="716" spans="2:11" x14ac:dyDescent="0.3">
      <c r="B716" s="13"/>
      <c r="E716" s="3"/>
      <c r="F716" s="3"/>
      <c r="G716" s="3"/>
      <c r="H716" s="3"/>
      <c r="I716" s="4"/>
      <c r="J716" s="40"/>
      <c r="K716" s="40"/>
    </row>
    <row r="717" spans="2:11" x14ac:dyDescent="0.3">
      <c r="B717" s="13"/>
      <c r="E717" s="3"/>
      <c r="F717" s="3"/>
      <c r="G717" s="3"/>
      <c r="H717" s="3"/>
      <c r="I717" s="4"/>
      <c r="J717" s="40"/>
      <c r="K717" s="40"/>
    </row>
    <row r="718" spans="2:11" x14ac:dyDescent="0.3">
      <c r="B718" s="13"/>
      <c r="E718" s="3"/>
      <c r="F718" s="3"/>
      <c r="G718" s="3"/>
      <c r="H718" s="3"/>
      <c r="I718" s="4"/>
      <c r="J718" s="40"/>
      <c r="K718" s="40"/>
    </row>
    <row r="719" spans="2:11" x14ac:dyDescent="0.3">
      <c r="B719" s="13"/>
      <c r="E719" s="3"/>
      <c r="F719" s="3"/>
      <c r="G719" s="3"/>
      <c r="H719" s="3"/>
      <c r="I719" s="4"/>
      <c r="J719" s="40"/>
      <c r="K719" s="40"/>
    </row>
    <row r="720" spans="2:11" x14ac:dyDescent="0.3">
      <c r="B720" s="13"/>
      <c r="E720" s="3"/>
      <c r="F720" s="3"/>
      <c r="G720" s="3"/>
      <c r="H720" s="3"/>
      <c r="I720" s="4"/>
      <c r="J720" s="40"/>
      <c r="K720" s="40"/>
    </row>
    <row r="721" spans="2:11" x14ac:dyDescent="0.3">
      <c r="B721" s="13"/>
      <c r="E721" s="3"/>
      <c r="F721" s="3"/>
      <c r="G721" s="3"/>
      <c r="H721" s="3"/>
      <c r="I721" s="4"/>
      <c r="J721" s="40"/>
      <c r="K721" s="40"/>
    </row>
    <row r="722" spans="2:11" x14ac:dyDescent="0.3">
      <c r="B722" s="13"/>
      <c r="E722" s="3"/>
      <c r="F722" s="3"/>
      <c r="G722" s="3"/>
      <c r="H722" s="3"/>
      <c r="I722" s="4"/>
      <c r="J722" s="40"/>
      <c r="K722" s="40"/>
    </row>
    <row r="723" spans="2:11" x14ac:dyDescent="0.3">
      <c r="B723" s="13"/>
      <c r="E723" s="3"/>
      <c r="F723" s="3"/>
      <c r="G723" s="3"/>
      <c r="H723" s="3"/>
      <c r="I723" s="4"/>
      <c r="J723" s="40"/>
      <c r="K723" s="40"/>
    </row>
    <row r="724" spans="2:11" x14ac:dyDescent="0.3">
      <c r="B724" s="13"/>
      <c r="E724" s="3"/>
      <c r="F724" s="3"/>
      <c r="G724" s="3"/>
      <c r="H724" s="3"/>
      <c r="I724" s="4"/>
      <c r="J724" s="40"/>
      <c r="K724" s="40"/>
    </row>
    <row r="725" spans="2:11" x14ac:dyDescent="0.3">
      <c r="B725" s="13"/>
      <c r="E725" s="3"/>
      <c r="F725" s="3"/>
      <c r="G725" s="3"/>
      <c r="H725" s="3"/>
      <c r="I725" s="4"/>
      <c r="J725" s="40"/>
      <c r="K725" s="40"/>
    </row>
    <row r="726" spans="2:11" x14ac:dyDescent="0.3">
      <c r="B726" s="13"/>
      <c r="E726" s="3"/>
      <c r="F726" s="3"/>
      <c r="G726" s="3"/>
      <c r="H726" s="3"/>
      <c r="I726" s="4"/>
      <c r="J726" s="40"/>
      <c r="K726" s="40"/>
    </row>
    <row r="727" spans="2:11" x14ac:dyDescent="0.3">
      <c r="B727" s="13"/>
      <c r="E727" s="3"/>
      <c r="F727" s="3"/>
      <c r="G727" s="3"/>
      <c r="H727" s="3"/>
      <c r="I727" s="4"/>
      <c r="J727" s="40"/>
      <c r="K727" s="40"/>
    </row>
    <row r="728" spans="2:11" x14ac:dyDescent="0.3">
      <c r="B728" s="13"/>
      <c r="E728" s="3"/>
      <c r="F728" s="3"/>
      <c r="G728" s="3"/>
      <c r="H728" s="3"/>
      <c r="I728" s="4"/>
      <c r="J728" s="40"/>
      <c r="K728" s="40"/>
    </row>
    <row r="729" spans="2:11" x14ac:dyDescent="0.3">
      <c r="B729" s="13"/>
      <c r="E729" s="3"/>
      <c r="F729" s="3"/>
      <c r="G729" s="3"/>
      <c r="H729" s="3"/>
      <c r="I729" s="4"/>
      <c r="J729" s="40"/>
      <c r="K729" s="40"/>
    </row>
    <row r="730" spans="2:11" x14ac:dyDescent="0.3">
      <c r="B730" s="13"/>
      <c r="E730" s="3"/>
      <c r="F730" s="3"/>
      <c r="G730" s="3"/>
      <c r="H730" s="3"/>
      <c r="I730" s="4"/>
      <c r="J730" s="40"/>
      <c r="K730" s="40"/>
    </row>
    <row r="731" spans="2:11" x14ac:dyDescent="0.3">
      <c r="B731" s="13"/>
      <c r="E731" s="3"/>
      <c r="F731" s="3"/>
      <c r="G731" s="3"/>
      <c r="H731" s="3"/>
      <c r="I731" s="4"/>
      <c r="J731" s="40"/>
      <c r="K731" s="40"/>
    </row>
    <row r="732" spans="2:11" x14ac:dyDescent="0.3">
      <c r="B732" s="13"/>
      <c r="E732" s="3"/>
      <c r="F732" s="3"/>
      <c r="G732" s="3"/>
      <c r="H732" s="3"/>
      <c r="I732" s="4"/>
      <c r="J732" s="40"/>
      <c r="K732" s="40"/>
    </row>
    <row r="733" spans="2:11" x14ac:dyDescent="0.3">
      <c r="B733" s="13"/>
      <c r="E733" s="3"/>
      <c r="F733" s="3"/>
      <c r="G733" s="3"/>
      <c r="H733" s="3"/>
      <c r="I733" s="4"/>
      <c r="J733" s="40"/>
      <c r="K733" s="40"/>
    </row>
    <row r="734" spans="2:11" x14ac:dyDescent="0.3">
      <c r="B734" s="13"/>
      <c r="E734" s="3"/>
      <c r="F734" s="3"/>
      <c r="G734" s="3"/>
      <c r="H734" s="3"/>
      <c r="I734" s="4"/>
      <c r="J734" s="40"/>
      <c r="K734" s="40"/>
    </row>
    <row r="735" spans="2:11" x14ac:dyDescent="0.3">
      <c r="B735" s="13"/>
      <c r="E735" s="3"/>
      <c r="F735" s="3"/>
      <c r="G735" s="3"/>
      <c r="H735" s="3"/>
      <c r="I735" s="4"/>
      <c r="J735" s="40"/>
      <c r="K735" s="40"/>
    </row>
    <row r="736" spans="2:11" x14ac:dyDescent="0.3">
      <c r="B736" s="13"/>
      <c r="E736" s="3"/>
      <c r="F736" s="3"/>
      <c r="G736" s="3"/>
      <c r="H736" s="3"/>
      <c r="I736" s="4"/>
      <c r="J736" s="40"/>
      <c r="K736" s="40"/>
    </row>
    <row r="737" spans="2:11" x14ac:dyDescent="0.3">
      <c r="B737" s="13"/>
      <c r="E737" s="3"/>
      <c r="F737" s="3"/>
      <c r="G737" s="3"/>
      <c r="H737" s="3"/>
      <c r="I737" s="4"/>
      <c r="J737" s="40"/>
      <c r="K737" s="40"/>
    </row>
    <row r="738" spans="2:11" x14ac:dyDescent="0.3">
      <c r="B738" s="13"/>
      <c r="E738" s="3"/>
      <c r="F738" s="3"/>
      <c r="G738" s="3"/>
      <c r="H738" s="3"/>
      <c r="I738" s="4"/>
      <c r="J738" s="40"/>
      <c r="K738" s="40"/>
    </row>
    <row r="739" spans="2:11" x14ac:dyDescent="0.3">
      <c r="B739" s="13"/>
      <c r="E739" s="3"/>
      <c r="F739" s="3"/>
      <c r="G739" s="3"/>
      <c r="H739" s="3"/>
      <c r="I739" s="4"/>
      <c r="J739" s="40"/>
      <c r="K739" s="40"/>
    </row>
    <row r="740" spans="2:11" x14ac:dyDescent="0.3">
      <c r="B740" s="13"/>
      <c r="E740" s="3"/>
      <c r="F740" s="3"/>
      <c r="G740" s="3"/>
      <c r="H740" s="3"/>
      <c r="I740" s="4"/>
      <c r="J740" s="40"/>
      <c r="K740" s="40"/>
    </row>
    <row r="741" spans="2:11" x14ac:dyDescent="0.3">
      <c r="B741" s="13"/>
      <c r="E741" s="3"/>
      <c r="F741" s="3"/>
      <c r="G741" s="3"/>
      <c r="H741" s="3"/>
      <c r="I741" s="4"/>
      <c r="J741" s="40"/>
      <c r="K741" s="40"/>
    </row>
    <row r="742" spans="2:11" x14ac:dyDescent="0.3">
      <c r="B742" s="13"/>
      <c r="E742" s="3"/>
      <c r="F742" s="3"/>
      <c r="G742" s="3"/>
      <c r="H742" s="3"/>
      <c r="I742" s="4"/>
      <c r="J742" s="40"/>
      <c r="K742" s="40"/>
    </row>
    <row r="743" spans="2:11" x14ac:dyDescent="0.3">
      <c r="B743" s="13"/>
      <c r="E743" s="3"/>
      <c r="F743" s="3"/>
      <c r="G743" s="3"/>
      <c r="H743" s="3"/>
      <c r="I743" s="4"/>
      <c r="J743" s="40"/>
      <c r="K743" s="40"/>
    </row>
    <row r="744" spans="2:11" x14ac:dyDescent="0.3">
      <c r="B744" s="13"/>
      <c r="E744" s="3"/>
      <c r="F744" s="3"/>
      <c r="G744" s="3"/>
      <c r="H744" s="3"/>
      <c r="I744" s="4"/>
      <c r="J744" s="40"/>
      <c r="K744" s="40"/>
    </row>
    <row r="745" spans="2:11" x14ac:dyDescent="0.3">
      <c r="B745" s="13"/>
      <c r="E745" s="3"/>
      <c r="F745" s="3"/>
      <c r="G745" s="3"/>
      <c r="H745" s="3"/>
      <c r="I745" s="4"/>
      <c r="J745" s="40"/>
      <c r="K745" s="40"/>
    </row>
    <row r="746" spans="2:11" x14ac:dyDescent="0.3">
      <c r="B746" s="13"/>
      <c r="E746" s="3"/>
      <c r="F746" s="3"/>
      <c r="G746" s="3"/>
      <c r="H746" s="3"/>
      <c r="I746" s="4"/>
      <c r="J746" s="40"/>
      <c r="K746" s="40"/>
    </row>
    <row r="747" spans="2:11" x14ac:dyDescent="0.3">
      <c r="B747" s="13"/>
      <c r="E747" s="3"/>
      <c r="F747" s="3"/>
      <c r="G747" s="3"/>
      <c r="H747" s="3"/>
      <c r="I747" s="4"/>
      <c r="J747" s="40"/>
      <c r="K747" s="40"/>
    </row>
    <row r="748" spans="2:11" x14ac:dyDescent="0.3">
      <c r="B748" s="13"/>
      <c r="E748" s="3"/>
      <c r="F748" s="3"/>
      <c r="G748" s="3"/>
      <c r="H748" s="3"/>
      <c r="I748" s="4"/>
      <c r="J748" s="40"/>
      <c r="K748" s="40"/>
    </row>
    <row r="749" spans="2:11" x14ac:dyDescent="0.3">
      <c r="B749" s="13"/>
      <c r="E749" s="3"/>
      <c r="F749" s="3"/>
      <c r="G749" s="3"/>
      <c r="H749" s="3"/>
      <c r="I749" s="4"/>
      <c r="J749" s="40"/>
      <c r="K749" s="40"/>
    </row>
    <row r="750" spans="2:11" x14ac:dyDescent="0.3">
      <c r="B750" s="13"/>
      <c r="E750" s="3"/>
      <c r="F750" s="3"/>
      <c r="G750" s="3"/>
      <c r="H750" s="3"/>
      <c r="I750" s="4"/>
      <c r="J750" s="40"/>
      <c r="K750" s="40"/>
    </row>
    <row r="751" spans="2:11" x14ac:dyDescent="0.3">
      <c r="B751" s="13"/>
      <c r="E751" s="3"/>
      <c r="F751" s="3"/>
      <c r="G751" s="3"/>
      <c r="H751" s="3"/>
      <c r="I751" s="4"/>
      <c r="J751" s="40"/>
      <c r="K751" s="40"/>
    </row>
    <row r="752" spans="2:11" x14ac:dyDescent="0.3">
      <c r="B752" s="13"/>
      <c r="E752" s="3"/>
      <c r="F752" s="3"/>
      <c r="G752" s="3"/>
      <c r="H752" s="3"/>
      <c r="I752" s="4"/>
      <c r="J752" s="40"/>
      <c r="K752" s="40"/>
    </row>
    <row r="753" spans="2:11" x14ac:dyDescent="0.3">
      <c r="B753" s="13"/>
      <c r="E753" s="3"/>
      <c r="F753" s="3"/>
      <c r="G753" s="3"/>
      <c r="H753" s="3"/>
      <c r="I753" s="4"/>
      <c r="J753" s="40"/>
      <c r="K753" s="40"/>
    </row>
    <row r="754" spans="2:11" x14ac:dyDescent="0.3">
      <c r="B754" s="13"/>
      <c r="E754" s="3"/>
      <c r="F754" s="3"/>
      <c r="G754" s="3"/>
      <c r="H754" s="3"/>
      <c r="I754" s="4"/>
      <c r="J754" s="40"/>
      <c r="K754" s="40"/>
    </row>
    <row r="755" spans="2:11" x14ac:dyDescent="0.3">
      <c r="B755" s="13"/>
      <c r="E755" s="3"/>
      <c r="F755" s="3"/>
      <c r="G755" s="3"/>
      <c r="H755" s="3"/>
      <c r="I755" s="4"/>
      <c r="J755" s="40"/>
      <c r="K755" s="40"/>
    </row>
    <row r="756" spans="2:11" x14ac:dyDescent="0.3">
      <c r="B756" s="13"/>
      <c r="E756" s="3"/>
      <c r="F756" s="3"/>
      <c r="G756" s="3"/>
      <c r="H756" s="3"/>
      <c r="I756" s="4"/>
      <c r="J756" s="40"/>
      <c r="K756" s="40"/>
    </row>
    <row r="757" spans="2:11" x14ac:dyDescent="0.3">
      <c r="B757" s="13"/>
      <c r="E757" s="3"/>
      <c r="F757" s="3"/>
      <c r="G757" s="3"/>
      <c r="H757" s="3"/>
      <c r="I757" s="4"/>
      <c r="J757" s="40"/>
      <c r="K757" s="40"/>
    </row>
    <row r="758" spans="2:11" x14ac:dyDescent="0.3">
      <c r="B758" s="13"/>
      <c r="E758" s="3"/>
      <c r="F758" s="3"/>
      <c r="G758" s="3"/>
      <c r="H758" s="3"/>
      <c r="I758" s="4"/>
      <c r="J758" s="40"/>
      <c r="K758" s="40"/>
    </row>
    <row r="759" spans="2:11" x14ac:dyDescent="0.3">
      <c r="B759" s="13"/>
      <c r="C759" s="35"/>
      <c r="D759" s="35"/>
      <c r="E759" s="3"/>
      <c r="F759" s="3"/>
      <c r="G759" s="3"/>
      <c r="H759" s="3"/>
      <c r="I759" s="4"/>
      <c r="J759" s="40"/>
      <c r="K759" s="40"/>
    </row>
    <row r="760" spans="2:11" x14ac:dyDescent="0.3">
      <c r="B760" s="13"/>
      <c r="C760" s="35"/>
      <c r="D760" s="35"/>
      <c r="E760" s="3"/>
      <c r="F760" s="3"/>
      <c r="G760" s="3"/>
      <c r="H760" s="3"/>
      <c r="I760" s="4"/>
      <c r="J760" s="40"/>
      <c r="K760" s="40"/>
    </row>
    <row r="761" spans="2:11" x14ac:dyDescent="0.3">
      <c r="B761" s="13"/>
      <c r="C761" s="35"/>
      <c r="D761" s="35"/>
      <c r="E761" s="3"/>
      <c r="F761" s="3"/>
      <c r="G761" s="3"/>
      <c r="H761" s="3"/>
      <c r="I761" s="4"/>
      <c r="J761" s="40"/>
      <c r="K761" s="40"/>
    </row>
    <row r="762" spans="2:11" x14ac:dyDescent="0.3">
      <c r="B762" s="13"/>
      <c r="C762" s="35"/>
      <c r="D762" s="35"/>
      <c r="E762" s="3"/>
      <c r="F762" s="3"/>
      <c r="G762" s="3"/>
      <c r="H762" s="3"/>
      <c r="I762" s="4"/>
      <c r="J762" s="40"/>
      <c r="K762" s="40"/>
    </row>
    <row r="763" spans="2:11" x14ac:dyDescent="0.3">
      <c r="B763" s="13"/>
      <c r="C763" s="35"/>
      <c r="D763" s="35"/>
      <c r="E763" s="3"/>
      <c r="F763" s="3"/>
      <c r="G763" s="3"/>
      <c r="H763" s="3"/>
      <c r="I763" s="4"/>
      <c r="J763" s="40"/>
      <c r="K763" s="40"/>
    </row>
    <row r="764" spans="2:11" x14ac:dyDescent="0.3">
      <c r="B764" s="13"/>
      <c r="C764" s="35"/>
      <c r="D764" s="35"/>
      <c r="E764" s="3"/>
      <c r="F764" s="3"/>
      <c r="G764" s="3"/>
      <c r="H764" s="3"/>
      <c r="I764" s="4"/>
      <c r="J764" s="40"/>
      <c r="K764" s="40"/>
    </row>
    <row r="765" spans="2:11" x14ac:dyDescent="0.3">
      <c r="B765" s="13"/>
      <c r="C765" s="35"/>
      <c r="D765" s="35"/>
      <c r="E765" s="3"/>
      <c r="F765" s="3"/>
      <c r="G765" s="3"/>
      <c r="H765" s="3"/>
      <c r="I765" s="4"/>
      <c r="J765" s="40"/>
      <c r="K765" s="40"/>
    </row>
    <row r="766" spans="2:11" x14ac:dyDescent="0.3">
      <c r="B766" s="13"/>
      <c r="C766" s="35"/>
      <c r="D766" s="35"/>
      <c r="E766" s="3"/>
      <c r="F766" s="3"/>
      <c r="G766" s="3"/>
      <c r="H766" s="3"/>
      <c r="I766" s="4"/>
      <c r="J766" s="40"/>
      <c r="K766" s="40"/>
    </row>
    <row r="767" spans="2:11" x14ac:dyDescent="0.3">
      <c r="B767" s="13"/>
      <c r="C767" s="35"/>
      <c r="D767" s="35"/>
      <c r="E767" s="3"/>
      <c r="F767" s="3"/>
      <c r="G767" s="3"/>
      <c r="H767" s="3"/>
      <c r="I767" s="4"/>
      <c r="J767" s="40"/>
      <c r="K767" s="40"/>
    </row>
    <row r="768" spans="2:11" x14ac:dyDescent="0.3">
      <c r="B768" s="13"/>
      <c r="C768" s="35"/>
      <c r="D768" s="35"/>
      <c r="E768" s="3"/>
      <c r="F768" s="3"/>
      <c r="G768" s="3"/>
      <c r="H768" s="3"/>
      <c r="I768" s="4"/>
      <c r="J768" s="40"/>
      <c r="K768" s="40"/>
    </row>
    <row r="769" spans="2:11" x14ac:dyDescent="0.3">
      <c r="B769" s="13"/>
      <c r="C769" s="35"/>
      <c r="D769" s="35"/>
      <c r="E769" s="3"/>
      <c r="F769" s="3"/>
      <c r="G769" s="3"/>
      <c r="H769" s="3"/>
      <c r="I769" s="4"/>
      <c r="J769" s="40"/>
      <c r="K769" s="40"/>
    </row>
    <row r="770" spans="2:11" x14ac:dyDescent="0.3">
      <c r="B770" s="13"/>
      <c r="C770" s="35"/>
      <c r="D770" s="35"/>
      <c r="E770" s="3"/>
      <c r="F770" s="3"/>
      <c r="G770" s="3"/>
      <c r="H770" s="3"/>
      <c r="I770" s="4"/>
      <c r="J770" s="40"/>
      <c r="K770" s="40"/>
    </row>
    <row r="771" spans="2:11" x14ac:dyDescent="0.3">
      <c r="B771" s="13"/>
      <c r="C771" s="35"/>
      <c r="D771" s="35"/>
      <c r="E771" s="3"/>
      <c r="F771" s="3"/>
      <c r="G771" s="3"/>
      <c r="H771" s="3"/>
      <c r="I771" s="4"/>
      <c r="J771" s="40"/>
      <c r="K771" s="40"/>
    </row>
    <row r="772" spans="2:11" x14ac:dyDescent="0.3">
      <c r="B772" s="13"/>
      <c r="C772" s="35"/>
      <c r="D772" s="35"/>
      <c r="E772" s="3"/>
      <c r="F772" s="3"/>
      <c r="G772" s="3"/>
      <c r="H772" s="3"/>
      <c r="I772" s="4"/>
      <c r="J772" s="40"/>
      <c r="K772" s="40"/>
    </row>
    <row r="773" spans="2:11" x14ac:dyDescent="0.3">
      <c r="B773" s="13"/>
      <c r="C773" s="35"/>
      <c r="D773" s="35"/>
      <c r="E773" s="3"/>
      <c r="F773" s="3"/>
      <c r="G773" s="3"/>
      <c r="H773" s="3"/>
      <c r="I773" s="4"/>
      <c r="J773" s="40"/>
      <c r="K773" s="40"/>
    </row>
    <row r="774" spans="2:11" x14ac:dyDescent="0.3">
      <c r="B774" s="13"/>
      <c r="C774" s="35"/>
      <c r="D774" s="35"/>
      <c r="E774" s="3"/>
      <c r="F774" s="3"/>
      <c r="G774" s="3"/>
      <c r="H774" s="3"/>
      <c r="I774" s="4"/>
      <c r="J774" s="40"/>
      <c r="K774" s="40"/>
    </row>
    <row r="775" spans="2:11" x14ac:dyDescent="0.3">
      <c r="B775" s="13"/>
      <c r="C775" s="35"/>
      <c r="D775" s="35"/>
      <c r="E775" s="3"/>
      <c r="F775" s="3"/>
      <c r="G775" s="3"/>
      <c r="H775" s="3"/>
      <c r="I775" s="4"/>
      <c r="J775" s="40"/>
      <c r="K775" s="40"/>
    </row>
    <row r="776" spans="2:11" x14ac:dyDescent="0.3">
      <c r="B776" s="13"/>
      <c r="C776" s="35"/>
      <c r="D776" s="35"/>
      <c r="E776" s="3"/>
      <c r="F776" s="3"/>
      <c r="G776" s="3"/>
      <c r="H776" s="3"/>
      <c r="I776" s="4"/>
      <c r="J776" s="40"/>
      <c r="K776" s="40"/>
    </row>
    <row r="777" spans="2:11" x14ac:dyDescent="0.3">
      <c r="B777" s="13"/>
      <c r="C777" s="35"/>
      <c r="D777" s="35"/>
      <c r="E777" s="3"/>
      <c r="F777" s="3"/>
      <c r="G777" s="3"/>
      <c r="H777" s="3"/>
      <c r="I777" s="4"/>
      <c r="J777" s="40"/>
      <c r="K777" s="40"/>
    </row>
    <row r="778" spans="2:11" x14ac:dyDescent="0.3">
      <c r="B778" s="13"/>
      <c r="C778" s="35"/>
      <c r="D778" s="35"/>
      <c r="E778" s="3"/>
      <c r="F778" s="3"/>
      <c r="G778" s="3"/>
      <c r="H778" s="3"/>
      <c r="I778" s="4"/>
      <c r="J778" s="40"/>
      <c r="K778" s="40"/>
    </row>
    <row r="779" spans="2:11" x14ac:dyDescent="0.3">
      <c r="B779" s="13"/>
      <c r="C779" s="35"/>
      <c r="D779" s="35"/>
      <c r="E779" s="3"/>
      <c r="F779" s="3"/>
      <c r="G779" s="3"/>
      <c r="H779" s="3"/>
      <c r="I779" s="4"/>
      <c r="J779" s="40"/>
      <c r="K779" s="40"/>
    </row>
    <row r="780" spans="2:11" x14ac:dyDescent="0.3">
      <c r="B780" s="13"/>
      <c r="C780" s="35"/>
      <c r="D780" s="35"/>
      <c r="E780" s="3"/>
      <c r="F780" s="3"/>
      <c r="G780" s="3"/>
      <c r="H780" s="3"/>
      <c r="I780" s="4"/>
      <c r="J780" s="40"/>
      <c r="K780" s="40"/>
    </row>
    <row r="781" spans="2:11" x14ac:dyDescent="0.3">
      <c r="B781" s="13"/>
      <c r="C781" s="35"/>
      <c r="D781" s="35"/>
      <c r="E781" s="3"/>
      <c r="F781" s="3"/>
      <c r="G781" s="3"/>
      <c r="H781" s="3"/>
      <c r="I781" s="4"/>
      <c r="J781" s="40"/>
      <c r="K781" s="40"/>
    </row>
    <row r="782" spans="2:11" x14ac:dyDescent="0.3">
      <c r="B782" s="13"/>
      <c r="C782" s="35"/>
      <c r="D782" s="35"/>
      <c r="E782" s="3"/>
      <c r="F782" s="3"/>
      <c r="G782" s="3"/>
      <c r="H782" s="3"/>
      <c r="I782" s="4"/>
      <c r="J782" s="40"/>
      <c r="K782" s="40"/>
    </row>
    <row r="783" spans="2:11" x14ac:dyDescent="0.3">
      <c r="B783" s="13"/>
      <c r="C783" s="35"/>
      <c r="D783" s="35"/>
      <c r="E783" s="3"/>
      <c r="F783" s="3"/>
      <c r="G783" s="3"/>
      <c r="H783" s="3"/>
      <c r="I783" s="4"/>
      <c r="J783" s="40"/>
      <c r="K783" s="40"/>
    </row>
    <row r="784" spans="2:11" x14ac:dyDescent="0.3">
      <c r="B784" s="13"/>
      <c r="C784" s="35"/>
      <c r="D784" s="35"/>
      <c r="E784" s="3"/>
      <c r="F784" s="3"/>
      <c r="G784" s="3"/>
      <c r="H784" s="3"/>
      <c r="I784" s="4"/>
      <c r="J784" s="40"/>
      <c r="K784" s="40"/>
    </row>
    <row r="785" spans="2:11" x14ac:dyDescent="0.3">
      <c r="B785" s="13"/>
      <c r="C785" s="35"/>
      <c r="D785" s="35"/>
      <c r="E785" s="3"/>
      <c r="F785" s="3"/>
      <c r="G785" s="3"/>
      <c r="H785" s="3"/>
      <c r="I785" s="4"/>
      <c r="J785" s="40"/>
      <c r="K785" s="40"/>
    </row>
    <row r="786" spans="2:11" x14ac:dyDescent="0.3">
      <c r="B786" s="13"/>
      <c r="C786" s="35"/>
      <c r="D786" s="35"/>
      <c r="E786" s="3"/>
      <c r="F786" s="3"/>
      <c r="G786" s="3"/>
      <c r="H786" s="3"/>
      <c r="I786" s="4"/>
      <c r="J786" s="40"/>
      <c r="K786" s="40"/>
    </row>
    <row r="787" spans="2:11" x14ac:dyDescent="0.3">
      <c r="B787" s="13"/>
      <c r="C787" s="35"/>
      <c r="D787" s="35"/>
      <c r="E787" s="3"/>
      <c r="F787" s="3"/>
      <c r="G787" s="3"/>
      <c r="H787" s="3"/>
      <c r="I787" s="4"/>
      <c r="J787" s="40"/>
      <c r="K787" s="40"/>
    </row>
    <row r="788" spans="2:11" x14ac:dyDescent="0.3">
      <c r="B788" s="13"/>
      <c r="C788" s="35"/>
      <c r="D788" s="35"/>
      <c r="E788" s="3"/>
      <c r="F788" s="3"/>
      <c r="G788" s="3"/>
      <c r="H788" s="3"/>
      <c r="I788" s="4"/>
      <c r="J788" s="40"/>
      <c r="K788" s="40"/>
    </row>
    <row r="789" spans="2:11" x14ac:dyDescent="0.3">
      <c r="B789" s="13"/>
      <c r="C789" s="35"/>
      <c r="D789" s="35"/>
      <c r="E789" s="3"/>
      <c r="F789" s="3"/>
      <c r="G789" s="3"/>
      <c r="H789" s="3"/>
      <c r="I789" s="4"/>
      <c r="J789" s="40"/>
      <c r="K789" s="40"/>
    </row>
    <row r="790" spans="2:11" x14ac:dyDescent="0.3">
      <c r="B790" s="13"/>
      <c r="C790" s="35"/>
      <c r="D790" s="35"/>
      <c r="E790" s="3"/>
      <c r="F790" s="3"/>
      <c r="G790" s="3"/>
      <c r="H790" s="3"/>
      <c r="I790" s="4"/>
      <c r="J790" s="40"/>
      <c r="K790" s="40"/>
    </row>
    <row r="791" spans="2:11" x14ac:dyDescent="0.3">
      <c r="B791" s="13"/>
      <c r="C791" s="35"/>
      <c r="D791" s="35"/>
      <c r="E791" s="3"/>
      <c r="F791" s="3"/>
      <c r="G791" s="3"/>
      <c r="H791" s="3"/>
      <c r="I791" s="4"/>
      <c r="J791" s="40"/>
      <c r="K791" s="40"/>
    </row>
    <row r="792" spans="2:11" x14ac:dyDescent="0.3">
      <c r="B792" s="13"/>
      <c r="C792" s="35"/>
      <c r="D792" s="35"/>
      <c r="E792" s="3"/>
      <c r="F792" s="3"/>
      <c r="G792" s="3"/>
      <c r="H792" s="3"/>
      <c r="I792" s="4"/>
      <c r="J792" s="40"/>
      <c r="K792" s="40"/>
    </row>
    <row r="793" spans="2:11" x14ac:dyDescent="0.3">
      <c r="B793" s="13"/>
      <c r="C793" s="35"/>
      <c r="D793" s="35"/>
      <c r="E793" s="3"/>
      <c r="F793" s="3"/>
      <c r="G793" s="3"/>
      <c r="H793" s="3"/>
      <c r="I793" s="4"/>
      <c r="J793" s="40"/>
      <c r="K793" s="40"/>
    </row>
    <row r="794" spans="2:11" x14ac:dyDescent="0.3">
      <c r="B794" s="13"/>
      <c r="C794" s="35"/>
      <c r="D794" s="35"/>
      <c r="E794" s="3"/>
      <c r="F794" s="3"/>
      <c r="G794" s="3"/>
      <c r="H794" s="3"/>
      <c r="I794" s="4"/>
      <c r="J794" s="40"/>
      <c r="K794" s="40"/>
    </row>
    <row r="795" spans="2:11" x14ac:dyDescent="0.3">
      <c r="B795" s="13"/>
      <c r="C795" s="35"/>
      <c r="D795" s="35"/>
      <c r="E795" s="3"/>
      <c r="F795" s="3"/>
      <c r="G795" s="3"/>
      <c r="H795" s="3"/>
      <c r="I795" s="4"/>
      <c r="J795" s="40"/>
      <c r="K795" s="40"/>
    </row>
    <row r="796" spans="2:11" x14ac:dyDescent="0.3">
      <c r="B796" s="13"/>
      <c r="C796" s="35"/>
      <c r="D796" s="35"/>
      <c r="E796" s="3"/>
      <c r="F796" s="3"/>
      <c r="G796" s="3"/>
      <c r="H796" s="3"/>
      <c r="I796" s="4"/>
      <c r="J796" s="40"/>
      <c r="K796" s="40"/>
    </row>
    <row r="797" spans="2:11" x14ac:dyDescent="0.3">
      <c r="B797" s="13"/>
      <c r="C797" s="35"/>
      <c r="D797" s="35"/>
      <c r="E797" s="3"/>
      <c r="F797" s="3"/>
      <c r="G797" s="3"/>
      <c r="H797" s="3"/>
      <c r="I797" s="4"/>
      <c r="J797" s="40"/>
      <c r="K797" s="40"/>
    </row>
    <row r="798" spans="2:11" x14ac:dyDescent="0.3">
      <c r="B798" s="13"/>
      <c r="C798" s="35"/>
      <c r="D798" s="35"/>
      <c r="E798" s="3"/>
      <c r="F798" s="3"/>
      <c r="G798" s="3"/>
      <c r="H798" s="3"/>
      <c r="I798" s="4"/>
      <c r="J798" s="40"/>
      <c r="K798" s="40"/>
    </row>
    <row r="799" spans="2:11" x14ac:dyDescent="0.3">
      <c r="B799" s="13"/>
      <c r="C799" s="35"/>
      <c r="D799" s="35"/>
      <c r="E799" s="3"/>
      <c r="F799" s="3"/>
      <c r="G799" s="3"/>
      <c r="H799" s="3"/>
      <c r="I799" s="4"/>
      <c r="J799" s="40"/>
      <c r="K799" s="40"/>
    </row>
    <row r="800" spans="2:11" x14ac:dyDescent="0.3">
      <c r="B800" s="13"/>
      <c r="C800" s="35"/>
      <c r="D800" s="35"/>
      <c r="E800" s="3"/>
      <c r="F800" s="3"/>
      <c r="G800" s="3"/>
      <c r="H800" s="3"/>
      <c r="I800" s="4"/>
      <c r="J800" s="40"/>
      <c r="K800" s="40"/>
    </row>
    <row r="801" spans="2:11" x14ac:dyDescent="0.3">
      <c r="B801" s="13"/>
      <c r="C801" s="35"/>
      <c r="D801" s="35"/>
      <c r="E801" s="3"/>
      <c r="F801" s="3"/>
      <c r="G801" s="3"/>
      <c r="H801" s="3"/>
      <c r="I801" s="4"/>
      <c r="J801" s="40"/>
      <c r="K801" s="40"/>
    </row>
    <row r="802" spans="2:11" x14ac:dyDescent="0.3">
      <c r="B802" s="13"/>
      <c r="C802" s="35"/>
      <c r="D802" s="35"/>
      <c r="E802" s="3"/>
      <c r="F802" s="3"/>
      <c r="G802" s="3"/>
      <c r="H802" s="3"/>
      <c r="I802" s="4"/>
      <c r="J802" s="40"/>
      <c r="K802" s="40"/>
    </row>
    <row r="803" spans="2:11" x14ac:dyDescent="0.3">
      <c r="B803" s="13"/>
      <c r="C803" s="35"/>
      <c r="D803" s="35"/>
      <c r="E803" s="3"/>
      <c r="F803" s="3"/>
      <c r="G803" s="3"/>
      <c r="H803" s="3"/>
      <c r="I803" s="4"/>
      <c r="J803" s="40"/>
      <c r="K803" s="40"/>
    </row>
    <row r="804" spans="2:11" x14ac:dyDescent="0.3">
      <c r="B804" s="13"/>
      <c r="C804" s="35"/>
      <c r="D804" s="35"/>
      <c r="E804" s="3"/>
      <c r="F804" s="3"/>
      <c r="G804" s="3"/>
      <c r="H804" s="3"/>
      <c r="I804" s="4"/>
      <c r="J804" s="40"/>
      <c r="K804" s="40"/>
    </row>
    <row r="805" spans="2:11" x14ac:dyDescent="0.3">
      <c r="B805" s="13"/>
      <c r="C805" s="35"/>
      <c r="D805" s="35"/>
      <c r="E805" s="3"/>
      <c r="F805" s="3"/>
      <c r="G805" s="3"/>
      <c r="H805" s="3"/>
      <c r="I805" s="4"/>
      <c r="J805" s="40"/>
      <c r="K805" s="40"/>
    </row>
    <row r="806" spans="2:11" x14ac:dyDescent="0.3">
      <c r="B806" s="13"/>
      <c r="C806" s="35"/>
      <c r="D806" s="35"/>
      <c r="E806" s="3"/>
      <c r="F806" s="3"/>
      <c r="G806" s="3"/>
      <c r="H806" s="3"/>
      <c r="I806" s="4"/>
      <c r="J806" s="40"/>
      <c r="K806" s="40"/>
    </row>
    <row r="807" spans="2:11" x14ac:dyDescent="0.3">
      <c r="B807" s="13"/>
      <c r="C807" s="35"/>
      <c r="D807" s="35"/>
      <c r="E807" s="3"/>
      <c r="F807" s="3"/>
      <c r="G807" s="3"/>
      <c r="H807" s="3"/>
      <c r="I807" s="4"/>
      <c r="J807" s="40"/>
      <c r="K807" s="40"/>
    </row>
    <row r="808" spans="2:11" x14ac:dyDescent="0.3">
      <c r="B808" s="13"/>
      <c r="C808" s="35"/>
      <c r="D808" s="35"/>
      <c r="E808" s="3"/>
      <c r="F808" s="3"/>
      <c r="G808" s="3"/>
      <c r="H808" s="3"/>
      <c r="I808" s="4"/>
      <c r="J808" s="40"/>
      <c r="K808" s="40"/>
    </row>
    <row r="809" spans="2:11" x14ac:dyDescent="0.3">
      <c r="B809" s="13"/>
      <c r="C809" s="35"/>
      <c r="D809" s="35"/>
      <c r="E809" s="3"/>
      <c r="F809" s="3"/>
      <c r="G809" s="3"/>
      <c r="H809" s="3"/>
      <c r="I809" s="4"/>
      <c r="J809" s="40"/>
      <c r="K809" s="40"/>
    </row>
    <row r="810" spans="2:11" x14ac:dyDescent="0.3">
      <c r="B810" s="13"/>
      <c r="C810" s="35"/>
      <c r="D810" s="35"/>
      <c r="E810" s="3"/>
      <c r="F810" s="3"/>
      <c r="G810" s="3"/>
      <c r="H810" s="3"/>
      <c r="I810" s="4"/>
      <c r="J810" s="40"/>
      <c r="K810" s="40"/>
    </row>
    <row r="811" spans="2:11" x14ac:dyDescent="0.3">
      <c r="B811" s="13"/>
      <c r="C811" s="35"/>
      <c r="D811" s="35"/>
      <c r="E811" s="3"/>
      <c r="F811" s="3"/>
      <c r="G811" s="3"/>
      <c r="H811" s="3"/>
      <c r="I811" s="4"/>
      <c r="J811" s="40"/>
      <c r="K811" s="40"/>
    </row>
    <row r="812" spans="2:11" x14ac:dyDescent="0.3">
      <c r="B812" s="13"/>
      <c r="C812" s="35"/>
      <c r="D812" s="35"/>
      <c r="E812" s="3"/>
      <c r="F812" s="3"/>
      <c r="G812" s="3"/>
      <c r="H812" s="3"/>
      <c r="I812" s="4"/>
      <c r="J812" s="40"/>
      <c r="K812" s="40"/>
    </row>
    <row r="813" spans="2:11" x14ac:dyDescent="0.3">
      <c r="B813" s="13"/>
      <c r="C813" s="35"/>
      <c r="D813" s="35"/>
      <c r="E813" s="3"/>
      <c r="F813" s="3"/>
      <c r="G813" s="3"/>
      <c r="H813" s="3"/>
      <c r="I813" s="4"/>
      <c r="J813" s="40"/>
      <c r="K813" s="40"/>
    </row>
    <row r="814" spans="2:11" x14ac:dyDescent="0.3">
      <c r="B814" s="13"/>
      <c r="C814" s="35"/>
      <c r="D814" s="35"/>
      <c r="E814" s="3"/>
      <c r="F814" s="3"/>
      <c r="G814" s="3"/>
      <c r="H814" s="3"/>
      <c r="I814" s="4"/>
      <c r="J814" s="40"/>
      <c r="K814" s="40"/>
    </row>
    <row r="815" spans="2:11" x14ac:dyDescent="0.3">
      <c r="B815" s="13"/>
      <c r="C815" s="35"/>
      <c r="D815" s="35"/>
      <c r="E815" s="3"/>
      <c r="F815" s="3"/>
      <c r="G815" s="3"/>
      <c r="H815" s="3"/>
      <c r="I815" s="4"/>
      <c r="J815" s="40"/>
      <c r="K815" s="40"/>
    </row>
    <row r="816" spans="2:11" x14ac:dyDescent="0.3">
      <c r="B816" s="13"/>
      <c r="C816" s="35"/>
      <c r="D816" s="35"/>
      <c r="E816" s="3"/>
      <c r="F816" s="3"/>
      <c r="G816" s="3"/>
      <c r="H816" s="3"/>
      <c r="I816" s="4"/>
      <c r="J816" s="40"/>
      <c r="K816" s="40"/>
    </row>
    <row r="817" spans="2:11" x14ac:dyDescent="0.3">
      <c r="B817" s="13"/>
      <c r="C817" s="35"/>
      <c r="D817" s="35"/>
      <c r="E817" s="3"/>
      <c r="F817" s="3"/>
      <c r="G817" s="3"/>
      <c r="H817" s="3"/>
      <c r="I817" s="4"/>
      <c r="J817" s="40"/>
      <c r="K817" s="40"/>
    </row>
    <row r="818" spans="2:11" x14ac:dyDescent="0.3">
      <c r="B818" s="13"/>
      <c r="C818" s="35"/>
      <c r="D818" s="35"/>
      <c r="E818" s="3"/>
      <c r="F818" s="3"/>
      <c r="G818" s="3"/>
      <c r="H818" s="3"/>
      <c r="I818" s="4"/>
      <c r="J818" s="40"/>
      <c r="K818" s="40"/>
    </row>
    <row r="819" spans="2:11" x14ac:dyDescent="0.3">
      <c r="B819" s="13"/>
      <c r="C819" s="35"/>
      <c r="D819" s="35"/>
      <c r="E819" s="3"/>
      <c r="F819" s="3"/>
      <c r="G819" s="3"/>
      <c r="H819" s="3"/>
      <c r="I819" s="4"/>
      <c r="J819" s="40"/>
      <c r="K819" s="40"/>
    </row>
    <row r="820" spans="2:11" x14ac:dyDescent="0.3">
      <c r="B820" s="13"/>
      <c r="C820" s="35"/>
      <c r="D820" s="35"/>
      <c r="E820" s="3"/>
      <c r="F820" s="3"/>
      <c r="G820" s="3"/>
      <c r="H820" s="3"/>
      <c r="I820" s="4"/>
      <c r="J820" s="40"/>
      <c r="K820" s="40"/>
    </row>
    <row r="821" spans="2:11" x14ac:dyDescent="0.3">
      <c r="B821" s="13"/>
      <c r="C821" s="35"/>
      <c r="D821" s="35"/>
      <c r="E821" s="3"/>
      <c r="F821" s="3"/>
      <c r="G821" s="3"/>
      <c r="H821" s="3"/>
      <c r="I821" s="4"/>
      <c r="J821" s="40"/>
      <c r="K821" s="40"/>
    </row>
    <row r="822" spans="2:11" x14ac:dyDescent="0.3">
      <c r="B822" s="13"/>
      <c r="C822" s="35"/>
      <c r="D822" s="35"/>
      <c r="E822" s="3"/>
      <c r="F822" s="3"/>
      <c r="G822" s="3"/>
      <c r="H822" s="3"/>
      <c r="I822" s="4"/>
      <c r="J822" s="40"/>
      <c r="K822" s="40"/>
    </row>
    <row r="823" spans="2:11" x14ac:dyDescent="0.3">
      <c r="B823" s="13"/>
      <c r="C823" s="35"/>
      <c r="D823" s="35"/>
      <c r="E823" s="3"/>
      <c r="F823" s="3"/>
      <c r="G823" s="3"/>
      <c r="H823" s="3"/>
      <c r="I823" s="4"/>
      <c r="J823" s="40"/>
      <c r="K823" s="40"/>
    </row>
    <row r="824" spans="2:11" x14ac:dyDescent="0.3">
      <c r="B824" s="13"/>
      <c r="C824" s="35"/>
      <c r="D824" s="35"/>
      <c r="E824" s="3"/>
      <c r="F824" s="3"/>
      <c r="G824" s="3"/>
      <c r="H824" s="3"/>
      <c r="I824" s="4"/>
      <c r="J824" s="40"/>
      <c r="K824" s="40"/>
    </row>
    <row r="825" spans="2:11" x14ac:dyDescent="0.3">
      <c r="B825" s="13"/>
      <c r="C825" s="35"/>
      <c r="D825" s="35"/>
      <c r="E825" s="3"/>
      <c r="F825" s="3"/>
      <c r="G825" s="3"/>
      <c r="H825" s="3"/>
      <c r="I825" s="4"/>
      <c r="J825" s="40"/>
      <c r="K825" s="40"/>
    </row>
    <row r="826" spans="2:11" x14ac:dyDescent="0.3">
      <c r="B826" s="13"/>
      <c r="C826" s="35"/>
      <c r="D826" s="35"/>
      <c r="E826" s="3"/>
      <c r="F826" s="3"/>
      <c r="G826" s="3"/>
      <c r="H826" s="3"/>
      <c r="I826" s="4"/>
      <c r="J826" s="40"/>
      <c r="K826" s="40"/>
    </row>
    <row r="827" spans="2:11" x14ac:dyDescent="0.3">
      <c r="B827" s="13"/>
      <c r="C827" s="35"/>
      <c r="D827" s="35"/>
      <c r="E827" s="3"/>
      <c r="F827" s="3"/>
      <c r="G827" s="3"/>
      <c r="H827" s="3"/>
      <c r="I827" s="4"/>
      <c r="J827" s="40"/>
      <c r="K827" s="40"/>
    </row>
    <row r="828" spans="2:11" x14ac:dyDescent="0.3">
      <c r="B828" s="13"/>
      <c r="C828" s="35"/>
      <c r="D828" s="35"/>
      <c r="E828" s="3"/>
      <c r="F828" s="3"/>
      <c r="G828" s="3"/>
      <c r="H828" s="3"/>
      <c r="I828" s="4"/>
      <c r="J828" s="40"/>
      <c r="K828" s="40"/>
    </row>
    <row r="829" spans="2:11" x14ac:dyDescent="0.3">
      <c r="B829" s="13"/>
      <c r="C829" s="35"/>
      <c r="D829" s="35"/>
      <c r="E829" s="3"/>
      <c r="F829" s="3"/>
      <c r="G829" s="3"/>
      <c r="H829" s="3"/>
      <c r="I829" s="4"/>
      <c r="J829" s="40"/>
      <c r="K829" s="40"/>
    </row>
    <row r="830" spans="2:11" x14ac:dyDescent="0.3">
      <c r="B830" s="13"/>
      <c r="C830" s="35"/>
      <c r="D830" s="35"/>
      <c r="E830" s="3"/>
      <c r="F830" s="3"/>
      <c r="G830" s="3"/>
      <c r="H830" s="3"/>
      <c r="I830" s="4"/>
      <c r="J830" s="40"/>
      <c r="K830" s="40"/>
    </row>
    <row r="831" spans="2:11" x14ac:dyDescent="0.3">
      <c r="B831" s="13"/>
      <c r="C831" s="35"/>
      <c r="D831" s="35"/>
      <c r="E831" s="3"/>
      <c r="F831" s="3"/>
      <c r="G831" s="3"/>
      <c r="H831" s="3"/>
      <c r="I831" s="4"/>
      <c r="J831" s="40"/>
      <c r="K831" s="40"/>
    </row>
    <row r="832" spans="2:11" x14ac:dyDescent="0.3">
      <c r="B832" s="13"/>
      <c r="C832" s="35"/>
      <c r="D832" s="35"/>
      <c r="E832" s="3"/>
      <c r="F832" s="3"/>
      <c r="G832" s="3"/>
      <c r="H832" s="3"/>
      <c r="I832" s="4"/>
      <c r="J832" s="40"/>
      <c r="K832" s="40"/>
    </row>
    <row r="833" spans="2:11" x14ac:dyDescent="0.3">
      <c r="B833" s="13"/>
      <c r="C833" s="35"/>
      <c r="D833" s="35"/>
      <c r="E833" s="3"/>
      <c r="F833" s="3"/>
      <c r="G833" s="3"/>
      <c r="H833" s="3"/>
      <c r="I833" s="4"/>
      <c r="J833" s="40"/>
      <c r="K833" s="40"/>
    </row>
    <row r="834" spans="2:11" x14ac:dyDescent="0.3">
      <c r="B834" s="13"/>
      <c r="C834" s="35"/>
      <c r="D834" s="35"/>
      <c r="E834" s="3"/>
      <c r="F834" s="3"/>
      <c r="G834" s="3"/>
      <c r="H834" s="3"/>
      <c r="I834" s="4"/>
      <c r="J834" s="40"/>
      <c r="K834" s="40"/>
    </row>
    <row r="835" spans="2:11" x14ac:dyDescent="0.3">
      <c r="B835" s="13"/>
      <c r="C835" s="35"/>
      <c r="D835" s="35"/>
      <c r="E835" s="3"/>
      <c r="F835" s="3"/>
      <c r="G835" s="3"/>
      <c r="H835" s="3"/>
      <c r="I835" s="4"/>
      <c r="J835" s="40"/>
      <c r="K835" s="40"/>
    </row>
    <row r="836" spans="2:11" x14ac:dyDescent="0.3">
      <c r="B836" s="13"/>
      <c r="C836" s="35"/>
      <c r="D836" s="35"/>
      <c r="E836" s="3"/>
      <c r="F836" s="3"/>
      <c r="G836" s="3"/>
      <c r="H836" s="3"/>
      <c r="I836" s="4"/>
      <c r="J836" s="40"/>
      <c r="K836" s="40"/>
    </row>
    <row r="837" spans="2:11" x14ac:dyDescent="0.3">
      <c r="B837" s="13"/>
      <c r="C837" s="35"/>
      <c r="D837" s="35"/>
      <c r="E837" s="3"/>
      <c r="F837" s="3"/>
      <c r="G837" s="3"/>
      <c r="H837" s="3"/>
      <c r="I837" s="4"/>
      <c r="J837" s="40"/>
      <c r="K837" s="40"/>
    </row>
    <row r="838" spans="2:11" x14ac:dyDescent="0.3">
      <c r="B838" s="13"/>
      <c r="C838" s="35"/>
      <c r="D838" s="35"/>
      <c r="E838" s="3"/>
      <c r="F838" s="3"/>
      <c r="G838" s="3"/>
      <c r="H838" s="3"/>
      <c r="I838" s="4"/>
      <c r="J838" s="40"/>
      <c r="K838" s="40"/>
    </row>
    <row r="839" spans="2:11" x14ac:dyDescent="0.3">
      <c r="B839" s="13"/>
      <c r="C839" s="35"/>
      <c r="D839" s="35"/>
      <c r="E839" s="3"/>
      <c r="F839" s="3"/>
      <c r="G839" s="3"/>
      <c r="H839" s="3"/>
      <c r="I839" s="4"/>
      <c r="J839" s="40"/>
      <c r="K839" s="40"/>
    </row>
    <row r="840" spans="2:11" x14ac:dyDescent="0.3">
      <c r="B840" s="13"/>
      <c r="C840" s="35"/>
      <c r="D840" s="35"/>
      <c r="E840" s="3"/>
      <c r="F840" s="3"/>
      <c r="G840" s="3"/>
      <c r="H840" s="3"/>
      <c r="I840" s="4"/>
      <c r="J840" s="40"/>
      <c r="K840" s="40"/>
    </row>
    <row r="841" spans="2:11" x14ac:dyDescent="0.3">
      <c r="B841" s="13"/>
      <c r="C841" s="35"/>
      <c r="D841" s="35"/>
      <c r="E841" s="3"/>
      <c r="F841" s="3"/>
      <c r="G841" s="3"/>
      <c r="H841" s="3"/>
      <c r="I841" s="4"/>
      <c r="J841" s="40"/>
      <c r="K841" s="40"/>
    </row>
    <row r="842" spans="2:11" x14ac:dyDescent="0.3">
      <c r="B842" s="13"/>
      <c r="C842" s="35"/>
      <c r="D842" s="35"/>
      <c r="E842" s="3"/>
      <c r="F842" s="3"/>
      <c r="G842" s="3"/>
      <c r="H842" s="3"/>
      <c r="I842" s="4"/>
      <c r="J842" s="40"/>
      <c r="K842" s="40"/>
    </row>
    <row r="843" spans="2:11" x14ac:dyDescent="0.3">
      <c r="B843" s="13"/>
      <c r="C843" s="35"/>
      <c r="D843" s="35"/>
      <c r="E843" s="3"/>
      <c r="F843" s="3"/>
      <c r="G843" s="3"/>
      <c r="H843" s="3"/>
      <c r="I843" s="4"/>
      <c r="J843" s="40"/>
      <c r="K843" s="40"/>
    </row>
    <row r="844" spans="2:11" x14ac:dyDescent="0.3">
      <c r="B844" s="13"/>
      <c r="C844" s="35"/>
      <c r="D844" s="35"/>
      <c r="E844" s="3"/>
      <c r="F844" s="3"/>
      <c r="G844" s="3"/>
      <c r="H844" s="3"/>
      <c r="I844" s="4"/>
      <c r="J844" s="40"/>
      <c r="K844" s="40"/>
    </row>
    <row r="845" spans="2:11" x14ac:dyDescent="0.3">
      <c r="B845" s="13"/>
      <c r="C845" s="35"/>
      <c r="D845" s="35"/>
      <c r="E845" s="3"/>
      <c r="F845" s="3"/>
      <c r="G845" s="3"/>
      <c r="H845" s="3"/>
      <c r="I845" s="4"/>
      <c r="J845" s="40"/>
      <c r="K845" s="40"/>
    </row>
    <row r="846" spans="2:11" x14ac:dyDescent="0.3">
      <c r="B846" s="13"/>
      <c r="C846" s="35"/>
      <c r="D846" s="35"/>
      <c r="E846" s="3"/>
      <c r="F846" s="3"/>
      <c r="G846" s="3"/>
      <c r="H846" s="3"/>
      <c r="I846" s="4"/>
      <c r="J846" s="40"/>
      <c r="K846" s="40"/>
    </row>
    <row r="847" spans="2:11" x14ac:dyDescent="0.3">
      <c r="B847" s="13"/>
      <c r="C847" s="35"/>
      <c r="D847" s="35"/>
      <c r="E847" s="3"/>
      <c r="F847" s="3"/>
      <c r="G847" s="3"/>
      <c r="H847" s="3"/>
      <c r="I847" s="4"/>
      <c r="J847" s="40"/>
      <c r="K847" s="40"/>
    </row>
    <row r="848" spans="2:11" x14ac:dyDescent="0.3">
      <c r="B848" s="13"/>
      <c r="C848" s="35"/>
      <c r="D848" s="35"/>
      <c r="E848" s="3"/>
      <c r="F848" s="3"/>
      <c r="G848" s="3"/>
      <c r="H848" s="3"/>
      <c r="I848" s="4"/>
      <c r="J848" s="40"/>
      <c r="K848" s="40"/>
    </row>
    <row r="849" spans="2:11" x14ac:dyDescent="0.3">
      <c r="B849" s="13"/>
      <c r="C849" s="35"/>
      <c r="D849" s="35"/>
      <c r="E849" s="3"/>
      <c r="F849" s="3"/>
      <c r="G849" s="3"/>
      <c r="H849" s="3"/>
      <c r="I849" s="4"/>
      <c r="J849" s="40"/>
      <c r="K849" s="40"/>
    </row>
    <row r="850" spans="2:11" x14ac:dyDescent="0.3">
      <c r="B850" s="13"/>
      <c r="C850" s="35"/>
      <c r="D850" s="35"/>
      <c r="E850" s="3"/>
      <c r="F850" s="3"/>
      <c r="G850" s="3"/>
      <c r="H850" s="3"/>
      <c r="I850" s="4"/>
      <c r="J850" s="40"/>
      <c r="K850" s="40"/>
    </row>
    <row r="851" spans="2:11" x14ac:dyDescent="0.3">
      <c r="B851" s="13"/>
      <c r="C851" s="35"/>
      <c r="D851" s="35"/>
      <c r="E851" s="3"/>
      <c r="F851" s="3"/>
      <c r="G851" s="3"/>
      <c r="H851" s="3"/>
      <c r="I851" s="4"/>
      <c r="J851" s="40"/>
      <c r="K851" s="40"/>
    </row>
    <row r="852" spans="2:11" x14ac:dyDescent="0.3">
      <c r="B852" s="13"/>
      <c r="C852" s="35"/>
      <c r="D852" s="35"/>
      <c r="E852" s="3"/>
      <c r="F852" s="3"/>
      <c r="G852" s="3"/>
      <c r="H852" s="3"/>
      <c r="I852" s="4"/>
      <c r="J852" s="40"/>
      <c r="K852" s="40"/>
    </row>
    <row r="853" spans="2:11" x14ac:dyDescent="0.3">
      <c r="B853" s="13"/>
      <c r="C853" s="35"/>
      <c r="D853" s="35"/>
      <c r="E853" s="3"/>
      <c r="F853" s="3"/>
      <c r="G853" s="3"/>
      <c r="H853" s="3"/>
      <c r="I853" s="4"/>
      <c r="J853" s="40"/>
      <c r="K853" s="40"/>
    </row>
    <row r="854" spans="2:11" x14ac:dyDescent="0.3">
      <c r="B854" s="13"/>
      <c r="C854" s="35"/>
      <c r="D854" s="35"/>
      <c r="E854" s="3"/>
      <c r="F854" s="3"/>
      <c r="G854" s="3"/>
      <c r="H854" s="3"/>
      <c r="I854" s="4"/>
      <c r="J854" s="40"/>
      <c r="K854" s="40"/>
    </row>
    <row r="855" spans="2:11" x14ac:dyDescent="0.3">
      <c r="B855" s="13"/>
      <c r="C855" s="35"/>
      <c r="D855" s="35"/>
      <c r="E855" s="3"/>
      <c r="F855" s="3"/>
      <c r="G855" s="3"/>
      <c r="H855" s="3"/>
      <c r="I855" s="4"/>
      <c r="J855" s="40"/>
      <c r="K855" s="40"/>
    </row>
    <row r="856" spans="2:11" x14ac:dyDescent="0.3">
      <c r="B856" s="13"/>
      <c r="C856" s="35"/>
      <c r="D856" s="35"/>
      <c r="E856" s="3"/>
      <c r="F856" s="3"/>
      <c r="G856" s="3"/>
      <c r="H856" s="3"/>
      <c r="I856" s="4"/>
      <c r="J856" s="40"/>
      <c r="K856" s="40"/>
    </row>
    <row r="857" spans="2:11" x14ac:dyDescent="0.3">
      <c r="B857" s="13"/>
      <c r="C857" s="35"/>
      <c r="D857" s="35"/>
      <c r="E857" s="3"/>
      <c r="F857" s="3"/>
      <c r="G857" s="3"/>
      <c r="H857" s="3"/>
      <c r="I857" s="4"/>
      <c r="J857" s="40"/>
      <c r="K857" s="40"/>
    </row>
    <row r="858" spans="2:11" x14ac:dyDescent="0.3">
      <c r="B858" s="13"/>
      <c r="C858" s="35"/>
      <c r="D858" s="35"/>
      <c r="E858" s="3"/>
      <c r="F858" s="3"/>
      <c r="G858" s="3"/>
      <c r="H858" s="3"/>
      <c r="I858" s="4"/>
      <c r="J858" s="40"/>
      <c r="K858" s="40"/>
    </row>
    <row r="859" spans="2:11" x14ac:dyDescent="0.3">
      <c r="B859" s="13"/>
      <c r="C859" s="35"/>
      <c r="D859" s="35"/>
      <c r="E859" s="3"/>
      <c r="F859" s="3"/>
      <c r="G859" s="3"/>
      <c r="H859" s="3"/>
      <c r="I859" s="4"/>
      <c r="J859" s="40"/>
      <c r="K859" s="40"/>
    </row>
    <row r="860" spans="2:11" x14ac:dyDescent="0.3">
      <c r="B860" s="13"/>
      <c r="C860" s="35"/>
      <c r="D860" s="35"/>
      <c r="E860" s="3"/>
      <c r="F860" s="3"/>
      <c r="G860" s="3"/>
      <c r="H860" s="3"/>
      <c r="I860" s="4"/>
      <c r="J860" s="40"/>
      <c r="K860" s="40"/>
    </row>
    <row r="861" spans="2:11" x14ac:dyDescent="0.3">
      <c r="B861" s="13"/>
      <c r="C861" s="35"/>
      <c r="D861" s="35"/>
      <c r="E861" s="3"/>
      <c r="F861" s="3"/>
      <c r="G861" s="3"/>
      <c r="H861" s="3"/>
      <c r="I861" s="4"/>
      <c r="J861" s="40"/>
      <c r="K861" s="40"/>
    </row>
    <row r="862" spans="2:11" x14ac:dyDescent="0.3">
      <c r="B862" s="13"/>
      <c r="C862" s="35"/>
      <c r="D862" s="35"/>
      <c r="E862" s="3"/>
      <c r="F862" s="3"/>
      <c r="G862" s="3"/>
      <c r="H862" s="3"/>
      <c r="I862" s="4"/>
      <c r="J862" s="40"/>
      <c r="K862" s="40"/>
    </row>
    <row r="863" spans="2:11" x14ac:dyDescent="0.3">
      <c r="B863" s="13"/>
      <c r="C863" s="35"/>
      <c r="D863" s="35"/>
      <c r="E863" s="3"/>
      <c r="F863" s="3"/>
      <c r="G863" s="3"/>
      <c r="H863" s="3"/>
      <c r="I863" s="4"/>
      <c r="J863" s="40"/>
      <c r="K863" s="40"/>
    </row>
    <row r="864" spans="2:11" x14ac:dyDescent="0.3">
      <c r="B864" s="13"/>
      <c r="C864" s="35"/>
      <c r="D864" s="35"/>
      <c r="E864" s="3"/>
      <c r="F864" s="3"/>
      <c r="G864" s="3"/>
      <c r="H864" s="3"/>
      <c r="I864" s="4"/>
      <c r="J864" s="40"/>
      <c r="K864" s="40"/>
    </row>
    <row r="865" spans="2:11" x14ac:dyDescent="0.3">
      <c r="B865" s="13"/>
      <c r="C865" s="35"/>
      <c r="D865" s="35"/>
      <c r="E865" s="3"/>
      <c r="F865" s="3"/>
      <c r="G865" s="3"/>
      <c r="H865" s="3"/>
      <c r="I865" s="4"/>
      <c r="J865" s="40"/>
      <c r="K865" s="40"/>
    </row>
    <row r="866" spans="2:11" x14ac:dyDescent="0.3">
      <c r="B866" s="13"/>
      <c r="C866" s="35"/>
      <c r="D866" s="35"/>
      <c r="E866" s="3"/>
      <c r="F866" s="3"/>
      <c r="G866" s="3"/>
      <c r="H866" s="3"/>
      <c r="I866" s="4"/>
      <c r="J866" s="40"/>
      <c r="K866" s="40"/>
    </row>
    <row r="867" spans="2:11" x14ac:dyDescent="0.3">
      <c r="B867" s="13"/>
      <c r="C867" s="35"/>
      <c r="D867" s="35"/>
      <c r="E867" s="3"/>
      <c r="F867" s="3"/>
      <c r="G867" s="3"/>
      <c r="H867" s="3"/>
      <c r="I867" s="4"/>
      <c r="J867" s="40"/>
      <c r="K867" s="40"/>
    </row>
    <row r="868" spans="2:11" x14ac:dyDescent="0.3">
      <c r="B868" s="13"/>
      <c r="C868" s="35"/>
      <c r="D868" s="35"/>
      <c r="E868" s="3"/>
      <c r="F868" s="3"/>
      <c r="G868" s="3"/>
      <c r="H868" s="3"/>
      <c r="I868" s="4"/>
      <c r="J868" s="40"/>
      <c r="K868" s="40"/>
    </row>
    <row r="869" spans="2:11" x14ac:dyDescent="0.3">
      <c r="B869" s="13"/>
      <c r="C869" s="35"/>
      <c r="D869" s="35"/>
      <c r="E869" s="3"/>
      <c r="F869" s="3"/>
      <c r="G869" s="3"/>
      <c r="H869" s="3"/>
      <c r="I869" s="4"/>
      <c r="J869" s="40"/>
      <c r="K869" s="40"/>
    </row>
    <row r="870" spans="2:11" x14ac:dyDescent="0.3">
      <c r="B870" s="13"/>
      <c r="C870" s="35"/>
      <c r="D870" s="35"/>
      <c r="E870" s="3"/>
      <c r="F870" s="3"/>
      <c r="G870" s="3"/>
      <c r="H870" s="3"/>
      <c r="I870" s="4"/>
      <c r="J870" s="40"/>
      <c r="K870" s="40"/>
    </row>
    <row r="871" spans="2:11" x14ac:dyDescent="0.3">
      <c r="B871" s="13"/>
      <c r="C871" s="35"/>
      <c r="D871" s="35"/>
      <c r="E871" s="3"/>
      <c r="F871" s="3"/>
      <c r="G871" s="3"/>
      <c r="H871" s="3"/>
      <c r="I871" s="4"/>
      <c r="J871" s="40"/>
      <c r="K871" s="40"/>
    </row>
    <row r="872" spans="2:11" x14ac:dyDescent="0.3">
      <c r="B872" s="13"/>
      <c r="C872" s="35"/>
      <c r="D872" s="35"/>
      <c r="E872" s="3"/>
      <c r="F872" s="3"/>
      <c r="G872" s="3"/>
      <c r="H872" s="3"/>
      <c r="I872" s="4"/>
      <c r="J872" s="40"/>
      <c r="K872" s="40"/>
    </row>
    <row r="873" spans="2:11" x14ac:dyDescent="0.3">
      <c r="B873" s="13"/>
      <c r="C873" s="35"/>
      <c r="D873" s="35"/>
      <c r="E873" s="3"/>
      <c r="F873" s="3"/>
      <c r="G873" s="3"/>
      <c r="H873" s="3"/>
      <c r="I873" s="4"/>
      <c r="J873" s="40"/>
      <c r="K873" s="40"/>
    </row>
    <row r="874" spans="2:11" x14ac:dyDescent="0.3">
      <c r="B874" s="13"/>
      <c r="C874" s="35"/>
      <c r="D874" s="35"/>
      <c r="E874" s="3"/>
      <c r="F874" s="3"/>
      <c r="G874" s="3"/>
      <c r="H874" s="3"/>
      <c r="I874" s="4"/>
      <c r="J874" s="40"/>
      <c r="K874" s="40"/>
    </row>
    <row r="875" spans="2:11" x14ac:dyDescent="0.3">
      <c r="B875" s="13"/>
      <c r="C875" s="35"/>
      <c r="D875" s="35"/>
      <c r="E875" s="3"/>
      <c r="F875" s="3"/>
      <c r="G875" s="3"/>
      <c r="H875" s="3"/>
      <c r="I875" s="4"/>
      <c r="J875" s="40"/>
      <c r="K875" s="40"/>
    </row>
    <row r="876" spans="2:11" x14ac:dyDescent="0.3">
      <c r="B876" s="13"/>
      <c r="C876" s="35"/>
      <c r="D876" s="35"/>
      <c r="E876" s="3"/>
      <c r="F876" s="3"/>
      <c r="G876" s="3"/>
      <c r="H876" s="3"/>
      <c r="I876" s="4"/>
      <c r="J876" s="40"/>
      <c r="K876" s="40"/>
    </row>
    <row r="877" spans="2:11" x14ac:dyDescent="0.3">
      <c r="B877" s="13"/>
      <c r="C877" s="35"/>
      <c r="D877" s="35"/>
      <c r="E877" s="3"/>
      <c r="F877" s="3"/>
      <c r="G877" s="3"/>
      <c r="H877" s="3"/>
      <c r="I877" s="4"/>
      <c r="J877" s="40"/>
      <c r="K877" s="40"/>
    </row>
    <row r="878" spans="2:11" x14ac:dyDescent="0.3">
      <c r="B878" s="13"/>
      <c r="C878" s="35"/>
      <c r="D878" s="35"/>
      <c r="E878" s="3"/>
      <c r="F878" s="3"/>
      <c r="G878" s="3"/>
      <c r="H878" s="3"/>
      <c r="I878" s="4"/>
      <c r="J878" s="40"/>
      <c r="K878" s="40"/>
    </row>
    <row r="879" spans="2:11" x14ac:dyDescent="0.3">
      <c r="B879" s="13"/>
      <c r="C879" s="35"/>
      <c r="D879" s="35"/>
      <c r="E879" s="3"/>
      <c r="F879" s="3"/>
      <c r="G879" s="3"/>
      <c r="H879" s="3"/>
      <c r="I879" s="4"/>
      <c r="J879" s="40"/>
      <c r="K879" s="40"/>
    </row>
    <row r="880" spans="2:11" x14ac:dyDescent="0.3">
      <c r="B880" s="13"/>
      <c r="C880" s="35"/>
      <c r="D880" s="35"/>
      <c r="E880" s="3"/>
      <c r="F880" s="3"/>
      <c r="G880" s="3"/>
      <c r="H880" s="3"/>
      <c r="I880" s="4"/>
      <c r="J880" s="40"/>
      <c r="K880" s="40"/>
    </row>
    <row r="881" spans="2:11" x14ac:dyDescent="0.3">
      <c r="B881" s="13"/>
      <c r="C881" s="35"/>
      <c r="D881" s="35"/>
      <c r="E881" s="3"/>
      <c r="F881" s="3"/>
      <c r="G881" s="3"/>
      <c r="H881" s="3"/>
      <c r="I881" s="4"/>
      <c r="J881" s="40"/>
      <c r="K881" s="40"/>
    </row>
    <row r="882" spans="2:11" x14ac:dyDescent="0.3">
      <c r="B882" s="13"/>
      <c r="C882" s="35"/>
      <c r="D882" s="35"/>
      <c r="E882" s="3"/>
      <c r="F882" s="3"/>
      <c r="G882" s="3"/>
      <c r="H882" s="3"/>
      <c r="I882" s="4"/>
      <c r="J882" s="40"/>
      <c r="K882" s="40"/>
    </row>
    <row r="883" spans="2:11" x14ac:dyDescent="0.3">
      <c r="B883" s="13"/>
      <c r="C883" s="35"/>
      <c r="D883" s="35"/>
      <c r="E883" s="3"/>
      <c r="F883" s="3"/>
      <c r="G883" s="3"/>
      <c r="H883" s="3"/>
      <c r="I883" s="4"/>
      <c r="J883" s="40"/>
      <c r="K883" s="40"/>
    </row>
    <row r="884" spans="2:11" x14ac:dyDescent="0.3">
      <c r="B884" s="13"/>
      <c r="C884" s="35"/>
      <c r="D884" s="35"/>
      <c r="E884" s="3"/>
      <c r="F884" s="3"/>
      <c r="G884" s="3"/>
      <c r="H884" s="3"/>
      <c r="I884" s="4"/>
      <c r="J884" s="40"/>
      <c r="K884" s="40"/>
    </row>
    <row r="885" spans="2:11" x14ac:dyDescent="0.3">
      <c r="B885" s="13"/>
      <c r="C885" s="35"/>
      <c r="D885" s="35"/>
      <c r="E885" s="3"/>
      <c r="F885" s="3"/>
      <c r="G885" s="3"/>
      <c r="H885" s="3"/>
      <c r="I885" s="4"/>
      <c r="J885" s="40"/>
      <c r="K885" s="40"/>
    </row>
    <row r="886" spans="2:11" x14ac:dyDescent="0.3">
      <c r="B886" s="13"/>
      <c r="C886" s="35"/>
      <c r="D886" s="35"/>
      <c r="E886" s="3"/>
      <c r="F886" s="3"/>
      <c r="G886" s="3"/>
      <c r="H886" s="3"/>
      <c r="I886" s="4"/>
      <c r="J886" s="40"/>
      <c r="K886" s="40"/>
    </row>
    <row r="887" spans="2:11" x14ac:dyDescent="0.3">
      <c r="B887" s="13"/>
      <c r="C887" s="35"/>
      <c r="D887" s="35"/>
      <c r="E887" s="3"/>
      <c r="F887" s="3"/>
      <c r="G887" s="3"/>
      <c r="H887" s="3"/>
      <c r="I887" s="4"/>
      <c r="J887" s="40"/>
      <c r="K887" s="40"/>
    </row>
    <row r="888" spans="2:11" x14ac:dyDescent="0.3">
      <c r="B888" s="13"/>
      <c r="C888" s="35"/>
      <c r="D888" s="35"/>
      <c r="E888" s="3"/>
      <c r="F888" s="3"/>
      <c r="G888" s="3"/>
      <c r="H888" s="3"/>
      <c r="I888" s="4"/>
      <c r="J888" s="40"/>
      <c r="K888" s="40"/>
    </row>
    <row r="889" spans="2:11" x14ac:dyDescent="0.3">
      <c r="B889" s="13"/>
      <c r="C889" s="35"/>
      <c r="D889" s="35"/>
      <c r="E889" s="3"/>
      <c r="F889" s="3"/>
      <c r="G889" s="3"/>
      <c r="H889" s="3"/>
      <c r="I889" s="4"/>
      <c r="J889" s="40"/>
      <c r="K889" s="40"/>
    </row>
    <row r="890" spans="2:11" x14ac:dyDescent="0.3">
      <c r="B890" s="13"/>
      <c r="C890" s="35"/>
      <c r="D890" s="35"/>
      <c r="E890" s="3"/>
      <c r="F890" s="3"/>
      <c r="G890" s="3"/>
      <c r="H890" s="3"/>
      <c r="I890" s="4"/>
      <c r="J890" s="40"/>
      <c r="K890" s="40"/>
    </row>
    <row r="891" spans="2:11" x14ac:dyDescent="0.3">
      <c r="B891" s="13"/>
      <c r="C891" s="35"/>
      <c r="D891" s="35"/>
      <c r="E891" s="3"/>
      <c r="F891" s="3"/>
      <c r="G891" s="3"/>
      <c r="H891" s="3"/>
      <c r="I891" s="4"/>
      <c r="J891" s="40"/>
      <c r="K891" s="40"/>
    </row>
    <row r="892" spans="2:11" x14ac:dyDescent="0.3">
      <c r="B892" s="13"/>
      <c r="C892" s="35"/>
      <c r="D892" s="35"/>
      <c r="E892" s="3"/>
      <c r="F892" s="3"/>
      <c r="G892" s="3"/>
      <c r="H892" s="3"/>
      <c r="I892" s="4"/>
      <c r="J892" s="40"/>
      <c r="K892" s="40"/>
    </row>
    <row r="893" spans="2:11" x14ac:dyDescent="0.3">
      <c r="B893" s="13"/>
      <c r="C893" s="35"/>
      <c r="D893" s="35"/>
      <c r="E893" s="3"/>
      <c r="F893" s="3"/>
      <c r="G893" s="3"/>
      <c r="H893" s="3"/>
      <c r="I893" s="4"/>
      <c r="J893" s="40"/>
      <c r="K893" s="40"/>
    </row>
    <row r="894" spans="2:11" x14ac:dyDescent="0.3">
      <c r="B894" s="13"/>
      <c r="C894" s="35"/>
      <c r="D894" s="35"/>
      <c r="E894" s="3"/>
      <c r="F894" s="3"/>
      <c r="G894" s="3"/>
      <c r="H894" s="3"/>
      <c r="I894" s="4"/>
      <c r="J894" s="40"/>
      <c r="K894" s="40"/>
    </row>
    <row r="895" spans="2:11" x14ac:dyDescent="0.3">
      <c r="B895" s="13"/>
      <c r="C895" s="35"/>
      <c r="D895" s="35"/>
      <c r="E895" s="3"/>
      <c r="F895" s="3"/>
      <c r="G895" s="3"/>
      <c r="H895" s="3"/>
      <c r="I895" s="4"/>
      <c r="J895" s="40"/>
      <c r="K895" s="40"/>
    </row>
    <row r="896" spans="2:11" x14ac:dyDescent="0.3">
      <c r="B896" s="13"/>
      <c r="C896" s="35"/>
      <c r="D896" s="35"/>
      <c r="E896" s="3"/>
      <c r="F896" s="3"/>
      <c r="G896" s="3"/>
      <c r="H896" s="3"/>
      <c r="I896" s="4"/>
      <c r="J896" s="40"/>
      <c r="K896" s="40"/>
    </row>
    <row r="897" spans="2:11" x14ac:dyDescent="0.3">
      <c r="B897" s="13"/>
      <c r="C897" s="35"/>
      <c r="D897" s="35"/>
      <c r="E897" s="3"/>
      <c r="F897" s="3"/>
      <c r="G897" s="3"/>
      <c r="H897" s="3"/>
      <c r="I897" s="4"/>
      <c r="J897" s="40"/>
      <c r="K897" s="40"/>
    </row>
    <row r="898" spans="2:11" x14ac:dyDescent="0.3">
      <c r="B898" s="13"/>
      <c r="C898" s="35"/>
      <c r="D898" s="35"/>
      <c r="E898" s="3"/>
      <c r="F898" s="3"/>
      <c r="G898" s="3"/>
      <c r="H898" s="3"/>
      <c r="I898" s="4"/>
      <c r="J898" s="40"/>
      <c r="K898" s="40"/>
    </row>
    <row r="899" spans="2:11" x14ac:dyDescent="0.3">
      <c r="B899" s="13"/>
      <c r="C899" s="35"/>
      <c r="D899" s="35"/>
      <c r="E899" s="3"/>
      <c r="F899" s="3"/>
      <c r="G899" s="3"/>
      <c r="H899" s="3"/>
      <c r="I899" s="4"/>
      <c r="J899" s="40"/>
      <c r="K899" s="40"/>
    </row>
    <row r="900" spans="2:11" x14ac:dyDescent="0.3">
      <c r="B900" s="13"/>
      <c r="C900" s="35"/>
      <c r="D900" s="35"/>
      <c r="E900" s="3"/>
      <c r="F900" s="3"/>
      <c r="G900" s="3"/>
      <c r="H900" s="3"/>
      <c r="I900" s="4"/>
      <c r="J900" s="40"/>
      <c r="K900" s="40"/>
    </row>
    <row r="901" spans="2:11" x14ac:dyDescent="0.3">
      <c r="B901" s="13"/>
      <c r="C901" s="35"/>
      <c r="D901" s="35"/>
      <c r="E901" s="3"/>
      <c r="F901" s="3"/>
      <c r="G901" s="3"/>
      <c r="H901" s="3"/>
      <c r="I901" s="4"/>
      <c r="J901" s="40"/>
      <c r="K901" s="40"/>
    </row>
    <row r="902" spans="2:11" x14ac:dyDescent="0.3">
      <c r="B902" s="13"/>
      <c r="C902" s="35"/>
      <c r="D902" s="35"/>
      <c r="E902" s="3"/>
      <c r="F902" s="3"/>
      <c r="G902" s="3"/>
      <c r="H902" s="3"/>
      <c r="I902" s="4"/>
      <c r="J902" s="40"/>
      <c r="K902" s="40"/>
    </row>
    <row r="903" spans="2:11" x14ac:dyDescent="0.3">
      <c r="B903" s="13"/>
      <c r="C903" s="35"/>
      <c r="D903" s="35"/>
      <c r="E903" s="3"/>
      <c r="F903" s="3"/>
      <c r="G903" s="3"/>
      <c r="H903" s="3"/>
      <c r="I903" s="4"/>
      <c r="J903" s="40"/>
      <c r="K903" s="40"/>
    </row>
    <row r="904" spans="2:11" x14ac:dyDescent="0.3">
      <c r="B904" s="13"/>
      <c r="C904" s="35"/>
      <c r="D904" s="35"/>
      <c r="E904" s="3"/>
      <c r="F904" s="3"/>
      <c r="G904" s="3"/>
      <c r="H904" s="3"/>
      <c r="I904" s="4"/>
      <c r="J904" s="40"/>
      <c r="K904" s="40"/>
    </row>
    <row r="905" spans="2:11" x14ac:dyDescent="0.3">
      <c r="B905" s="13"/>
      <c r="C905" s="35"/>
      <c r="D905" s="35"/>
      <c r="E905" s="3"/>
      <c r="F905" s="3"/>
      <c r="G905" s="3"/>
      <c r="H905" s="3"/>
      <c r="I905" s="4"/>
      <c r="J905" s="40"/>
      <c r="K905" s="40"/>
    </row>
    <row r="906" spans="2:11" x14ac:dyDescent="0.3">
      <c r="B906" s="13"/>
      <c r="C906" s="35"/>
      <c r="D906" s="35"/>
      <c r="E906" s="3"/>
      <c r="F906" s="3"/>
      <c r="G906" s="3"/>
      <c r="H906" s="3"/>
      <c r="I906" s="4"/>
      <c r="J906" s="40"/>
      <c r="K906" s="40"/>
    </row>
    <row r="907" spans="2:11" x14ac:dyDescent="0.3">
      <c r="B907" s="13"/>
      <c r="C907" s="35"/>
      <c r="D907" s="35"/>
      <c r="E907" s="3"/>
      <c r="F907" s="3"/>
      <c r="G907" s="3"/>
      <c r="H907" s="3"/>
      <c r="I907" s="4"/>
      <c r="J907" s="40"/>
      <c r="K907" s="40"/>
    </row>
    <row r="908" spans="2:11" x14ac:dyDescent="0.3">
      <c r="B908" s="13"/>
      <c r="C908" s="35"/>
      <c r="D908" s="35"/>
      <c r="E908" s="3"/>
      <c r="F908" s="3"/>
      <c r="G908" s="3"/>
      <c r="H908" s="3"/>
      <c r="I908" s="4"/>
      <c r="J908" s="40"/>
      <c r="K908" s="40"/>
    </row>
    <row r="909" spans="2:11" x14ac:dyDescent="0.3">
      <c r="B909" s="13"/>
      <c r="C909" s="35"/>
      <c r="D909" s="35"/>
      <c r="E909" s="3"/>
      <c r="F909" s="3"/>
      <c r="G909" s="3"/>
      <c r="H909" s="3"/>
      <c r="I909" s="4"/>
      <c r="J909" s="40"/>
      <c r="K909" s="40"/>
    </row>
    <row r="910" spans="2:11" x14ac:dyDescent="0.3">
      <c r="B910" s="13"/>
      <c r="C910" s="35"/>
      <c r="D910" s="35"/>
      <c r="E910" s="3"/>
      <c r="F910" s="3"/>
      <c r="G910" s="3"/>
      <c r="H910" s="3"/>
      <c r="I910" s="4"/>
      <c r="J910" s="40"/>
      <c r="K910" s="40"/>
    </row>
    <row r="911" spans="2:11" x14ac:dyDescent="0.3">
      <c r="B911" s="13"/>
      <c r="C911" s="35"/>
      <c r="D911" s="35"/>
      <c r="E911" s="3"/>
      <c r="F911" s="3"/>
      <c r="G911" s="3"/>
      <c r="H911" s="3"/>
      <c r="I911" s="4"/>
      <c r="J911" s="40"/>
      <c r="K911" s="40"/>
    </row>
    <row r="912" spans="2:11" x14ac:dyDescent="0.3">
      <c r="B912" s="13"/>
      <c r="C912" s="35"/>
      <c r="D912" s="35"/>
      <c r="E912" s="3"/>
      <c r="F912" s="3"/>
      <c r="G912" s="3"/>
      <c r="H912" s="3"/>
      <c r="I912" s="4"/>
      <c r="J912" s="40"/>
      <c r="K912" s="40"/>
    </row>
    <row r="913" spans="2:11" x14ac:dyDescent="0.3">
      <c r="B913" s="13"/>
      <c r="C913" s="35"/>
      <c r="D913" s="35"/>
      <c r="E913" s="3"/>
      <c r="F913" s="3"/>
      <c r="G913" s="3"/>
      <c r="H913" s="3"/>
      <c r="I913" s="4"/>
      <c r="J913" s="40"/>
      <c r="K913" s="40"/>
    </row>
    <row r="914" spans="2:11" x14ac:dyDescent="0.3">
      <c r="B914" s="13"/>
      <c r="C914" s="35"/>
      <c r="D914" s="35"/>
      <c r="E914" s="3"/>
      <c r="F914" s="3"/>
      <c r="G914" s="3"/>
      <c r="H914" s="3"/>
      <c r="I914" s="4"/>
      <c r="J914" s="40"/>
      <c r="K914" s="40"/>
    </row>
    <row r="915" spans="2:11" x14ac:dyDescent="0.3">
      <c r="B915" s="13"/>
      <c r="C915" s="35"/>
      <c r="D915" s="35"/>
      <c r="E915" s="3"/>
      <c r="F915" s="3"/>
      <c r="G915" s="3"/>
      <c r="H915" s="3"/>
      <c r="I915" s="4"/>
      <c r="J915" s="40"/>
      <c r="K915" s="40"/>
    </row>
    <row r="916" spans="2:11" x14ac:dyDescent="0.3">
      <c r="B916" s="13"/>
      <c r="C916" s="35"/>
      <c r="D916" s="35"/>
      <c r="E916" s="3"/>
      <c r="F916" s="3"/>
      <c r="G916" s="3"/>
      <c r="H916" s="3"/>
      <c r="I916" s="4"/>
      <c r="J916" s="40"/>
      <c r="K916" s="40"/>
    </row>
    <row r="917" spans="2:11" x14ac:dyDescent="0.3">
      <c r="B917" s="13"/>
      <c r="C917" s="35"/>
      <c r="D917" s="35"/>
      <c r="E917" s="3"/>
      <c r="F917" s="3"/>
      <c r="G917" s="3"/>
      <c r="H917" s="3"/>
      <c r="I917" s="4"/>
      <c r="J917" s="40"/>
      <c r="K917" s="40"/>
    </row>
    <row r="918" spans="2:11" x14ac:dyDescent="0.3">
      <c r="B918" s="13"/>
      <c r="C918" s="35"/>
      <c r="D918" s="35"/>
      <c r="E918" s="3"/>
      <c r="F918" s="3"/>
      <c r="G918" s="3"/>
      <c r="H918" s="3"/>
      <c r="I918" s="4"/>
      <c r="J918" s="40"/>
      <c r="K918" s="40"/>
    </row>
    <row r="919" spans="2:11" x14ac:dyDescent="0.3">
      <c r="B919" s="13"/>
      <c r="C919" s="35"/>
      <c r="D919" s="35"/>
      <c r="E919" s="3"/>
      <c r="F919" s="3"/>
      <c r="G919" s="3"/>
      <c r="H919" s="3"/>
      <c r="I919" s="4"/>
      <c r="J919" s="40"/>
      <c r="K919" s="40"/>
    </row>
    <row r="920" spans="2:11" x14ac:dyDescent="0.3">
      <c r="B920" s="13"/>
      <c r="C920" s="35"/>
      <c r="D920" s="35"/>
      <c r="E920" s="3"/>
      <c r="F920" s="3"/>
      <c r="G920" s="3"/>
      <c r="H920" s="3"/>
      <c r="I920" s="4"/>
      <c r="J920" s="40"/>
      <c r="K920" s="40"/>
    </row>
    <row r="921" spans="2:11" x14ac:dyDescent="0.3">
      <c r="B921" s="13"/>
      <c r="C921" s="35"/>
      <c r="D921" s="35"/>
      <c r="E921" s="3"/>
      <c r="F921" s="3"/>
      <c r="G921" s="3"/>
      <c r="H921" s="3"/>
      <c r="I921" s="4"/>
      <c r="J921" s="40"/>
      <c r="K921" s="40"/>
    </row>
    <row r="922" spans="2:11" x14ac:dyDescent="0.3">
      <c r="J922" s="40"/>
      <c r="K922" s="40"/>
    </row>
    <row r="923" spans="2:11" x14ac:dyDescent="0.3">
      <c r="J923" s="40"/>
      <c r="K923" s="40"/>
    </row>
    <row r="924" spans="2:11" x14ac:dyDescent="0.3">
      <c r="J924" s="40"/>
      <c r="K924" s="40"/>
    </row>
    <row r="925" spans="2:11" x14ac:dyDescent="0.3">
      <c r="J925" s="40"/>
      <c r="K925" s="40"/>
    </row>
    <row r="926" spans="2:11" x14ac:dyDescent="0.3">
      <c r="J926" s="40"/>
      <c r="K926" s="40"/>
    </row>
    <row r="927" spans="2:11" x14ac:dyDescent="0.3">
      <c r="J927" s="40"/>
      <c r="K927" s="40"/>
    </row>
    <row r="928" spans="2:11" x14ac:dyDescent="0.3">
      <c r="J928" s="40"/>
      <c r="K928" s="40"/>
    </row>
    <row r="929" spans="10:11" x14ac:dyDescent="0.3">
      <c r="J929" s="40"/>
      <c r="K929" s="40"/>
    </row>
    <row r="930" spans="10:11" x14ac:dyDescent="0.3">
      <c r="J930" s="40"/>
      <c r="K930" s="40"/>
    </row>
    <row r="931" spans="10:11" x14ac:dyDescent="0.3">
      <c r="J931" s="40"/>
      <c r="K931" s="40"/>
    </row>
    <row r="932" spans="10:11" x14ac:dyDescent="0.3">
      <c r="J932" s="40"/>
      <c r="K932" s="40"/>
    </row>
    <row r="933" spans="10:11" x14ac:dyDescent="0.3">
      <c r="J933" s="40"/>
      <c r="K933" s="40"/>
    </row>
    <row r="934" spans="10:11" x14ac:dyDescent="0.3">
      <c r="J934" s="40"/>
      <c r="K934" s="40"/>
    </row>
    <row r="935" spans="10:11" x14ac:dyDescent="0.3">
      <c r="J935" s="40"/>
      <c r="K935" s="40"/>
    </row>
    <row r="936" spans="10:11" x14ac:dyDescent="0.3">
      <c r="J936" s="40"/>
      <c r="K936" s="40"/>
    </row>
    <row r="937" spans="10:11" x14ac:dyDescent="0.3">
      <c r="J937" s="40"/>
      <c r="K937" s="40"/>
    </row>
    <row r="938" spans="10:11" x14ac:dyDescent="0.3">
      <c r="J938" s="40"/>
      <c r="K938" s="40"/>
    </row>
    <row r="939" spans="10:11" x14ac:dyDescent="0.3">
      <c r="J939" s="40"/>
      <c r="K939" s="40"/>
    </row>
    <row r="940" spans="10:11" x14ac:dyDescent="0.3">
      <c r="J940" s="40"/>
      <c r="K940" s="40"/>
    </row>
    <row r="941" spans="10:11" x14ac:dyDescent="0.3">
      <c r="J941" s="40"/>
      <c r="K941" s="40"/>
    </row>
    <row r="942" spans="10:11" x14ac:dyDescent="0.3">
      <c r="J942" s="40"/>
      <c r="K942" s="40"/>
    </row>
    <row r="943" spans="10:11" x14ac:dyDescent="0.3">
      <c r="J943" s="40"/>
      <c r="K943" s="40"/>
    </row>
    <row r="944" spans="10:11" x14ac:dyDescent="0.3">
      <c r="J944" s="40"/>
      <c r="K944" s="40"/>
    </row>
    <row r="945" spans="10:11" x14ac:dyDescent="0.3">
      <c r="J945" s="40"/>
      <c r="K945" s="40"/>
    </row>
    <row r="946" spans="10:11" x14ac:dyDescent="0.3">
      <c r="J946" s="40"/>
      <c r="K946" s="40"/>
    </row>
    <row r="947" spans="10:11" x14ac:dyDescent="0.3">
      <c r="J947" s="40"/>
      <c r="K947" s="40"/>
    </row>
    <row r="948" spans="10:11" x14ac:dyDescent="0.3">
      <c r="J948" s="40"/>
      <c r="K948" s="40"/>
    </row>
    <row r="949" spans="10:11" x14ac:dyDescent="0.3">
      <c r="J949" s="40"/>
      <c r="K949" s="40"/>
    </row>
    <row r="950" spans="10:11" x14ac:dyDescent="0.3">
      <c r="J950" s="40"/>
      <c r="K950" s="40"/>
    </row>
    <row r="951" spans="10:11" x14ac:dyDescent="0.3">
      <c r="J951" s="40"/>
      <c r="K951" s="40"/>
    </row>
    <row r="952" spans="10:11" x14ac:dyDescent="0.3">
      <c r="J952" s="40"/>
      <c r="K952" s="40"/>
    </row>
    <row r="953" spans="10:11" x14ac:dyDescent="0.3">
      <c r="J953" s="40"/>
      <c r="K953" s="40"/>
    </row>
    <row r="954" spans="10:11" x14ac:dyDescent="0.3">
      <c r="J954" s="40"/>
      <c r="K954" s="40"/>
    </row>
    <row r="955" spans="10:11" x14ac:dyDescent="0.3">
      <c r="J955" s="40"/>
      <c r="K955" s="40"/>
    </row>
    <row r="956" spans="10:11" x14ac:dyDescent="0.3">
      <c r="J956" s="40"/>
      <c r="K956" s="40"/>
    </row>
    <row r="957" spans="10:11" x14ac:dyDescent="0.3">
      <c r="J957" s="40"/>
      <c r="K957" s="40"/>
    </row>
    <row r="958" spans="10:11" x14ac:dyDescent="0.3">
      <c r="J958" s="40"/>
      <c r="K958" s="40"/>
    </row>
    <row r="959" spans="10:11" x14ac:dyDescent="0.3">
      <c r="J959" s="40"/>
      <c r="K959" s="40"/>
    </row>
    <row r="960" spans="10:11" x14ac:dyDescent="0.3">
      <c r="J960" s="40"/>
      <c r="K960" s="40"/>
    </row>
    <row r="961" spans="10:11" x14ac:dyDescent="0.3">
      <c r="J961" s="40"/>
      <c r="K961" s="40"/>
    </row>
    <row r="962" spans="10:11" x14ac:dyDescent="0.3">
      <c r="J962" s="40"/>
      <c r="K962" s="40"/>
    </row>
    <row r="963" spans="10:11" x14ac:dyDescent="0.3">
      <c r="J963" s="40"/>
      <c r="K963" s="40"/>
    </row>
    <row r="964" spans="10:11" x14ac:dyDescent="0.3">
      <c r="J964" s="40"/>
      <c r="K964" s="40"/>
    </row>
    <row r="965" spans="10:11" x14ac:dyDescent="0.3">
      <c r="J965" s="40"/>
      <c r="K965" s="40"/>
    </row>
    <row r="966" spans="10:11" x14ac:dyDescent="0.3">
      <c r="J966" s="40"/>
      <c r="K966" s="40"/>
    </row>
    <row r="967" spans="10:11" x14ac:dyDescent="0.3">
      <c r="J967" s="40"/>
      <c r="K967" s="40"/>
    </row>
    <row r="968" spans="10:11" x14ac:dyDescent="0.3">
      <c r="J968" s="40"/>
      <c r="K968" s="40"/>
    </row>
    <row r="969" spans="10:11" x14ac:dyDescent="0.3">
      <c r="J969" s="40"/>
      <c r="K969" s="40"/>
    </row>
    <row r="970" spans="10:11" x14ac:dyDescent="0.3">
      <c r="J970" s="40"/>
      <c r="K970" s="40"/>
    </row>
    <row r="971" spans="10:11" x14ac:dyDescent="0.3">
      <c r="J971" s="40"/>
      <c r="K971" s="40"/>
    </row>
    <row r="972" spans="10:11" x14ac:dyDescent="0.3">
      <c r="J972" s="40"/>
      <c r="K972" s="40"/>
    </row>
    <row r="973" spans="10:11" x14ac:dyDescent="0.3">
      <c r="J973" s="40"/>
      <c r="K973" s="40"/>
    </row>
    <row r="974" spans="10:11" x14ac:dyDescent="0.3">
      <c r="J974" s="40"/>
      <c r="K974" s="40"/>
    </row>
    <row r="975" spans="10:11" x14ac:dyDescent="0.3">
      <c r="J975" s="40"/>
      <c r="K975" s="40"/>
    </row>
    <row r="976" spans="10:11" x14ac:dyDescent="0.3">
      <c r="J976" s="40"/>
      <c r="K976" s="40"/>
    </row>
    <row r="977" spans="10:11" x14ac:dyDescent="0.3">
      <c r="J977" s="40"/>
      <c r="K977" s="40"/>
    </row>
    <row r="978" spans="10:11" x14ac:dyDescent="0.3">
      <c r="J978" s="40"/>
      <c r="K978" s="40"/>
    </row>
    <row r="979" spans="10:11" x14ac:dyDescent="0.3">
      <c r="J979" s="40"/>
      <c r="K979" s="40"/>
    </row>
    <row r="980" spans="10:11" x14ac:dyDescent="0.3">
      <c r="J980" s="40"/>
      <c r="K980" s="40"/>
    </row>
    <row r="981" spans="10:11" x14ac:dyDescent="0.3">
      <c r="J981" s="40"/>
      <c r="K981" s="40"/>
    </row>
    <row r="982" spans="10:11" x14ac:dyDescent="0.3">
      <c r="J982" s="40"/>
      <c r="K982" s="40"/>
    </row>
    <row r="983" spans="10:11" x14ac:dyDescent="0.3">
      <c r="J983" s="40"/>
      <c r="K983" s="40"/>
    </row>
    <row r="984" spans="10:11" x14ac:dyDescent="0.3">
      <c r="J984" s="40"/>
      <c r="K984" s="40"/>
    </row>
    <row r="985" spans="10:11" x14ac:dyDescent="0.3">
      <c r="J985" s="40"/>
      <c r="K985" s="40"/>
    </row>
    <row r="986" spans="10:11" x14ac:dyDescent="0.3">
      <c r="J986" s="40"/>
      <c r="K986" s="40"/>
    </row>
    <row r="987" spans="10:11" x14ac:dyDescent="0.3">
      <c r="J987" s="40"/>
      <c r="K987" s="40"/>
    </row>
    <row r="988" spans="10:11" x14ac:dyDescent="0.3">
      <c r="J988" s="40"/>
      <c r="K988" s="40"/>
    </row>
    <row r="989" spans="10:11" x14ac:dyDescent="0.3">
      <c r="J989" s="40"/>
      <c r="K989" s="40"/>
    </row>
    <row r="990" spans="10:11" x14ac:dyDescent="0.3">
      <c r="J990" s="40"/>
      <c r="K990" s="40"/>
    </row>
    <row r="991" spans="10:11" x14ac:dyDescent="0.3">
      <c r="J991" s="40"/>
      <c r="K991" s="40"/>
    </row>
    <row r="992" spans="10:11" x14ac:dyDescent="0.3">
      <c r="J992" s="40"/>
      <c r="K992" s="40"/>
    </row>
    <row r="993" spans="10:11" x14ac:dyDescent="0.3">
      <c r="J993" s="40"/>
      <c r="K993" s="40"/>
    </row>
    <row r="994" spans="10:11" x14ac:dyDescent="0.3">
      <c r="J994" s="40"/>
      <c r="K994" s="40"/>
    </row>
    <row r="995" spans="10:11" x14ac:dyDescent="0.3">
      <c r="J995" s="40"/>
      <c r="K995" s="40"/>
    </row>
    <row r="996" spans="10:11" x14ac:dyDescent="0.3">
      <c r="J996" s="40"/>
      <c r="K996" s="40"/>
    </row>
    <row r="997" spans="10:11" x14ac:dyDescent="0.3">
      <c r="J997" s="40"/>
      <c r="K997" s="40"/>
    </row>
    <row r="998" spans="10:11" x14ac:dyDescent="0.3">
      <c r="J998" s="40"/>
      <c r="K998" s="40"/>
    </row>
    <row r="999" spans="10:11" x14ac:dyDescent="0.3">
      <c r="J999" s="40"/>
      <c r="K999" s="40"/>
    </row>
    <row r="1000" spans="10:11" x14ac:dyDescent="0.3">
      <c r="J1000" s="40"/>
      <c r="K1000" s="40"/>
    </row>
    <row r="1001" spans="10:11" x14ac:dyDescent="0.3">
      <c r="J1001" s="40"/>
      <c r="K1001" s="40"/>
    </row>
    <row r="1002" spans="10:11" x14ac:dyDescent="0.3">
      <c r="J1002" s="40"/>
      <c r="K1002" s="40"/>
    </row>
    <row r="1003" spans="10:11" x14ac:dyDescent="0.3">
      <c r="J1003" s="40"/>
      <c r="K1003" s="40"/>
    </row>
    <row r="1004" spans="10:11" x14ac:dyDescent="0.3">
      <c r="J1004" s="40"/>
      <c r="K1004" s="40"/>
    </row>
    <row r="1005" spans="10:11" x14ac:dyDescent="0.3">
      <c r="J1005" s="40"/>
      <c r="K1005" s="40"/>
    </row>
    <row r="1006" spans="10:11" x14ac:dyDescent="0.3">
      <c r="J1006" s="40"/>
      <c r="K1006" s="40"/>
    </row>
    <row r="1007" spans="10:11" x14ac:dyDescent="0.3">
      <c r="J1007" s="40"/>
      <c r="K1007" s="40"/>
    </row>
    <row r="1008" spans="10:11" x14ac:dyDescent="0.3">
      <c r="J1008" s="40"/>
      <c r="K1008" s="40"/>
    </row>
    <row r="1009" spans="10:11" x14ac:dyDescent="0.3">
      <c r="J1009" s="40"/>
      <c r="K1009" s="40"/>
    </row>
    <row r="1010" spans="10:11" x14ac:dyDescent="0.3">
      <c r="J1010" s="40"/>
      <c r="K1010" s="40"/>
    </row>
    <row r="1011" spans="10:11" x14ac:dyDescent="0.3">
      <c r="J1011" s="40"/>
      <c r="K1011" s="40"/>
    </row>
    <row r="1012" spans="10:11" x14ac:dyDescent="0.3">
      <c r="J1012" s="40"/>
      <c r="K1012" s="40"/>
    </row>
    <row r="1013" spans="10:11" x14ac:dyDescent="0.3">
      <c r="J1013" s="40"/>
      <c r="K1013" s="40"/>
    </row>
    <row r="1014" spans="10:11" x14ac:dyDescent="0.3">
      <c r="J1014" s="40"/>
      <c r="K1014" s="40"/>
    </row>
    <row r="1015" spans="10:11" x14ac:dyDescent="0.3">
      <c r="J1015" s="40"/>
      <c r="K1015" s="40"/>
    </row>
    <row r="1016" spans="10:11" x14ac:dyDescent="0.3">
      <c r="J1016" s="40"/>
      <c r="K1016" s="40"/>
    </row>
    <row r="1017" spans="10:11" x14ac:dyDescent="0.3">
      <c r="J1017" s="40"/>
      <c r="K1017" s="40"/>
    </row>
    <row r="1018" spans="10:11" x14ac:dyDescent="0.3">
      <c r="J1018" s="40"/>
      <c r="K1018" s="40"/>
    </row>
    <row r="1019" spans="10:11" x14ac:dyDescent="0.3">
      <c r="J1019" s="40"/>
      <c r="K1019" s="40"/>
    </row>
    <row r="1020" spans="10:11" x14ac:dyDescent="0.3">
      <c r="J1020" s="40"/>
      <c r="K1020" s="40"/>
    </row>
    <row r="1021" spans="10:11" x14ac:dyDescent="0.3">
      <c r="J1021" s="40"/>
      <c r="K1021" s="40"/>
    </row>
    <row r="1022" spans="10:11" x14ac:dyDescent="0.3">
      <c r="J1022" s="40"/>
      <c r="K1022" s="40"/>
    </row>
    <row r="1023" spans="10:11" x14ac:dyDescent="0.3">
      <c r="J1023" s="40"/>
      <c r="K1023" s="40"/>
    </row>
    <row r="1024" spans="10:11" x14ac:dyDescent="0.3">
      <c r="J1024" s="40"/>
      <c r="K1024" s="40"/>
    </row>
  </sheetData>
  <mergeCells count="3">
    <mergeCell ref="Z2:AA2"/>
    <mergeCell ref="Z5:AA5"/>
    <mergeCell ref="B6:N6"/>
  </mergeCells>
  <phoneticPr fontId="2" type="noConversion"/>
  <conditionalFormatting sqref="K8:L8">
    <cfRule type="cellIs" dxfId="11" priority="2" operator="between">
      <formula>$K$4</formula>
      <formula>$L$4</formula>
    </cfRule>
    <cfRule type="cellIs" dxfId="10" priority="4" operator="between">
      <formula>$C$4</formula>
      <formula>$D$4</formula>
    </cfRule>
  </conditionalFormatting>
  <conditionalFormatting sqref="J8">
    <cfRule type="cellIs" dxfId="9" priority="1" operator="greaterThan">
      <formula>0.9</formula>
    </cfRule>
    <cfRule type="cellIs" dxfId="8" priority="3" operator="greaterThan">
      <formula>0.9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8D03-55D7-46D7-B952-191EFE6B029E}">
  <sheetPr>
    <tabColor rgb="FF92D050"/>
  </sheetPr>
  <dimension ref="B2:AA1024"/>
  <sheetViews>
    <sheetView topLeftCell="B7" zoomScale="85" zoomScaleNormal="85" workbookViewId="0">
      <selection activeCell="C7" sqref="C7"/>
    </sheetView>
  </sheetViews>
  <sheetFormatPr defaultRowHeight="16.5" x14ac:dyDescent="0.3"/>
  <cols>
    <col min="1" max="1" width="2.625" customWidth="1"/>
    <col min="2" max="2" width="9" style="42"/>
    <col min="3" max="3" width="9.875" style="42" bestFit="1" customWidth="1"/>
    <col min="4" max="4" width="10" style="42" bestFit="1" customWidth="1"/>
    <col min="5" max="6" width="18.875" style="42" bestFit="1" customWidth="1"/>
    <col min="7" max="8" width="18.875" style="42" customWidth="1"/>
    <col min="9" max="9" width="12.75" style="42" bestFit="1" customWidth="1"/>
    <col min="10" max="11" width="14.375" bestFit="1" customWidth="1"/>
    <col min="13" max="14" width="9" customWidth="1"/>
    <col min="15" max="15" width="2.625" customWidth="1"/>
  </cols>
  <sheetData>
    <row r="2" spans="2:27" x14ac:dyDescent="0.3">
      <c r="B2" s="13"/>
      <c r="C2" s="13"/>
      <c r="D2" s="13"/>
      <c r="E2" s="13"/>
      <c r="F2" s="13"/>
      <c r="G2" s="13"/>
      <c r="H2" s="13"/>
      <c r="I2" s="13"/>
      <c r="J2" s="40"/>
      <c r="K2" s="40"/>
      <c r="L2" s="40"/>
      <c r="M2" s="17"/>
      <c r="N2" s="17"/>
      <c r="Z2" s="64"/>
      <c r="AA2" s="64"/>
    </row>
    <row r="3" spans="2:27" x14ac:dyDescent="0.3">
      <c r="B3" s="13"/>
      <c r="C3" s="13"/>
      <c r="D3" s="13"/>
      <c r="E3" s="13"/>
      <c r="F3" s="13"/>
      <c r="G3" s="13"/>
      <c r="H3" s="13"/>
      <c r="I3" s="13"/>
      <c r="J3" s="40"/>
      <c r="K3" s="40"/>
      <c r="L3" s="40"/>
      <c r="M3" s="17"/>
      <c r="N3" s="17"/>
    </row>
    <row r="4" spans="2:27" x14ac:dyDescent="0.3">
      <c r="B4" s="13"/>
      <c r="C4" s="13"/>
      <c r="D4" s="13"/>
      <c r="E4" s="13"/>
      <c r="F4" s="13"/>
      <c r="G4" s="13"/>
      <c r="H4" s="13"/>
      <c r="I4" s="13"/>
      <c r="J4" s="40"/>
      <c r="K4" s="40"/>
      <c r="L4" s="40"/>
      <c r="M4" s="17"/>
      <c r="N4" s="17"/>
    </row>
    <row r="5" spans="2:27" x14ac:dyDescent="0.3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7"/>
      <c r="N5" s="17"/>
      <c r="Z5" s="65"/>
      <c r="AA5" s="65"/>
    </row>
    <row r="6" spans="2:27" x14ac:dyDescent="0.3">
      <c r="B6" s="66" t="s">
        <v>27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3"/>
    </row>
    <row r="7" spans="2:27" ht="82.5" x14ac:dyDescent="0.3">
      <c r="B7" s="16" t="s">
        <v>16</v>
      </c>
      <c r="C7" s="38" t="s">
        <v>17</v>
      </c>
      <c r="D7" s="38" t="s">
        <v>18</v>
      </c>
      <c r="E7" s="24" t="s">
        <v>25</v>
      </c>
      <c r="F7" s="24" t="s">
        <v>24</v>
      </c>
      <c r="G7" s="24" t="s">
        <v>883</v>
      </c>
      <c r="H7" s="24" t="s">
        <v>1035</v>
      </c>
      <c r="I7" s="25" t="s">
        <v>26</v>
      </c>
      <c r="J7" s="30" t="s">
        <v>33</v>
      </c>
      <c r="K7" s="24" t="s">
        <v>31</v>
      </c>
      <c r="L7" s="24" t="s">
        <v>32</v>
      </c>
      <c r="M7" s="25" t="s">
        <v>118</v>
      </c>
      <c r="N7" s="25" t="s">
        <v>119</v>
      </c>
    </row>
    <row r="8" spans="2:27" x14ac:dyDescent="0.3">
      <c r="B8" s="26" t="s">
        <v>19</v>
      </c>
      <c r="C8" s="44">
        <f>AVERAGE(C13:C141)</f>
        <v>54.582992849457355</v>
      </c>
      <c r="D8" s="44">
        <f t="shared" ref="D8:G8" si="0">AVERAGE(D13:D141)</f>
        <v>52.867764093023226</v>
      </c>
      <c r="E8" s="44">
        <f t="shared" si="0"/>
        <v>53.725378471240298</v>
      </c>
      <c r="F8" s="44">
        <f t="shared" si="0"/>
        <v>1.7152287564341087</v>
      </c>
      <c r="G8" s="44">
        <f t="shared" si="0"/>
        <v>3.5871640074418591</v>
      </c>
      <c r="H8" s="56">
        <f>SQRT(SUM(H13:H141)/COUNT(H13:H141))</f>
        <v>4.318700791367152</v>
      </c>
      <c r="I8" s="60">
        <f>AVERAGE(I13:I141)</f>
        <v>0.93247671058362569</v>
      </c>
      <c r="J8" s="51">
        <f>CORREL(C13:C141,D13:D141)</f>
        <v>0.85625929885058027</v>
      </c>
      <c r="K8" s="52">
        <f>FISHERINV(FISHER(J8)-(1.96*(1/SQRT(COUNT(C13:C141)-3))))</f>
        <v>0.80212499662331727</v>
      </c>
      <c r="L8" s="52">
        <f>FISHERINV(FISHER(J8)+(1.96*(1/SQRT(COUNT(C13:C141)-3))))</f>
        <v>0.8964347374285706</v>
      </c>
      <c r="M8" s="53">
        <f>F8+1.96*_xlfn.STDEV.S(F13:F141)</f>
        <v>9.5139342064658443</v>
      </c>
      <c r="N8" s="53">
        <f>F8-1.96*_xlfn.STDEV.S(F13:F141)</f>
        <v>-6.0834766935976274</v>
      </c>
    </row>
    <row r="9" spans="2:27" x14ac:dyDescent="0.3">
      <c r="B9" s="26" t="s">
        <v>20</v>
      </c>
      <c r="C9" s="44">
        <f>_xlfn.STDEV.S(C13:C141)</f>
        <v>6.6479260574130299</v>
      </c>
      <c r="D9" s="44">
        <f t="shared" ref="D9:G9" si="1">_xlfn.STDEV.S(D13:D141)</f>
        <v>7.7022752046044944</v>
      </c>
      <c r="E9" s="44">
        <f t="shared" si="1"/>
        <v>6.9138996536001676</v>
      </c>
      <c r="F9" s="44">
        <f t="shared" si="1"/>
        <v>3.9789313520570082</v>
      </c>
      <c r="G9" s="44">
        <f t="shared" si="1"/>
        <v>2.414252257541873</v>
      </c>
      <c r="H9" s="58"/>
      <c r="I9" s="60">
        <f>_xlfn.STDEV.S(I13:I141)</f>
        <v>4.6525585582009685E-2</v>
      </c>
      <c r="J9" s="6"/>
      <c r="K9" s="1"/>
      <c r="L9" s="1"/>
      <c r="M9" s="1"/>
      <c r="N9" s="28"/>
    </row>
    <row r="10" spans="2:27" x14ac:dyDescent="0.3">
      <c r="B10" s="27" t="s">
        <v>21</v>
      </c>
      <c r="C10" s="45">
        <f>C9/SQRT(COUNT(C13:C141))</f>
        <v>0.58531725224350328</v>
      </c>
      <c r="D10" s="45">
        <f t="shared" ref="D10:G10" si="2">D9/SQRT(COUNT(D13:D141))</f>
        <v>0.67814751846634069</v>
      </c>
      <c r="E10" s="45">
        <f t="shared" si="2"/>
        <v>0.60873492162566845</v>
      </c>
      <c r="F10" s="45">
        <f t="shared" si="2"/>
        <v>0.35032537151260329</v>
      </c>
      <c r="G10" s="45">
        <f t="shared" si="2"/>
        <v>0.21256305882514254</v>
      </c>
      <c r="H10" s="59"/>
      <c r="I10" s="61">
        <f>I9/SQRT(COUNT(I13:I141))</f>
        <v>4.09634939930108E-3</v>
      </c>
      <c r="J10" s="6"/>
      <c r="K10" s="1"/>
      <c r="L10" s="1"/>
      <c r="M10" s="1"/>
      <c r="N10" s="7"/>
    </row>
    <row r="11" spans="2:27" x14ac:dyDescent="0.3">
      <c r="B11" s="26" t="s">
        <v>22</v>
      </c>
      <c r="C11" s="44">
        <f>MIN(C13:C141)</f>
        <v>44</v>
      </c>
      <c r="D11" s="44">
        <f t="shared" ref="D11:G11" si="3">MIN(D13:D141)</f>
        <v>40.160164000000002</v>
      </c>
      <c r="E11" s="44">
        <f t="shared" si="3"/>
        <v>42.615520000000004</v>
      </c>
      <c r="F11" s="44">
        <f t="shared" si="3"/>
        <v>-7.5872760000000028</v>
      </c>
      <c r="G11" s="44">
        <f t="shared" si="3"/>
        <v>1.2740000000022178E-3</v>
      </c>
      <c r="H11" s="58"/>
      <c r="I11" s="60">
        <f>MIN(I13:I141)</f>
        <v>0.83231767346938779</v>
      </c>
      <c r="J11" s="6"/>
      <c r="K11" s="1"/>
      <c r="L11" s="1"/>
      <c r="M11" s="1"/>
      <c r="N11" s="7"/>
    </row>
    <row r="12" spans="2:27" x14ac:dyDescent="0.3">
      <c r="B12" s="27" t="s">
        <v>23</v>
      </c>
      <c r="C12" s="45">
        <f>MAX(C13:C141)</f>
        <v>64.857142859999996</v>
      </c>
      <c r="D12" s="45">
        <f t="shared" ref="D12:G12" si="4">MAX(D13:D141)</f>
        <v>67.131720000000001</v>
      </c>
      <c r="E12" s="45">
        <f t="shared" si="4"/>
        <v>64.743279354999999</v>
      </c>
      <c r="F12" s="45">
        <f t="shared" si="4"/>
        <v>8.6462819999999994</v>
      </c>
      <c r="G12" s="45">
        <f t="shared" si="4"/>
        <v>8.6462819999999994</v>
      </c>
      <c r="H12" s="59"/>
      <c r="I12" s="61">
        <f>MAX(I13:I141)</f>
        <v>0.99997640740740734</v>
      </c>
      <c r="J12" s="8"/>
      <c r="K12" s="29"/>
      <c r="L12" s="29"/>
      <c r="M12" s="29"/>
      <c r="N12" s="18"/>
    </row>
    <row r="13" spans="2:27" x14ac:dyDescent="0.3">
      <c r="B13" s="13" t="s">
        <v>0</v>
      </c>
      <c r="C13" s="46">
        <v>63.290322580000002</v>
      </c>
      <c r="D13" s="46">
        <v>63.29345</v>
      </c>
      <c r="E13" s="46">
        <f t="shared" ref="E13:E76" si="5">IFERROR(AVERAGE(C13,D13),"")</f>
        <v>63.291886290000001</v>
      </c>
      <c r="F13" s="46">
        <f t="shared" ref="F13:F76" si="6">IFERROR((C13-D13),"")</f>
        <v>-3.1274199999984376E-3</v>
      </c>
      <c r="G13" s="46">
        <f t="shared" ref="G13:G76" si="7">ABS(F13)</f>
        <v>3.1274199999984376E-3</v>
      </c>
      <c r="H13" s="56">
        <f>POWER(F13,2)</f>
        <v>9.7807558563902268E-6</v>
      </c>
      <c r="I13" s="50">
        <f>IFERROR((1-(ABS(C13-D13)/C13)),"")</f>
        <v>0.9999505861264012</v>
      </c>
      <c r="J13" s="55"/>
      <c r="K13" s="55"/>
    </row>
    <row r="14" spans="2:27" x14ac:dyDescent="0.3">
      <c r="B14" s="13" t="s">
        <v>884</v>
      </c>
      <c r="C14" s="46">
        <v>64.52380952</v>
      </c>
      <c r="D14" s="46">
        <v>64.510499999999993</v>
      </c>
      <c r="E14" s="46">
        <f t="shared" si="5"/>
        <v>64.517154759999997</v>
      </c>
      <c r="F14" s="46">
        <f t="shared" si="6"/>
        <v>1.3309520000007069E-2</v>
      </c>
      <c r="G14" s="46">
        <f t="shared" si="7"/>
        <v>1.3309520000007069E-2</v>
      </c>
      <c r="H14" s="56">
        <f t="shared" ref="H14:H77" si="8">POWER(F14,2)</f>
        <v>1.7714332263058817E-4</v>
      </c>
      <c r="I14" s="50">
        <f t="shared" ref="I14:I76" si="9">IFERROR((1-(ABS(C14-D14)/C14)),"")</f>
        <v>0.99979372699629765</v>
      </c>
      <c r="J14" s="55"/>
      <c r="K14" s="55"/>
    </row>
    <row r="15" spans="2:27" x14ac:dyDescent="0.3">
      <c r="B15" s="13" t="s">
        <v>2</v>
      </c>
      <c r="C15" s="46">
        <v>62.875</v>
      </c>
      <c r="D15" s="46">
        <v>62.705463000000002</v>
      </c>
      <c r="E15" s="46">
        <f t="shared" si="5"/>
        <v>62.790231500000004</v>
      </c>
      <c r="F15" s="46">
        <f t="shared" si="6"/>
        <v>0.16953699999999827</v>
      </c>
      <c r="G15" s="46">
        <f t="shared" si="7"/>
        <v>0.16953699999999827</v>
      </c>
      <c r="H15" s="56">
        <f t="shared" si="8"/>
        <v>2.8742794368999413E-2</v>
      </c>
      <c r="I15" s="50">
        <f t="shared" si="9"/>
        <v>0.99730358648111339</v>
      </c>
      <c r="J15" s="55"/>
      <c r="K15" s="55"/>
    </row>
    <row r="16" spans="2:27" x14ac:dyDescent="0.3">
      <c r="B16" s="13" t="s">
        <v>3</v>
      </c>
      <c r="C16" s="46">
        <v>63.193548389999997</v>
      </c>
      <c r="D16" s="46">
        <v>63.016334999999998</v>
      </c>
      <c r="E16" s="46">
        <f t="shared" si="5"/>
        <v>63.104941694999994</v>
      </c>
      <c r="F16" s="46">
        <f t="shared" si="6"/>
        <v>0.17721338999999858</v>
      </c>
      <c r="G16" s="46">
        <f t="shared" si="7"/>
        <v>0.17721338999999858</v>
      </c>
      <c r="H16" s="56">
        <f t="shared" si="8"/>
        <v>3.1404585595291599E-2</v>
      </c>
      <c r="I16" s="50">
        <f t="shared" si="9"/>
        <v>0.99719570439522842</v>
      </c>
      <c r="J16" s="55"/>
      <c r="K16" s="55"/>
    </row>
    <row r="17" spans="2:11" x14ac:dyDescent="0.3">
      <c r="B17" s="13" t="s">
        <v>4</v>
      </c>
      <c r="C17" s="46">
        <v>63.206896550000003</v>
      </c>
      <c r="D17" s="46">
        <v>63.394176000000002</v>
      </c>
      <c r="E17" s="46">
        <f t="shared" si="5"/>
        <v>63.300536274999999</v>
      </c>
      <c r="F17" s="46">
        <f t="shared" si="6"/>
        <v>-0.18727944999999835</v>
      </c>
      <c r="G17" s="46">
        <f t="shared" si="7"/>
        <v>0.18727944999999835</v>
      </c>
      <c r="H17" s="56">
        <f t="shared" si="8"/>
        <v>3.5073592392301879E-2</v>
      </c>
      <c r="I17" s="50">
        <f t="shared" si="9"/>
        <v>0.99703704088917178</v>
      </c>
      <c r="J17" s="55"/>
      <c r="K17" s="55"/>
    </row>
    <row r="18" spans="2:11" x14ac:dyDescent="0.3">
      <c r="B18" s="13" t="s">
        <v>5</v>
      </c>
      <c r="C18" s="46">
        <v>63.775510199999999</v>
      </c>
      <c r="D18" s="46">
        <v>64.059629999999999</v>
      </c>
      <c r="E18" s="46">
        <f t="shared" si="5"/>
        <v>63.917570099999999</v>
      </c>
      <c r="F18" s="46">
        <f t="shared" si="6"/>
        <v>-0.28411979999999915</v>
      </c>
      <c r="G18" s="46">
        <f t="shared" si="7"/>
        <v>0.28411979999999915</v>
      </c>
      <c r="H18" s="56">
        <f t="shared" si="8"/>
        <v>8.0724060752039514E-2</v>
      </c>
      <c r="I18" s="50">
        <f t="shared" si="9"/>
        <v>0.9955450015357149</v>
      </c>
      <c r="J18" s="55"/>
      <c r="K18" s="55"/>
    </row>
    <row r="19" spans="2:11" x14ac:dyDescent="0.3">
      <c r="B19" s="13" t="s">
        <v>6</v>
      </c>
      <c r="C19" s="46">
        <v>63.203389829999999</v>
      </c>
      <c r="D19" s="46">
        <v>62.612347</v>
      </c>
      <c r="E19" s="46">
        <f t="shared" si="5"/>
        <v>62.907868414999996</v>
      </c>
      <c r="F19" s="46">
        <f t="shared" si="6"/>
        <v>0.59104282999999924</v>
      </c>
      <c r="G19" s="46">
        <f t="shared" si="7"/>
        <v>0.59104282999999924</v>
      </c>
      <c r="H19" s="56">
        <f t="shared" si="8"/>
        <v>0.349331626894408</v>
      </c>
      <c r="I19" s="50">
        <f t="shared" si="9"/>
        <v>0.9906485580664306</v>
      </c>
      <c r="J19" s="55"/>
      <c r="K19" s="55"/>
    </row>
    <row r="20" spans="2:11" x14ac:dyDescent="0.3">
      <c r="B20" s="13" t="s">
        <v>7</v>
      </c>
      <c r="C20" s="46">
        <v>62.7</v>
      </c>
      <c r="D20" s="46">
        <v>63.383305</v>
      </c>
      <c r="E20" s="46">
        <f t="shared" si="5"/>
        <v>63.041652499999998</v>
      </c>
      <c r="F20" s="46">
        <f t="shared" si="6"/>
        <v>-0.68330499999999716</v>
      </c>
      <c r="G20" s="46">
        <f t="shared" si="7"/>
        <v>0.68330499999999716</v>
      </c>
      <c r="H20" s="56">
        <f t="shared" si="8"/>
        <v>0.46690572302499611</v>
      </c>
      <c r="I20" s="50">
        <f t="shared" si="9"/>
        <v>0.98910199362041473</v>
      </c>
      <c r="J20" s="55"/>
      <c r="K20" s="55"/>
    </row>
    <row r="21" spans="2:11" x14ac:dyDescent="0.3">
      <c r="B21" s="13" t="s">
        <v>8</v>
      </c>
      <c r="C21" s="46">
        <v>64.666666669999998</v>
      </c>
      <c r="D21" s="46">
        <v>63.903460000000003</v>
      </c>
      <c r="E21" s="46">
        <f t="shared" si="5"/>
        <v>64.285063335000004</v>
      </c>
      <c r="F21" s="46">
        <f t="shared" si="6"/>
        <v>0.76320666999999531</v>
      </c>
      <c r="G21" s="46">
        <f t="shared" si="7"/>
        <v>0.76320666999999531</v>
      </c>
      <c r="H21" s="56">
        <f t="shared" si="8"/>
        <v>0.58248442113248178</v>
      </c>
      <c r="I21" s="50">
        <f t="shared" si="9"/>
        <v>0.98819783500060843</v>
      </c>
      <c r="J21" s="55"/>
      <c r="K21" s="55"/>
    </row>
    <row r="22" spans="2:11" x14ac:dyDescent="0.3">
      <c r="B22" s="13" t="s">
        <v>9</v>
      </c>
      <c r="C22" s="46">
        <v>63.795918370000003</v>
      </c>
      <c r="D22" s="46">
        <v>62.993682999999997</v>
      </c>
      <c r="E22" s="46">
        <f t="shared" si="5"/>
        <v>63.394800685</v>
      </c>
      <c r="F22" s="46">
        <f t="shared" si="6"/>
        <v>0.80223537000000533</v>
      </c>
      <c r="G22" s="46">
        <f t="shared" si="7"/>
        <v>0.80223537000000533</v>
      </c>
      <c r="H22" s="56">
        <f t="shared" si="8"/>
        <v>0.64358158887904549</v>
      </c>
      <c r="I22" s="50">
        <f t="shared" si="9"/>
        <v>0.98742497340743263</v>
      </c>
      <c r="J22" s="55"/>
      <c r="K22" s="55"/>
    </row>
    <row r="23" spans="2:11" x14ac:dyDescent="0.3">
      <c r="B23" s="13" t="s">
        <v>10</v>
      </c>
      <c r="C23" s="46">
        <v>62.854838710000003</v>
      </c>
      <c r="D23" s="46">
        <v>63.755719999999997</v>
      </c>
      <c r="E23" s="46">
        <f t="shared" si="5"/>
        <v>63.305279354999996</v>
      </c>
      <c r="F23" s="46">
        <f t="shared" si="6"/>
        <v>-0.90088128999999384</v>
      </c>
      <c r="G23" s="46">
        <f t="shared" si="7"/>
        <v>0.90088128999999384</v>
      </c>
      <c r="H23" s="56">
        <f t="shared" si="8"/>
        <v>0.81158709867205303</v>
      </c>
      <c r="I23" s="50">
        <f t="shared" si="9"/>
        <v>0.98566727226591921</v>
      </c>
      <c r="J23" s="55"/>
      <c r="K23" s="55"/>
    </row>
    <row r="24" spans="2:11" x14ac:dyDescent="0.3">
      <c r="B24" s="13" t="s">
        <v>11</v>
      </c>
      <c r="C24" s="46">
        <v>64.5</v>
      </c>
      <c r="D24" s="46">
        <v>63.559649999999998</v>
      </c>
      <c r="E24" s="46">
        <f t="shared" si="5"/>
        <v>64.029825000000002</v>
      </c>
      <c r="F24" s="46">
        <f t="shared" si="6"/>
        <v>0.94035000000000224</v>
      </c>
      <c r="G24" s="46">
        <f t="shared" si="7"/>
        <v>0.94035000000000224</v>
      </c>
      <c r="H24" s="56">
        <f t="shared" si="8"/>
        <v>0.88425812250000424</v>
      </c>
      <c r="I24" s="50">
        <f t="shared" si="9"/>
        <v>0.98542093023255806</v>
      </c>
      <c r="J24" s="55"/>
      <c r="K24" s="55"/>
    </row>
    <row r="25" spans="2:11" x14ac:dyDescent="0.3">
      <c r="B25" s="13" t="s">
        <v>12</v>
      </c>
      <c r="C25" s="46">
        <v>63.848484849999998</v>
      </c>
      <c r="D25" s="46">
        <v>62.623390000000001</v>
      </c>
      <c r="E25" s="46">
        <f t="shared" si="5"/>
        <v>63.235937425000003</v>
      </c>
      <c r="F25" s="46">
        <f t="shared" si="6"/>
        <v>1.2250948499999978</v>
      </c>
      <c r="G25" s="46">
        <f t="shared" si="7"/>
        <v>1.2250948499999978</v>
      </c>
      <c r="H25" s="56">
        <f t="shared" si="8"/>
        <v>1.5008573914965173</v>
      </c>
      <c r="I25" s="50">
        <f t="shared" si="9"/>
        <v>0.98081246794065469</v>
      </c>
      <c r="J25" s="55"/>
      <c r="K25" s="55"/>
    </row>
    <row r="26" spans="2:11" x14ac:dyDescent="0.3">
      <c r="B26" s="13" t="s">
        <v>13</v>
      </c>
      <c r="C26" s="46">
        <v>61.709677419999998</v>
      </c>
      <c r="D26" s="46">
        <v>63.018684</v>
      </c>
      <c r="E26" s="46">
        <f t="shared" si="5"/>
        <v>62.364180709999999</v>
      </c>
      <c r="F26" s="46">
        <f t="shared" si="6"/>
        <v>-1.3090065800000019</v>
      </c>
      <c r="G26" s="46">
        <f t="shared" si="7"/>
        <v>1.3090065800000019</v>
      </c>
      <c r="H26" s="56">
        <f t="shared" si="8"/>
        <v>1.7134982264833014</v>
      </c>
      <c r="I26" s="50">
        <f t="shared" si="9"/>
        <v>0.97878766127570527</v>
      </c>
      <c r="J26" s="55"/>
      <c r="K26" s="55"/>
    </row>
    <row r="27" spans="2:11" x14ac:dyDescent="0.3">
      <c r="B27" s="13" t="s">
        <v>14</v>
      </c>
      <c r="C27" s="46">
        <v>63.1</v>
      </c>
      <c r="D27" s="46">
        <v>64.455730000000003</v>
      </c>
      <c r="E27" s="46">
        <f t="shared" si="5"/>
        <v>63.777865000000006</v>
      </c>
      <c r="F27" s="46">
        <f t="shared" si="6"/>
        <v>-1.3557300000000012</v>
      </c>
      <c r="G27" s="46">
        <f t="shared" si="7"/>
        <v>1.3557300000000012</v>
      </c>
      <c r="H27" s="56">
        <f t="shared" si="8"/>
        <v>1.8380038329000032</v>
      </c>
      <c r="I27" s="50">
        <f t="shared" si="9"/>
        <v>0.97851458003169567</v>
      </c>
      <c r="J27" s="55"/>
      <c r="K27" s="55"/>
    </row>
    <row r="28" spans="2:11" x14ac:dyDescent="0.3">
      <c r="B28" s="13" t="s">
        <v>15</v>
      </c>
      <c r="C28" s="46">
        <v>63.516129030000002</v>
      </c>
      <c r="D28" s="46">
        <v>62.038519999999998</v>
      </c>
      <c r="E28" s="46">
        <f t="shared" si="5"/>
        <v>62.777324515000004</v>
      </c>
      <c r="F28" s="46">
        <f t="shared" si="6"/>
        <v>1.4776090300000035</v>
      </c>
      <c r="G28" s="46">
        <f t="shared" si="7"/>
        <v>1.4776090300000035</v>
      </c>
      <c r="H28" s="56">
        <f t="shared" si="8"/>
        <v>2.1833284455375512</v>
      </c>
      <c r="I28" s="50">
        <f t="shared" si="9"/>
        <v>0.97673647540293118</v>
      </c>
      <c r="J28" s="55"/>
      <c r="K28" s="55"/>
    </row>
    <row r="29" spans="2:11" x14ac:dyDescent="0.3">
      <c r="B29" s="13" t="s">
        <v>34</v>
      </c>
      <c r="C29" s="46">
        <v>63.645161289999997</v>
      </c>
      <c r="D29" s="46">
        <v>65.161209999999997</v>
      </c>
      <c r="E29" s="46">
        <f t="shared" si="5"/>
        <v>64.403185644999994</v>
      </c>
      <c r="F29" s="46">
        <f t="shared" si="6"/>
        <v>-1.5160487099999997</v>
      </c>
      <c r="G29" s="46">
        <f t="shared" si="7"/>
        <v>1.5160487099999997</v>
      </c>
      <c r="H29" s="56">
        <f t="shared" si="8"/>
        <v>2.2984036910926635</v>
      </c>
      <c r="I29" s="50">
        <f t="shared" si="9"/>
        <v>0.97617967054726906</v>
      </c>
      <c r="J29" s="55"/>
      <c r="K29" s="55"/>
    </row>
    <row r="30" spans="2:11" x14ac:dyDescent="0.3">
      <c r="B30" s="13" t="s">
        <v>35</v>
      </c>
      <c r="C30" s="46">
        <v>62.533333329999998</v>
      </c>
      <c r="D30" s="46">
        <v>64.179770000000005</v>
      </c>
      <c r="E30" s="46">
        <f t="shared" si="5"/>
        <v>63.356551664999998</v>
      </c>
      <c r="F30" s="46">
        <f t="shared" si="6"/>
        <v>-1.646436670000007</v>
      </c>
      <c r="G30" s="46">
        <f t="shared" si="7"/>
        <v>1.646436670000007</v>
      </c>
      <c r="H30" s="56">
        <f t="shared" si="8"/>
        <v>2.7107537083207123</v>
      </c>
      <c r="I30" s="50">
        <f t="shared" si="9"/>
        <v>0.97367105538239174</v>
      </c>
      <c r="J30" s="55"/>
      <c r="K30" s="55"/>
    </row>
    <row r="31" spans="2:11" x14ac:dyDescent="0.3">
      <c r="B31" s="13" t="s">
        <v>36</v>
      </c>
      <c r="C31" s="46">
        <v>60.78125</v>
      </c>
      <c r="D31" s="46">
        <v>62.500114000000004</v>
      </c>
      <c r="E31" s="46">
        <f t="shared" si="5"/>
        <v>61.640681999999998</v>
      </c>
      <c r="F31" s="46">
        <f t="shared" si="6"/>
        <v>-1.7188640000000035</v>
      </c>
      <c r="G31" s="46">
        <f t="shared" si="7"/>
        <v>1.7188640000000035</v>
      </c>
      <c r="H31" s="56">
        <f t="shared" si="8"/>
        <v>2.9544934504960119</v>
      </c>
      <c r="I31" s="50">
        <f t="shared" si="9"/>
        <v>0.97172048946015421</v>
      </c>
      <c r="J31" s="55"/>
      <c r="K31" s="55"/>
    </row>
    <row r="32" spans="2:11" x14ac:dyDescent="0.3">
      <c r="B32" s="13" t="s">
        <v>37</v>
      </c>
      <c r="C32" s="46">
        <v>63.755102039999997</v>
      </c>
      <c r="D32" s="46">
        <v>61.909523</v>
      </c>
      <c r="E32" s="46">
        <f t="shared" si="5"/>
        <v>62.832312520000002</v>
      </c>
      <c r="F32" s="46">
        <f t="shared" si="6"/>
        <v>1.845579039999997</v>
      </c>
      <c r="G32" s="46">
        <f t="shared" si="7"/>
        <v>1.845579039999997</v>
      </c>
      <c r="H32" s="56">
        <f t="shared" si="8"/>
        <v>3.4061619928873101</v>
      </c>
      <c r="I32" s="50">
        <f t="shared" si="9"/>
        <v>0.97105205731076893</v>
      </c>
      <c r="J32" s="55"/>
      <c r="K32" s="55"/>
    </row>
    <row r="33" spans="2:11" x14ac:dyDescent="0.3">
      <c r="B33" s="13" t="s">
        <v>38</v>
      </c>
      <c r="C33" s="46">
        <v>63.205882350000003</v>
      </c>
      <c r="D33" s="46">
        <v>65.144874999999999</v>
      </c>
      <c r="E33" s="46">
        <f t="shared" si="5"/>
        <v>64.175378675000005</v>
      </c>
      <c r="F33" s="46">
        <f t="shared" si="6"/>
        <v>-1.9389926499999959</v>
      </c>
      <c r="G33" s="46">
        <f t="shared" si="7"/>
        <v>1.9389926499999959</v>
      </c>
      <c r="H33" s="56">
        <f t="shared" si="8"/>
        <v>3.7596924967540066</v>
      </c>
      <c r="I33" s="50">
        <f t="shared" si="9"/>
        <v>0.96932259185525005</v>
      </c>
      <c r="J33" s="55"/>
      <c r="K33" s="55"/>
    </row>
    <row r="34" spans="2:11" x14ac:dyDescent="0.3">
      <c r="B34" s="13" t="s">
        <v>39</v>
      </c>
      <c r="C34" s="46">
        <v>63.58823529</v>
      </c>
      <c r="D34" s="46">
        <v>65.791250000000005</v>
      </c>
      <c r="E34" s="46">
        <f t="shared" si="5"/>
        <v>64.689742644999995</v>
      </c>
      <c r="F34" s="46">
        <f t="shared" si="6"/>
        <v>-2.203014710000005</v>
      </c>
      <c r="G34" s="46">
        <f t="shared" si="7"/>
        <v>2.203014710000005</v>
      </c>
      <c r="H34" s="56">
        <f t="shared" si="8"/>
        <v>4.8532738124764059</v>
      </c>
      <c r="I34" s="50">
        <f t="shared" si="9"/>
        <v>0.96535499530765478</v>
      </c>
      <c r="J34" s="55"/>
      <c r="K34" s="55"/>
    </row>
    <row r="35" spans="2:11" x14ac:dyDescent="0.3">
      <c r="B35" s="13" t="s">
        <v>40</v>
      </c>
      <c r="C35" s="46">
        <v>62.433333330000004</v>
      </c>
      <c r="D35" s="46">
        <v>64.637439999999998</v>
      </c>
      <c r="E35" s="46">
        <f t="shared" si="5"/>
        <v>63.535386665000004</v>
      </c>
      <c r="F35" s="46">
        <f t="shared" si="6"/>
        <v>-2.2041066699999945</v>
      </c>
      <c r="G35" s="46">
        <f t="shared" si="7"/>
        <v>2.2041066699999945</v>
      </c>
      <c r="H35" s="56">
        <f t="shared" si="8"/>
        <v>4.8580862127384643</v>
      </c>
      <c r="I35" s="50">
        <f t="shared" si="9"/>
        <v>0.96469663635689795</v>
      </c>
      <c r="J35" s="55"/>
      <c r="K35" s="55"/>
    </row>
    <row r="36" spans="2:11" x14ac:dyDescent="0.3">
      <c r="B36" s="13" t="s">
        <v>41</v>
      </c>
      <c r="C36" s="46">
        <v>61.806451610000003</v>
      </c>
      <c r="D36" s="46">
        <v>64.050094999999999</v>
      </c>
      <c r="E36" s="46">
        <f t="shared" si="5"/>
        <v>62.928273305000005</v>
      </c>
      <c r="F36" s="46">
        <f t="shared" si="6"/>
        <v>-2.2436433899999955</v>
      </c>
      <c r="G36" s="46">
        <f t="shared" si="7"/>
        <v>2.2436433899999955</v>
      </c>
      <c r="H36" s="56">
        <f t="shared" si="8"/>
        <v>5.0339356614906716</v>
      </c>
      <c r="I36" s="50">
        <f t="shared" si="9"/>
        <v>0.9636988804314891</v>
      </c>
      <c r="J36" s="55"/>
      <c r="K36" s="55"/>
    </row>
    <row r="37" spans="2:11" x14ac:dyDescent="0.3">
      <c r="B37" s="13" t="s">
        <v>42</v>
      </c>
      <c r="C37" s="46">
        <v>64.058823529999998</v>
      </c>
      <c r="D37" s="46">
        <v>61.794840000000001</v>
      </c>
      <c r="E37" s="46">
        <f t="shared" si="5"/>
        <v>62.926831765000003</v>
      </c>
      <c r="F37" s="46">
        <f t="shared" si="6"/>
        <v>2.2639835299999973</v>
      </c>
      <c r="G37" s="46">
        <f t="shared" si="7"/>
        <v>2.2639835299999973</v>
      </c>
      <c r="H37" s="56">
        <f t="shared" si="8"/>
        <v>5.125621424111249</v>
      </c>
      <c r="I37" s="50">
        <f t="shared" si="9"/>
        <v>0.96465774103797375</v>
      </c>
      <c r="J37" s="55"/>
      <c r="K37" s="55"/>
    </row>
    <row r="38" spans="2:11" x14ac:dyDescent="0.3">
      <c r="B38" s="13" t="s">
        <v>43</v>
      </c>
      <c r="C38" s="46">
        <v>62.233333330000001</v>
      </c>
      <c r="D38" s="46">
        <v>64.528829999999999</v>
      </c>
      <c r="E38" s="46">
        <f t="shared" si="5"/>
        <v>63.381081664999996</v>
      </c>
      <c r="F38" s="46">
        <f t="shared" si="6"/>
        <v>-2.2954966699999986</v>
      </c>
      <c r="G38" s="46">
        <f t="shared" si="7"/>
        <v>2.2954966699999986</v>
      </c>
      <c r="H38" s="56">
        <f t="shared" si="8"/>
        <v>5.2693049619810823</v>
      </c>
      <c r="I38" s="50">
        <f t="shared" si="9"/>
        <v>0.96311467589518562</v>
      </c>
      <c r="J38" s="55"/>
      <c r="K38" s="55"/>
    </row>
    <row r="39" spans="2:11" x14ac:dyDescent="0.3">
      <c r="B39" s="13" t="s">
        <v>44</v>
      </c>
      <c r="C39" s="46">
        <v>63.1</v>
      </c>
      <c r="D39" s="46">
        <v>65.485690000000005</v>
      </c>
      <c r="E39" s="46">
        <f t="shared" si="5"/>
        <v>64.292845</v>
      </c>
      <c r="F39" s="46">
        <f t="shared" si="6"/>
        <v>-2.3856900000000039</v>
      </c>
      <c r="G39" s="46">
        <f t="shared" si="7"/>
        <v>2.3856900000000039</v>
      </c>
      <c r="H39" s="56">
        <f t="shared" si="8"/>
        <v>5.691516776100018</v>
      </c>
      <c r="I39" s="50">
        <f t="shared" si="9"/>
        <v>0.9621919175911251</v>
      </c>
      <c r="J39" s="55"/>
      <c r="K39" s="55"/>
    </row>
    <row r="40" spans="2:11" x14ac:dyDescent="0.3">
      <c r="B40" s="13" t="s">
        <v>45</v>
      </c>
      <c r="C40" s="46">
        <v>61.766666669999999</v>
      </c>
      <c r="D40" s="46">
        <v>64.260580000000004</v>
      </c>
      <c r="E40" s="46">
        <f t="shared" si="5"/>
        <v>63.013623335000005</v>
      </c>
      <c r="F40" s="46">
        <f t="shared" si="6"/>
        <v>-2.4939133300000051</v>
      </c>
      <c r="G40" s="46">
        <f t="shared" si="7"/>
        <v>2.4939133300000051</v>
      </c>
      <c r="H40" s="56">
        <f t="shared" si="8"/>
        <v>6.2196036975517144</v>
      </c>
      <c r="I40" s="50">
        <f t="shared" si="9"/>
        <v>0.95962363740099166</v>
      </c>
      <c r="J40" s="55"/>
      <c r="K40" s="55"/>
    </row>
    <row r="41" spans="2:11" x14ac:dyDescent="0.3">
      <c r="B41" s="13" t="s">
        <v>46</v>
      </c>
      <c r="C41" s="46">
        <v>63.2</v>
      </c>
      <c r="D41" s="46">
        <v>65.750079999999997</v>
      </c>
      <c r="E41" s="46">
        <f t="shared" si="5"/>
        <v>64.475040000000007</v>
      </c>
      <c r="F41" s="46">
        <f t="shared" si="6"/>
        <v>-2.5500799999999941</v>
      </c>
      <c r="G41" s="46">
        <f t="shared" si="7"/>
        <v>2.5500799999999941</v>
      </c>
      <c r="H41" s="56">
        <f t="shared" si="8"/>
        <v>6.50290800639997</v>
      </c>
      <c r="I41" s="50">
        <f t="shared" si="9"/>
        <v>0.95965063291139252</v>
      </c>
      <c r="J41" s="55"/>
      <c r="K41" s="55"/>
    </row>
    <row r="42" spans="2:11" x14ac:dyDescent="0.3">
      <c r="B42" s="13" t="s">
        <v>47</v>
      </c>
      <c r="C42" s="46">
        <v>63.157894740000003</v>
      </c>
      <c r="D42" s="46">
        <v>60.594529999999999</v>
      </c>
      <c r="E42" s="46">
        <f t="shared" si="5"/>
        <v>61.876212370000005</v>
      </c>
      <c r="F42" s="46">
        <f t="shared" si="6"/>
        <v>2.5633647400000044</v>
      </c>
      <c r="G42" s="46">
        <f t="shared" si="7"/>
        <v>2.5633647400000044</v>
      </c>
      <c r="H42" s="56">
        <f t="shared" si="8"/>
        <v>6.5708387902752898</v>
      </c>
      <c r="I42" s="50">
        <f t="shared" si="9"/>
        <v>0.95941339161869599</v>
      </c>
      <c r="J42" s="55"/>
      <c r="K42" s="55"/>
    </row>
    <row r="43" spans="2:11" x14ac:dyDescent="0.3">
      <c r="B43" s="13" t="s">
        <v>48</v>
      </c>
      <c r="C43" s="46">
        <v>64.75</v>
      </c>
      <c r="D43" s="46">
        <v>62.164870000000001</v>
      </c>
      <c r="E43" s="46">
        <f t="shared" si="5"/>
        <v>63.457435000000004</v>
      </c>
      <c r="F43" s="46">
        <f t="shared" si="6"/>
        <v>2.5851299999999995</v>
      </c>
      <c r="G43" s="46">
        <f t="shared" si="7"/>
        <v>2.5851299999999995</v>
      </c>
      <c r="H43" s="56">
        <f t="shared" si="8"/>
        <v>6.6828971168999978</v>
      </c>
      <c r="I43" s="50">
        <f t="shared" si="9"/>
        <v>0.96007521235521232</v>
      </c>
      <c r="J43" s="55"/>
      <c r="K43" s="55"/>
    </row>
    <row r="44" spans="2:11" x14ac:dyDescent="0.3">
      <c r="B44" s="13" t="s">
        <v>49</v>
      </c>
      <c r="C44" s="46">
        <v>63.194444439999998</v>
      </c>
      <c r="D44" s="46">
        <v>60.597458000000003</v>
      </c>
      <c r="E44" s="46">
        <f t="shared" si="5"/>
        <v>61.895951220000001</v>
      </c>
      <c r="F44" s="46">
        <f t="shared" si="6"/>
        <v>2.5969864399999949</v>
      </c>
      <c r="G44" s="46">
        <f t="shared" si="7"/>
        <v>2.5969864399999949</v>
      </c>
      <c r="H44" s="56">
        <f t="shared" si="8"/>
        <v>6.7443385695438467</v>
      </c>
      <c r="I44" s="50">
        <f t="shared" si="9"/>
        <v>0.95890482995754944</v>
      </c>
      <c r="J44" s="55"/>
      <c r="K44" s="55"/>
    </row>
    <row r="45" spans="2:11" x14ac:dyDescent="0.3">
      <c r="B45" s="13" t="s">
        <v>50</v>
      </c>
      <c r="C45" s="46">
        <v>62.7</v>
      </c>
      <c r="D45" s="46">
        <v>65.551209999999998</v>
      </c>
      <c r="E45" s="46">
        <f t="shared" si="5"/>
        <v>64.125605000000007</v>
      </c>
      <c r="F45" s="46">
        <f t="shared" si="6"/>
        <v>-2.8512099999999947</v>
      </c>
      <c r="G45" s="46">
        <f t="shared" si="7"/>
        <v>2.8512099999999947</v>
      </c>
      <c r="H45" s="56">
        <f t="shared" si="8"/>
        <v>8.1293984640999692</v>
      </c>
      <c r="I45" s="50">
        <f t="shared" si="9"/>
        <v>0.95452615629984061</v>
      </c>
      <c r="J45" s="55"/>
      <c r="K45" s="55"/>
    </row>
    <row r="46" spans="2:11" x14ac:dyDescent="0.3">
      <c r="B46" s="13" t="s">
        <v>51</v>
      </c>
      <c r="C46" s="46">
        <v>64.857142859999996</v>
      </c>
      <c r="D46" s="46">
        <v>61.951042000000001</v>
      </c>
      <c r="E46" s="46">
        <f t="shared" si="5"/>
        <v>63.404092429999999</v>
      </c>
      <c r="F46" s="46">
        <f t="shared" si="6"/>
        <v>2.9061008599999951</v>
      </c>
      <c r="G46" s="46">
        <f t="shared" si="7"/>
        <v>2.9061008599999951</v>
      </c>
      <c r="H46" s="56">
        <f t="shared" si="8"/>
        <v>8.4454222084927117</v>
      </c>
      <c r="I46" s="50">
        <f t="shared" si="9"/>
        <v>0.95519227749096081</v>
      </c>
      <c r="J46" s="55"/>
      <c r="K46" s="55"/>
    </row>
    <row r="47" spans="2:11" x14ac:dyDescent="0.3">
      <c r="B47" s="13" t="s">
        <v>52</v>
      </c>
      <c r="C47" s="46">
        <v>61.15625</v>
      </c>
      <c r="D47" s="46">
        <v>64.086849999999998</v>
      </c>
      <c r="E47" s="46">
        <f t="shared" si="5"/>
        <v>62.621549999999999</v>
      </c>
      <c r="F47" s="46">
        <f t="shared" si="6"/>
        <v>-2.9305999999999983</v>
      </c>
      <c r="G47" s="46">
        <f t="shared" si="7"/>
        <v>2.9305999999999983</v>
      </c>
      <c r="H47" s="56">
        <f t="shared" si="8"/>
        <v>8.5884163599999894</v>
      </c>
      <c r="I47" s="50">
        <f t="shared" si="9"/>
        <v>0.95208012263668884</v>
      </c>
      <c r="J47" s="55"/>
      <c r="K47" s="55"/>
    </row>
    <row r="48" spans="2:11" x14ac:dyDescent="0.3">
      <c r="B48" s="13" t="s">
        <v>53</v>
      </c>
      <c r="C48" s="46">
        <v>61.967741940000003</v>
      </c>
      <c r="D48" s="46">
        <v>65.269440000000003</v>
      </c>
      <c r="E48" s="46">
        <f t="shared" si="5"/>
        <v>63.61859097</v>
      </c>
      <c r="F48" s="46">
        <f t="shared" si="6"/>
        <v>-3.3016980599999997</v>
      </c>
      <c r="G48" s="46">
        <f t="shared" si="7"/>
        <v>3.3016980599999997</v>
      </c>
      <c r="H48" s="56">
        <f t="shared" si="8"/>
        <v>10.901210079407761</v>
      </c>
      <c r="I48" s="50">
        <f t="shared" si="9"/>
        <v>0.9467190838872771</v>
      </c>
      <c r="J48" s="55"/>
      <c r="K48" s="55"/>
    </row>
    <row r="49" spans="2:11" x14ac:dyDescent="0.3">
      <c r="B49" s="13" t="s">
        <v>54</v>
      </c>
      <c r="C49" s="46">
        <v>62</v>
      </c>
      <c r="D49" s="46">
        <v>65.523970000000006</v>
      </c>
      <c r="E49" s="46">
        <f t="shared" si="5"/>
        <v>63.761985000000003</v>
      </c>
      <c r="F49" s="46">
        <f t="shared" si="6"/>
        <v>-3.5239700000000056</v>
      </c>
      <c r="G49" s="46">
        <f t="shared" si="7"/>
        <v>3.5239700000000056</v>
      </c>
      <c r="H49" s="56">
        <f t="shared" si="8"/>
        <v>12.41836456090004</v>
      </c>
      <c r="I49" s="50">
        <f t="shared" si="9"/>
        <v>0.9431617741935483</v>
      </c>
      <c r="J49" s="55"/>
      <c r="K49" s="55"/>
    </row>
    <row r="50" spans="2:11" x14ac:dyDescent="0.3">
      <c r="B50" s="13" t="s">
        <v>55</v>
      </c>
      <c r="C50" s="46">
        <v>62.354838710000003</v>
      </c>
      <c r="D50" s="46">
        <v>67.131720000000001</v>
      </c>
      <c r="E50" s="46">
        <f t="shared" si="5"/>
        <v>64.743279354999999</v>
      </c>
      <c r="F50" s="46">
        <f t="shared" si="6"/>
        <v>-4.7768812899999986</v>
      </c>
      <c r="G50" s="46">
        <f t="shared" si="7"/>
        <v>4.7768812899999986</v>
      </c>
      <c r="H50" s="56">
        <f t="shared" si="8"/>
        <v>22.81859485875205</v>
      </c>
      <c r="I50" s="50">
        <f t="shared" si="9"/>
        <v>0.92339197103505755</v>
      </c>
      <c r="J50" s="55"/>
      <c r="K50" s="55"/>
    </row>
    <row r="51" spans="2:11" x14ac:dyDescent="0.3">
      <c r="B51" s="13" t="s">
        <v>56</v>
      </c>
      <c r="C51" s="46">
        <v>54</v>
      </c>
      <c r="D51" s="46">
        <v>54.001274000000002</v>
      </c>
      <c r="E51" s="46">
        <f t="shared" si="5"/>
        <v>54.000636999999998</v>
      </c>
      <c r="F51" s="46">
        <f t="shared" si="6"/>
        <v>-1.2740000000022178E-3</v>
      </c>
      <c r="G51" s="46">
        <f t="shared" si="7"/>
        <v>1.2740000000022178E-3</v>
      </c>
      <c r="H51" s="56">
        <f t="shared" si="8"/>
        <v>1.6230760000056509E-6</v>
      </c>
      <c r="I51" s="50">
        <f t="shared" si="9"/>
        <v>0.99997640740740734</v>
      </c>
      <c r="J51" s="55"/>
      <c r="K51" s="55"/>
    </row>
    <row r="52" spans="2:11" x14ac:dyDescent="0.3">
      <c r="B52" s="13" t="s">
        <v>57</v>
      </c>
      <c r="C52" s="46">
        <v>53.6</v>
      </c>
      <c r="D52" s="46">
        <v>53.603023999999998</v>
      </c>
      <c r="E52" s="46">
        <f t="shared" si="5"/>
        <v>53.601512</v>
      </c>
      <c r="F52" s="46">
        <f t="shared" si="6"/>
        <v>-3.0239999999963629E-3</v>
      </c>
      <c r="G52" s="46">
        <f t="shared" si="7"/>
        <v>3.0239999999963629E-3</v>
      </c>
      <c r="H52" s="56">
        <f t="shared" si="8"/>
        <v>9.1445759999780024E-6</v>
      </c>
      <c r="I52" s="50">
        <f t="shared" si="9"/>
        <v>0.99994358208955225</v>
      </c>
      <c r="J52" s="55"/>
      <c r="K52" s="55"/>
    </row>
    <row r="53" spans="2:11" x14ac:dyDescent="0.3">
      <c r="B53" s="13" t="s">
        <v>58</v>
      </c>
      <c r="C53" s="46">
        <v>53.2</v>
      </c>
      <c r="D53" s="46">
        <v>53.212325999999997</v>
      </c>
      <c r="E53" s="46">
        <f t="shared" si="5"/>
        <v>53.206163000000004</v>
      </c>
      <c r="F53" s="46">
        <f t="shared" si="6"/>
        <v>-1.2325999999994508E-2</v>
      </c>
      <c r="G53" s="46">
        <f t="shared" si="7"/>
        <v>1.2325999999994508E-2</v>
      </c>
      <c r="H53" s="56">
        <f t="shared" si="8"/>
        <v>1.5193027599986461E-4</v>
      </c>
      <c r="I53" s="50">
        <f t="shared" si="9"/>
        <v>0.99976830827067675</v>
      </c>
      <c r="J53" s="55"/>
      <c r="K53" s="55"/>
    </row>
    <row r="54" spans="2:11" x14ac:dyDescent="0.3">
      <c r="B54" s="13" t="s">
        <v>59</v>
      </c>
      <c r="C54" s="46">
        <v>52</v>
      </c>
      <c r="D54" s="46">
        <v>52.016407000000001</v>
      </c>
      <c r="E54" s="46">
        <f t="shared" si="5"/>
        <v>52.0082035</v>
      </c>
      <c r="F54" s="46">
        <f t="shared" si="6"/>
        <v>-1.6407000000000949E-2</v>
      </c>
      <c r="G54" s="46">
        <f t="shared" si="7"/>
        <v>1.6407000000000949E-2</v>
      </c>
      <c r="H54" s="56">
        <f t="shared" si="8"/>
        <v>2.6918964900003115E-4</v>
      </c>
      <c r="I54" s="50">
        <f t="shared" si="9"/>
        <v>0.99968448076923078</v>
      </c>
      <c r="J54" s="55"/>
      <c r="K54" s="55"/>
    </row>
    <row r="55" spans="2:11" x14ac:dyDescent="0.3">
      <c r="B55" s="13" t="s">
        <v>60</v>
      </c>
      <c r="C55" s="46">
        <v>51</v>
      </c>
      <c r="D55" s="46">
        <v>51.017220000000002</v>
      </c>
      <c r="E55" s="46">
        <f t="shared" si="5"/>
        <v>51.008610000000004</v>
      </c>
      <c r="F55" s="46">
        <f t="shared" si="6"/>
        <v>-1.7220000000001789E-2</v>
      </c>
      <c r="G55" s="46">
        <f t="shared" si="7"/>
        <v>1.7220000000001789E-2</v>
      </c>
      <c r="H55" s="56">
        <f t="shared" si="8"/>
        <v>2.9652840000006161E-4</v>
      </c>
      <c r="I55" s="50">
        <f t="shared" si="9"/>
        <v>0.99966235294117645</v>
      </c>
      <c r="J55" s="55"/>
      <c r="K55" s="55"/>
    </row>
    <row r="56" spans="2:11" x14ac:dyDescent="0.3">
      <c r="B56" s="13" t="s">
        <v>61</v>
      </c>
      <c r="C56" s="46">
        <v>55</v>
      </c>
      <c r="D56" s="46">
        <v>51.156844999999997</v>
      </c>
      <c r="E56" s="46">
        <f t="shared" si="5"/>
        <v>53.078422500000002</v>
      </c>
      <c r="F56" s="46">
        <f t="shared" si="6"/>
        <v>3.843155000000003</v>
      </c>
      <c r="G56" s="46">
        <f t="shared" si="7"/>
        <v>3.843155000000003</v>
      </c>
      <c r="H56" s="56">
        <f t="shared" si="8"/>
        <v>14.769840354025023</v>
      </c>
      <c r="I56" s="50">
        <f t="shared" si="9"/>
        <v>0.93012445454545445</v>
      </c>
      <c r="J56" s="55"/>
      <c r="K56" s="55"/>
    </row>
    <row r="57" spans="2:11" x14ac:dyDescent="0.3">
      <c r="B57" s="13" t="s">
        <v>62</v>
      </c>
      <c r="C57" s="46">
        <v>55</v>
      </c>
      <c r="D57" s="46">
        <v>51.155155000000001</v>
      </c>
      <c r="E57" s="46">
        <f t="shared" si="5"/>
        <v>53.077577500000004</v>
      </c>
      <c r="F57" s="46">
        <f t="shared" si="6"/>
        <v>3.8448449999999994</v>
      </c>
      <c r="G57" s="46">
        <f t="shared" si="7"/>
        <v>3.8448449999999994</v>
      </c>
      <c r="H57" s="56">
        <f t="shared" si="8"/>
        <v>14.782833074024996</v>
      </c>
      <c r="I57" s="50">
        <f t="shared" si="9"/>
        <v>0.93009372727272732</v>
      </c>
      <c r="J57" s="55"/>
      <c r="K57" s="55"/>
    </row>
    <row r="58" spans="2:11" x14ac:dyDescent="0.3">
      <c r="B58" s="13" t="s">
        <v>63</v>
      </c>
      <c r="C58" s="46">
        <v>54</v>
      </c>
      <c r="D58" s="46">
        <v>50.151367</v>
      </c>
      <c r="E58" s="46">
        <f t="shared" si="5"/>
        <v>52.075683499999997</v>
      </c>
      <c r="F58" s="46">
        <f t="shared" si="6"/>
        <v>3.8486329999999995</v>
      </c>
      <c r="G58" s="46">
        <f t="shared" si="7"/>
        <v>3.8486329999999995</v>
      </c>
      <c r="H58" s="56">
        <f t="shared" si="8"/>
        <v>14.811975968688996</v>
      </c>
      <c r="I58" s="50">
        <f t="shared" si="9"/>
        <v>0.92872901851851852</v>
      </c>
      <c r="J58" s="55"/>
      <c r="K58" s="55"/>
    </row>
    <row r="59" spans="2:11" x14ac:dyDescent="0.3">
      <c r="B59" s="13" t="s">
        <v>64</v>
      </c>
      <c r="C59" s="46">
        <v>55</v>
      </c>
      <c r="D59" s="46">
        <v>51.147415000000002</v>
      </c>
      <c r="E59" s="46">
        <f t="shared" si="5"/>
        <v>53.073707499999998</v>
      </c>
      <c r="F59" s="46">
        <f t="shared" si="6"/>
        <v>3.8525849999999977</v>
      </c>
      <c r="G59" s="46">
        <f t="shared" si="7"/>
        <v>3.8525849999999977</v>
      </c>
      <c r="H59" s="56">
        <f t="shared" si="8"/>
        <v>14.842411182224982</v>
      </c>
      <c r="I59" s="50">
        <f t="shared" si="9"/>
        <v>0.92995300000000003</v>
      </c>
      <c r="J59" s="55"/>
      <c r="K59" s="55"/>
    </row>
    <row r="60" spans="2:11" x14ac:dyDescent="0.3">
      <c r="B60" s="13" t="s">
        <v>65</v>
      </c>
      <c r="C60" s="46">
        <v>54</v>
      </c>
      <c r="D60" s="46">
        <v>50.137023999999997</v>
      </c>
      <c r="E60" s="46">
        <f t="shared" si="5"/>
        <v>52.068511999999998</v>
      </c>
      <c r="F60" s="46">
        <f t="shared" si="6"/>
        <v>3.8629760000000033</v>
      </c>
      <c r="G60" s="46">
        <f t="shared" si="7"/>
        <v>3.8629760000000033</v>
      </c>
      <c r="H60" s="56">
        <f t="shared" si="8"/>
        <v>14.922583576576026</v>
      </c>
      <c r="I60" s="50">
        <f t="shared" si="9"/>
        <v>0.9284634074074074</v>
      </c>
      <c r="J60" s="55"/>
      <c r="K60" s="55"/>
    </row>
    <row r="61" spans="2:11" x14ac:dyDescent="0.3">
      <c r="B61" s="13" t="s">
        <v>66</v>
      </c>
      <c r="C61" s="46">
        <v>55</v>
      </c>
      <c r="D61" s="46">
        <v>50.197853000000002</v>
      </c>
      <c r="E61" s="46">
        <f t="shared" si="5"/>
        <v>52.598926500000005</v>
      </c>
      <c r="F61" s="46">
        <f t="shared" si="6"/>
        <v>4.8021469999999979</v>
      </c>
      <c r="G61" s="46">
        <f t="shared" si="7"/>
        <v>4.8021469999999979</v>
      </c>
      <c r="H61" s="56">
        <f t="shared" si="8"/>
        <v>23.060615809608979</v>
      </c>
      <c r="I61" s="50">
        <f t="shared" si="9"/>
        <v>0.91268823636363638</v>
      </c>
      <c r="J61" s="55"/>
      <c r="K61" s="55"/>
    </row>
    <row r="62" spans="2:11" x14ac:dyDescent="0.3">
      <c r="B62" s="13" t="s">
        <v>67</v>
      </c>
      <c r="C62" s="46">
        <v>55</v>
      </c>
      <c r="D62" s="46">
        <v>50.180701999999997</v>
      </c>
      <c r="E62" s="46">
        <f t="shared" si="5"/>
        <v>52.590350999999998</v>
      </c>
      <c r="F62" s="46">
        <f t="shared" si="6"/>
        <v>4.8192980000000034</v>
      </c>
      <c r="G62" s="46">
        <f t="shared" si="7"/>
        <v>4.8192980000000034</v>
      </c>
      <c r="H62" s="56">
        <f t="shared" si="8"/>
        <v>23.225633212804034</v>
      </c>
      <c r="I62" s="50">
        <f t="shared" si="9"/>
        <v>0.91237639999999998</v>
      </c>
      <c r="J62" s="55"/>
      <c r="K62" s="55"/>
    </row>
    <row r="63" spans="2:11" x14ac:dyDescent="0.3">
      <c r="B63" s="13" t="s">
        <v>68</v>
      </c>
      <c r="C63" s="46">
        <v>56</v>
      </c>
      <c r="D63" s="46">
        <v>51.139823999999997</v>
      </c>
      <c r="E63" s="46">
        <f t="shared" si="5"/>
        <v>53.569912000000002</v>
      </c>
      <c r="F63" s="46">
        <f t="shared" si="6"/>
        <v>4.8601760000000027</v>
      </c>
      <c r="G63" s="46">
        <f t="shared" si="7"/>
        <v>4.8601760000000027</v>
      </c>
      <c r="H63" s="56">
        <f t="shared" si="8"/>
        <v>23.621310750976026</v>
      </c>
      <c r="I63" s="50">
        <f t="shared" si="9"/>
        <v>0.91321114285714278</v>
      </c>
      <c r="J63" s="55"/>
      <c r="K63" s="55"/>
    </row>
    <row r="64" spans="2:11" x14ac:dyDescent="0.3">
      <c r="B64" s="13" t="s">
        <v>69</v>
      </c>
      <c r="C64" s="46">
        <v>53</v>
      </c>
      <c r="D64" s="46">
        <v>48.138205999999997</v>
      </c>
      <c r="E64" s="46">
        <f t="shared" si="5"/>
        <v>50.569102999999998</v>
      </c>
      <c r="F64" s="46">
        <f t="shared" si="6"/>
        <v>4.8617940000000033</v>
      </c>
      <c r="G64" s="46">
        <f t="shared" si="7"/>
        <v>4.8617940000000033</v>
      </c>
      <c r="H64" s="56">
        <f t="shared" si="8"/>
        <v>23.63704089843603</v>
      </c>
      <c r="I64" s="50">
        <f t="shared" si="9"/>
        <v>0.90826803773584897</v>
      </c>
      <c r="J64" s="55"/>
      <c r="K64" s="55"/>
    </row>
    <row r="65" spans="2:11" x14ac:dyDescent="0.3">
      <c r="B65" s="13" t="s">
        <v>70</v>
      </c>
      <c r="C65" s="46">
        <v>54</v>
      </c>
      <c r="D65" s="46">
        <v>49.134953000000003</v>
      </c>
      <c r="E65" s="46">
        <f t="shared" si="5"/>
        <v>51.567476499999998</v>
      </c>
      <c r="F65" s="46">
        <f t="shared" si="6"/>
        <v>4.865046999999997</v>
      </c>
      <c r="G65" s="46">
        <f t="shared" si="7"/>
        <v>4.865046999999997</v>
      </c>
      <c r="H65" s="56">
        <f t="shared" si="8"/>
        <v>23.668682312208972</v>
      </c>
      <c r="I65" s="50">
        <f t="shared" si="9"/>
        <v>0.90990653703703706</v>
      </c>
      <c r="J65" s="55"/>
      <c r="K65" s="55"/>
    </row>
    <row r="66" spans="2:11" x14ac:dyDescent="0.3">
      <c r="B66" s="13" t="s">
        <v>71</v>
      </c>
      <c r="C66" s="46">
        <v>54</v>
      </c>
      <c r="D66" s="46">
        <v>49.131515999999998</v>
      </c>
      <c r="E66" s="46">
        <f t="shared" si="5"/>
        <v>51.565758000000002</v>
      </c>
      <c r="F66" s="46">
        <f t="shared" si="6"/>
        <v>4.8684840000000023</v>
      </c>
      <c r="G66" s="46">
        <f t="shared" si="7"/>
        <v>4.8684840000000023</v>
      </c>
      <c r="H66" s="56">
        <f t="shared" si="8"/>
        <v>23.702136458256021</v>
      </c>
      <c r="I66" s="50">
        <f t="shared" si="9"/>
        <v>0.90984288888888887</v>
      </c>
      <c r="J66" s="55"/>
      <c r="K66" s="55"/>
    </row>
    <row r="67" spans="2:11" x14ac:dyDescent="0.3">
      <c r="B67" s="13" t="s">
        <v>72</v>
      </c>
      <c r="C67" s="46">
        <v>56.7</v>
      </c>
      <c r="D67" s="46">
        <v>51.147601999999999</v>
      </c>
      <c r="E67" s="46">
        <f t="shared" si="5"/>
        <v>53.923800999999997</v>
      </c>
      <c r="F67" s="46">
        <f t="shared" si="6"/>
        <v>5.5523980000000037</v>
      </c>
      <c r="G67" s="46">
        <f t="shared" si="7"/>
        <v>5.5523980000000037</v>
      </c>
      <c r="H67" s="56">
        <f t="shared" si="8"/>
        <v>30.829123550404042</v>
      </c>
      <c r="I67" s="50">
        <f t="shared" si="9"/>
        <v>0.90207410934744259</v>
      </c>
      <c r="J67" s="55"/>
      <c r="K67" s="55"/>
    </row>
    <row r="68" spans="2:11" x14ac:dyDescent="0.3">
      <c r="B68" s="13" t="s">
        <v>73</v>
      </c>
      <c r="C68" s="46">
        <v>55</v>
      </c>
      <c r="D68" s="46">
        <v>49.442416999999999</v>
      </c>
      <c r="E68" s="46">
        <f t="shared" si="5"/>
        <v>52.221208500000003</v>
      </c>
      <c r="F68" s="46">
        <f t="shared" si="6"/>
        <v>5.5575830000000011</v>
      </c>
      <c r="G68" s="46">
        <f t="shared" si="7"/>
        <v>5.5575830000000011</v>
      </c>
      <c r="H68" s="56">
        <f t="shared" si="8"/>
        <v>30.88672880188901</v>
      </c>
      <c r="I68" s="50">
        <f t="shared" si="9"/>
        <v>0.89895303636363633</v>
      </c>
      <c r="J68" s="55"/>
      <c r="K68" s="55"/>
    </row>
    <row r="69" spans="2:11" x14ac:dyDescent="0.3">
      <c r="B69" s="13" t="s">
        <v>74</v>
      </c>
      <c r="C69" s="46">
        <v>56.4</v>
      </c>
      <c r="D69" s="46">
        <v>50.818255999999998</v>
      </c>
      <c r="E69" s="46">
        <f t="shared" si="5"/>
        <v>53.609127999999998</v>
      </c>
      <c r="F69" s="46">
        <f t="shared" si="6"/>
        <v>5.5817440000000005</v>
      </c>
      <c r="G69" s="46">
        <f t="shared" si="7"/>
        <v>5.5817440000000005</v>
      </c>
      <c r="H69" s="56">
        <f t="shared" si="8"/>
        <v>31.155866081536004</v>
      </c>
      <c r="I69" s="50">
        <f t="shared" si="9"/>
        <v>0.90103290780141843</v>
      </c>
      <c r="J69" s="55"/>
      <c r="K69" s="55"/>
    </row>
    <row r="70" spans="2:11" x14ac:dyDescent="0.3">
      <c r="B70" s="13" t="s">
        <v>75</v>
      </c>
      <c r="C70" s="46">
        <v>56</v>
      </c>
      <c r="D70" s="46">
        <v>50.389651999999998</v>
      </c>
      <c r="E70" s="46">
        <f t="shared" si="5"/>
        <v>53.194825999999999</v>
      </c>
      <c r="F70" s="46">
        <f t="shared" si="6"/>
        <v>5.6103480000000019</v>
      </c>
      <c r="G70" s="46">
        <f t="shared" si="7"/>
        <v>5.6103480000000019</v>
      </c>
      <c r="H70" s="56">
        <f t="shared" si="8"/>
        <v>31.476004681104023</v>
      </c>
      <c r="I70" s="50">
        <f t="shared" si="9"/>
        <v>0.8998152142857142</v>
      </c>
      <c r="J70" s="55"/>
      <c r="K70" s="55"/>
    </row>
    <row r="71" spans="2:11" x14ac:dyDescent="0.3">
      <c r="B71" s="13" t="s">
        <v>76</v>
      </c>
      <c r="C71" s="46">
        <v>54.2</v>
      </c>
      <c r="D71" s="46">
        <v>48.578960000000002</v>
      </c>
      <c r="E71" s="46">
        <f t="shared" si="5"/>
        <v>51.389480000000006</v>
      </c>
      <c r="F71" s="46">
        <f t="shared" si="6"/>
        <v>5.6210400000000007</v>
      </c>
      <c r="G71" s="46">
        <f t="shared" si="7"/>
        <v>5.6210400000000007</v>
      </c>
      <c r="H71" s="56">
        <f t="shared" si="8"/>
        <v>31.596090681600007</v>
      </c>
      <c r="I71" s="50">
        <f t="shared" si="9"/>
        <v>0.89629077490774911</v>
      </c>
      <c r="J71" s="55"/>
      <c r="K71" s="55"/>
    </row>
    <row r="72" spans="2:11" x14ac:dyDescent="0.3">
      <c r="B72" s="13" t="s">
        <v>77</v>
      </c>
      <c r="C72" s="46">
        <v>56</v>
      </c>
      <c r="D72" s="46">
        <v>50.363025999999998</v>
      </c>
      <c r="E72" s="46">
        <f t="shared" si="5"/>
        <v>53.181512999999995</v>
      </c>
      <c r="F72" s="46">
        <f t="shared" si="6"/>
        <v>5.6369740000000021</v>
      </c>
      <c r="G72" s="46">
        <f t="shared" si="7"/>
        <v>5.6369740000000021</v>
      </c>
      <c r="H72" s="56">
        <f t="shared" si="8"/>
        <v>31.775475876676023</v>
      </c>
      <c r="I72" s="50">
        <f t="shared" si="9"/>
        <v>0.89933974999999999</v>
      </c>
      <c r="J72" s="55"/>
      <c r="K72" s="55"/>
    </row>
    <row r="73" spans="2:11" x14ac:dyDescent="0.3">
      <c r="B73" s="13" t="s">
        <v>78</v>
      </c>
      <c r="C73" s="46">
        <v>55.6</v>
      </c>
      <c r="D73" s="46">
        <v>49.960856999999997</v>
      </c>
      <c r="E73" s="46">
        <f t="shared" si="5"/>
        <v>52.780428499999999</v>
      </c>
      <c r="F73" s="46">
        <f t="shared" si="6"/>
        <v>5.6391430000000042</v>
      </c>
      <c r="G73" s="46">
        <f t="shared" si="7"/>
        <v>5.6391430000000042</v>
      </c>
      <c r="H73" s="56">
        <f t="shared" si="8"/>
        <v>31.799933774449048</v>
      </c>
      <c r="I73" s="50">
        <f t="shared" si="9"/>
        <v>0.89857656474820136</v>
      </c>
      <c r="J73" s="55"/>
      <c r="K73" s="55"/>
    </row>
    <row r="74" spans="2:11" x14ac:dyDescent="0.3">
      <c r="B74" s="13" t="s">
        <v>79</v>
      </c>
      <c r="C74" s="46">
        <v>56</v>
      </c>
      <c r="D74" s="46">
        <v>50.359744999999997</v>
      </c>
      <c r="E74" s="46">
        <f t="shared" si="5"/>
        <v>53.179872500000002</v>
      </c>
      <c r="F74" s="46">
        <f t="shared" si="6"/>
        <v>5.6402550000000033</v>
      </c>
      <c r="G74" s="46">
        <f t="shared" si="7"/>
        <v>5.6402550000000033</v>
      </c>
      <c r="H74" s="56">
        <f t="shared" si="8"/>
        <v>31.812476465025039</v>
      </c>
      <c r="I74" s="50">
        <f t="shared" si="9"/>
        <v>0.89928116071428565</v>
      </c>
      <c r="J74" s="55"/>
      <c r="K74" s="55"/>
    </row>
    <row r="75" spans="2:11" x14ac:dyDescent="0.3">
      <c r="B75" s="13" t="s">
        <v>80</v>
      </c>
      <c r="C75" s="46">
        <v>50</v>
      </c>
      <c r="D75" s="46">
        <v>55.640990000000002</v>
      </c>
      <c r="E75" s="46">
        <f t="shared" si="5"/>
        <v>52.820495000000001</v>
      </c>
      <c r="F75" s="46">
        <f t="shared" si="6"/>
        <v>-5.6409900000000022</v>
      </c>
      <c r="G75" s="46">
        <f t="shared" si="7"/>
        <v>5.6409900000000022</v>
      </c>
      <c r="H75" s="56">
        <f t="shared" si="8"/>
        <v>31.820768180100025</v>
      </c>
      <c r="I75" s="50">
        <f t="shared" si="9"/>
        <v>0.88718019999999997</v>
      </c>
      <c r="J75" s="55"/>
      <c r="K75" s="55"/>
    </row>
    <row r="76" spans="2:11" x14ac:dyDescent="0.3">
      <c r="B76" s="13" t="s">
        <v>81</v>
      </c>
      <c r="C76" s="46">
        <v>57</v>
      </c>
      <c r="D76" s="46">
        <v>51.352978</v>
      </c>
      <c r="E76" s="46">
        <f t="shared" si="5"/>
        <v>54.176489000000004</v>
      </c>
      <c r="F76" s="46">
        <f t="shared" si="6"/>
        <v>5.6470219999999998</v>
      </c>
      <c r="G76" s="46">
        <f t="shared" si="7"/>
        <v>5.6470219999999998</v>
      </c>
      <c r="H76" s="56">
        <f t="shared" si="8"/>
        <v>31.888857468483998</v>
      </c>
      <c r="I76" s="50">
        <f t="shared" si="9"/>
        <v>0.90092943859649122</v>
      </c>
      <c r="J76" s="55"/>
      <c r="K76" s="55"/>
    </row>
    <row r="77" spans="2:11" x14ac:dyDescent="0.3">
      <c r="B77" s="13" t="s">
        <v>82</v>
      </c>
      <c r="C77" s="46">
        <v>57</v>
      </c>
      <c r="D77" s="46">
        <v>51.302455999999999</v>
      </c>
      <c r="E77" s="46">
        <f t="shared" ref="E77:E107" si="10">IFERROR(AVERAGE(C77,D77),"")</f>
        <v>54.151228000000003</v>
      </c>
      <c r="F77" s="46">
        <f t="shared" ref="F77:F107" si="11">IFERROR((C77-D77),"")</f>
        <v>5.6975440000000006</v>
      </c>
      <c r="G77" s="46">
        <f t="shared" ref="G77:G107" si="12">ABS(F77)</f>
        <v>5.6975440000000006</v>
      </c>
      <c r="H77" s="56">
        <f t="shared" si="8"/>
        <v>32.462007631936004</v>
      </c>
      <c r="I77" s="50">
        <f t="shared" ref="I77:I107" si="13">IFERROR((1-(ABS(C77-D77)/C77)),"")</f>
        <v>0.9000430877192982</v>
      </c>
      <c r="J77" s="55"/>
      <c r="K77" s="55"/>
    </row>
    <row r="78" spans="2:11" x14ac:dyDescent="0.3">
      <c r="B78" s="13" t="s">
        <v>83</v>
      </c>
      <c r="C78" s="46">
        <v>56</v>
      </c>
      <c r="D78" s="46">
        <v>50.292053000000003</v>
      </c>
      <c r="E78" s="46">
        <f t="shared" si="10"/>
        <v>53.146026500000005</v>
      </c>
      <c r="F78" s="46">
        <f t="shared" si="11"/>
        <v>5.7079469999999972</v>
      </c>
      <c r="G78" s="46">
        <f t="shared" si="12"/>
        <v>5.7079469999999972</v>
      </c>
      <c r="H78" s="56">
        <f t="shared" ref="H78:H141" si="14">POWER(F78,2)</f>
        <v>32.580658954808968</v>
      </c>
      <c r="I78" s="50">
        <f t="shared" si="13"/>
        <v>0.89807237500000003</v>
      </c>
      <c r="J78" s="55"/>
      <c r="K78" s="55"/>
    </row>
    <row r="79" spans="2:11" x14ac:dyDescent="0.3">
      <c r="B79" s="13" t="s">
        <v>84</v>
      </c>
      <c r="C79" s="46">
        <v>56</v>
      </c>
      <c r="D79" s="46">
        <v>49.55236</v>
      </c>
      <c r="E79" s="46">
        <f t="shared" si="10"/>
        <v>52.776179999999997</v>
      </c>
      <c r="F79" s="46">
        <f t="shared" si="11"/>
        <v>6.4476399999999998</v>
      </c>
      <c r="G79" s="46">
        <f t="shared" si="12"/>
        <v>6.4476399999999998</v>
      </c>
      <c r="H79" s="56">
        <f t="shared" si="14"/>
        <v>41.572061569599995</v>
      </c>
      <c r="I79" s="50">
        <f t="shared" si="13"/>
        <v>0.88486357142857142</v>
      </c>
      <c r="J79" s="55"/>
      <c r="K79" s="55"/>
    </row>
    <row r="80" spans="2:11" x14ac:dyDescent="0.3">
      <c r="B80" s="13" t="s">
        <v>85</v>
      </c>
      <c r="C80" s="46">
        <v>57</v>
      </c>
      <c r="D80" s="46">
        <v>50.538130000000002</v>
      </c>
      <c r="E80" s="46">
        <f t="shared" si="10"/>
        <v>53.769064999999998</v>
      </c>
      <c r="F80" s="46">
        <f t="shared" si="11"/>
        <v>6.4618699999999976</v>
      </c>
      <c r="G80" s="46">
        <f t="shared" si="12"/>
        <v>6.4618699999999976</v>
      </c>
      <c r="H80" s="56">
        <f t="shared" si="14"/>
        <v>41.755763896899971</v>
      </c>
      <c r="I80" s="50">
        <f t="shared" si="13"/>
        <v>0.88663385964912289</v>
      </c>
      <c r="J80" s="55"/>
      <c r="K80" s="55"/>
    </row>
    <row r="81" spans="2:11" x14ac:dyDescent="0.3">
      <c r="B81" s="13" t="s">
        <v>86</v>
      </c>
      <c r="C81" s="46">
        <v>56</v>
      </c>
      <c r="D81" s="46">
        <v>49.525364000000003</v>
      </c>
      <c r="E81" s="46">
        <f t="shared" si="10"/>
        <v>52.762681999999998</v>
      </c>
      <c r="F81" s="46">
        <f t="shared" si="11"/>
        <v>6.4746359999999967</v>
      </c>
      <c r="G81" s="46">
        <f t="shared" si="12"/>
        <v>6.4746359999999967</v>
      </c>
      <c r="H81" s="56">
        <f t="shared" si="14"/>
        <v>41.920911332495955</v>
      </c>
      <c r="I81" s="50">
        <f t="shared" si="13"/>
        <v>0.88438150000000004</v>
      </c>
      <c r="J81" s="55"/>
      <c r="K81" s="55"/>
    </row>
    <row r="82" spans="2:11" x14ac:dyDescent="0.3">
      <c r="B82" s="13" t="s">
        <v>87</v>
      </c>
      <c r="C82" s="46">
        <v>56</v>
      </c>
      <c r="D82" s="46">
        <v>49.515456999999998</v>
      </c>
      <c r="E82" s="46">
        <f t="shared" si="10"/>
        <v>52.757728499999999</v>
      </c>
      <c r="F82" s="46">
        <f t="shared" si="11"/>
        <v>6.4845430000000022</v>
      </c>
      <c r="G82" s="46">
        <f t="shared" si="12"/>
        <v>6.4845430000000022</v>
      </c>
      <c r="H82" s="56">
        <f t="shared" si="14"/>
        <v>42.049297918849028</v>
      </c>
      <c r="I82" s="50">
        <f t="shared" si="13"/>
        <v>0.88420458928571422</v>
      </c>
      <c r="J82" s="55"/>
      <c r="K82" s="55"/>
    </row>
    <row r="83" spans="2:11" x14ac:dyDescent="0.3">
      <c r="B83" s="13" t="s">
        <v>88</v>
      </c>
      <c r="C83" s="46">
        <v>55.5</v>
      </c>
      <c r="D83" s="46">
        <v>48.997611999999997</v>
      </c>
      <c r="E83" s="46">
        <f t="shared" si="10"/>
        <v>52.248806000000002</v>
      </c>
      <c r="F83" s="46">
        <f t="shared" si="11"/>
        <v>6.5023880000000034</v>
      </c>
      <c r="G83" s="46">
        <f t="shared" si="12"/>
        <v>6.5023880000000034</v>
      </c>
      <c r="H83" s="56">
        <f t="shared" si="14"/>
        <v>42.281049702544045</v>
      </c>
      <c r="I83" s="50">
        <f t="shared" si="13"/>
        <v>0.88283985585585578</v>
      </c>
      <c r="J83" s="55"/>
      <c r="K83" s="55"/>
    </row>
    <row r="84" spans="2:11" x14ac:dyDescent="0.3">
      <c r="B84" s="13" t="s">
        <v>89</v>
      </c>
      <c r="C84" s="46">
        <v>54.1</v>
      </c>
      <c r="D84" s="46">
        <v>47.554222000000003</v>
      </c>
      <c r="E84" s="46">
        <f t="shared" si="10"/>
        <v>50.827111000000002</v>
      </c>
      <c r="F84" s="46">
        <f t="shared" si="11"/>
        <v>6.5457779999999985</v>
      </c>
      <c r="G84" s="46">
        <f t="shared" si="12"/>
        <v>6.5457779999999985</v>
      </c>
      <c r="H84" s="56">
        <f t="shared" si="14"/>
        <v>42.84720962528398</v>
      </c>
      <c r="I84" s="50">
        <f t="shared" si="13"/>
        <v>0.87900595194085029</v>
      </c>
      <c r="J84" s="55"/>
      <c r="K84" s="55"/>
    </row>
    <row r="85" spans="2:11" x14ac:dyDescent="0.3">
      <c r="B85" s="13" t="s">
        <v>90</v>
      </c>
      <c r="C85" s="46">
        <v>57</v>
      </c>
      <c r="D85" s="46">
        <v>50.409930000000003</v>
      </c>
      <c r="E85" s="46">
        <f t="shared" si="10"/>
        <v>53.704965000000001</v>
      </c>
      <c r="F85" s="46">
        <f t="shared" si="11"/>
        <v>6.5900699999999972</v>
      </c>
      <c r="G85" s="46">
        <f t="shared" si="12"/>
        <v>6.5900699999999972</v>
      </c>
      <c r="H85" s="56">
        <f t="shared" si="14"/>
        <v>43.429022604899963</v>
      </c>
      <c r="I85" s="50">
        <f t="shared" si="13"/>
        <v>0.88438473684210528</v>
      </c>
      <c r="J85" s="55"/>
      <c r="K85" s="55"/>
    </row>
    <row r="86" spans="2:11" x14ac:dyDescent="0.3">
      <c r="B86" s="13" t="s">
        <v>91</v>
      </c>
      <c r="C86" s="46">
        <v>57</v>
      </c>
      <c r="D86" s="46">
        <v>50.299534000000001</v>
      </c>
      <c r="E86" s="46">
        <f t="shared" si="10"/>
        <v>53.649766999999997</v>
      </c>
      <c r="F86" s="46">
        <f t="shared" si="11"/>
        <v>6.7004659999999987</v>
      </c>
      <c r="G86" s="46">
        <f t="shared" si="12"/>
        <v>6.7004659999999987</v>
      </c>
      <c r="H86" s="56">
        <f t="shared" si="14"/>
        <v>44.896244617155986</v>
      </c>
      <c r="I86" s="50">
        <f t="shared" si="13"/>
        <v>0.88244796491228072</v>
      </c>
      <c r="J86" s="55"/>
      <c r="K86" s="55"/>
    </row>
    <row r="87" spans="2:11" x14ac:dyDescent="0.3">
      <c r="B87" s="13" t="s">
        <v>92</v>
      </c>
      <c r="C87" s="46">
        <v>56</v>
      </c>
      <c r="D87" s="46">
        <v>49.217013999999999</v>
      </c>
      <c r="E87" s="46">
        <f t="shared" si="10"/>
        <v>52.608507000000003</v>
      </c>
      <c r="F87" s="46">
        <f t="shared" si="11"/>
        <v>6.7829860000000011</v>
      </c>
      <c r="G87" s="46">
        <f t="shared" si="12"/>
        <v>6.7829860000000011</v>
      </c>
      <c r="H87" s="56">
        <f t="shared" si="14"/>
        <v>46.008899076196016</v>
      </c>
      <c r="I87" s="50">
        <f t="shared" si="13"/>
        <v>0.87887525</v>
      </c>
      <c r="J87" s="55"/>
      <c r="K87" s="55"/>
    </row>
    <row r="88" spans="2:11" x14ac:dyDescent="0.3">
      <c r="B88" s="13" t="s">
        <v>93</v>
      </c>
      <c r="C88" s="46">
        <v>57</v>
      </c>
      <c r="D88" s="46">
        <v>49.817608</v>
      </c>
      <c r="E88" s="46">
        <f t="shared" si="10"/>
        <v>53.408804000000003</v>
      </c>
      <c r="F88" s="46">
        <f t="shared" si="11"/>
        <v>7.1823920000000001</v>
      </c>
      <c r="G88" s="46">
        <f t="shared" si="12"/>
        <v>7.1823920000000001</v>
      </c>
      <c r="H88" s="56">
        <f t="shared" si="14"/>
        <v>51.586754841664003</v>
      </c>
      <c r="I88" s="50">
        <f t="shared" si="13"/>
        <v>0.87399312280701758</v>
      </c>
      <c r="J88" s="55"/>
      <c r="K88" s="55"/>
    </row>
    <row r="89" spans="2:11" x14ac:dyDescent="0.3">
      <c r="B89" s="13" t="s">
        <v>94</v>
      </c>
      <c r="C89" s="46">
        <v>55.8</v>
      </c>
      <c r="D89" s="46">
        <v>48.565952000000003</v>
      </c>
      <c r="E89" s="46">
        <f t="shared" si="10"/>
        <v>52.182975999999996</v>
      </c>
      <c r="F89" s="46">
        <f t="shared" si="11"/>
        <v>7.2340479999999943</v>
      </c>
      <c r="G89" s="46">
        <f t="shared" si="12"/>
        <v>7.2340479999999943</v>
      </c>
      <c r="H89" s="56">
        <f t="shared" si="14"/>
        <v>52.33145046630392</v>
      </c>
      <c r="I89" s="50">
        <f t="shared" si="13"/>
        <v>0.87035756272401443</v>
      </c>
      <c r="J89" s="55"/>
      <c r="K89" s="55"/>
    </row>
    <row r="90" spans="2:11" x14ac:dyDescent="0.3">
      <c r="B90" s="13" t="s">
        <v>95</v>
      </c>
      <c r="C90" s="46">
        <v>56</v>
      </c>
      <c r="D90" s="46">
        <v>48.711308000000002</v>
      </c>
      <c r="E90" s="46">
        <f t="shared" si="10"/>
        <v>52.355654000000001</v>
      </c>
      <c r="F90" s="46">
        <f t="shared" si="11"/>
        <v>7.2886919999999975</v>
      </c>
      <c r="G90" s="46">
        <f t="shared" si="12"/>
        <v>7.2886919999999975</v>
      </c>
      <c r="H90" s="56">
        <f t="shared" si="14"/>
        <v>53.125031070863962</v>
      </c>
      <c r="I90" s="50">
        <f t="shared" si="13"/>
        <v>0.8698447857142857</v>
      </c>
      <c r="J90" s="55"/>
      <c r="K90" s="55"/>
    </row>
    <row r="91" spans="2:11" x14ac:dyDescent="0.3">
      <c r="B91" s="13" t="s">
        <v>96</v>
      </c>
      <c r="C91" s="46">
        <v>57</v>
      </c>
      <c r="D91" s="46">
        <v>49.581916999999997</v>
      </c>
      <c r="E91" s="46">
        <f t="shared" si="10"/>
        <v>53.290958500000002</v>
      </c>
      <c r="F91" s="46">
        <f t="shared" si="11"/>
        <v>7.4180830000000029</v>
      </c>
      <c r="G91" s="46">
        <f t="shared" si="12"/>
        <v>7.4180830000000029</v>
      </c>
      <c r="H91" s="56">
        <f t="shared" si="14"/>
        <v>55.027955394889041</v>
      </c>
      <c r="I91" s="50">
        <f t="shared" si="13"/>
        <v>0.86985819298245604</v>
      </c>
      <c r="J91" s="55"/>
      <c r="K91" s="55"/>
    </row>
    <row r="92" spans="2:11" x14ac:dyDescent="0.3">
      <c r="B92" s="13" t="s">
        <v>97</v>
      </c>
      <c r="C92" s="46">
        <v>56</v>
      </c>
      <c r="D92" s="46">
        <v>48.546745000000001</v>
      </c>
      <c r="E92" s="46">
        <f t="shared" si="10"/>
        <v>52.273372500000001</v>
      </c>
      <c r="F92" s="46">
        <f t="shared" si="11"/>
        <v>7.4532549999999986</v>
      </c>
      <c r="G92" s="46">
        <f t="shared" si="12"/>
        <v>7.4532549999999986</v>
      </c>
      <c r="H92" s="56">
        <f t="shared" si="14"/>
        <v>55.551010095024978</v>
      </c>
      <c r="I92" s="50">
        <f t="shared" si="13"/>
        <v>0.86690616071428572</v>
      </c>
      <c r="J92" s="55"/>
      <c r="K92" s="55"/>
    </row>
    <row r="93" spans="2:11" x14ac:dyDescent="0.3">
      <c r="B93" s="13" t="s">
        <v>98</v>
      </c>
      <c r="C93" s="46">
        <v>56</v>
      </c>
      <c r="D93" s="46">
        <v>48.293007000000003</v>
      </c>
      <c r="E93" s="46">
        <f t="shared" si="10"/>
        <v>52.146503500000001</v>
      </c>
      <c r="F93" s="46">
        <f t="shared" si="11"/>
        <v>7.7069929999999971</v>
      </c>
      <c r="G93" s="46">
        <f t="shared" si="12"/>
        <v>7.7069929999999971</v>
      </c>
      <c r="H93" s="56">
        <f t="shared" si="14"/>
        <v>59.397741102048954</v>
      </c>
      <c r="I93" s="50">
        <f t="shared" si="13"/>
        <v>0.86237512500000002</v>
      </c>
      <c r="J93" s="55"/>
      <c r="K93" s="55"/>
    </row>
    <row r="94" spans="2:11" x14ac:dyDescent="0.3">
      <c r="B94" s="13" t="s">
        <v>99</v>
      </c>
      <c r="C94" s="46">
        <v>56</v>
      </c>
      <c r="D94" s="46">
        <v>47.922840000000001</v>
      </c>
      <c r="E94" s="46">
        <f t="shared" si="10"/>
        <v>51.961420000000004</v>
      </c>
      <c r="F94" s="46">
        <f t="shared" si="11"/>
        <v>8.0771599999999992</v>
      </c>
      <c r="G94" s="46">
        <f t="shared" si="12"/>
        <v>8.0771599999999992</v>
      </c>
      <c r="H94" s="56">
        <f t="shared" si="14"/>
        <v>65.240513665599991</v>
      </c>
      <c r="I94" s="50">
        <f t="shared" si="13"/>
        <v>0.855765</v>
      </c>
      <c r="J94" s="55"/>
      <c r="K94" s="55"/>
    </row>
    <row r="95" spans="2:11" x14ac:dyDescent="0.3">
      <c r="B95" s="13" t="s">
        <v>100</v>
      </c>
      <c r="C95" s="46">
        <v>56</v>
      </c>
      <c r="D95" s="46">
        <v>47.353718000000001</v>
      </c>
      <c r="E95" s="46">
        <f t="shared" si="10"/>
        <v>51.676859</v>
      </c>
      <c r="F95" s="46">
        <f t="shared" si="11"/>
        <v>8.6462819999999994</v>
      </c>
      <c r="G95" s="46">
        <f t="shared" si="12"/>
        <v>8.6462819999999994</v>
      </c>
      <c r="H95" s="56">
        <f t="shared" si="14"/>
        <v>74.758192423523994</v>
      </c>
      <c r="I95" s="50">
        <f t="shared" si="13"/>
        <v>0.84560210714285722</v>
      </c>
      <c r="J95" s="55"/>
      <c r="K95" s="55"/>
    </row>
    <row r="96" spans="2:11" x14ac:dyDescent="0.3">
      <c r="B96" s="13" t="s">
        <v>101</v>
      </c>
      <c r="C96" s="46">
        <v>47</v>
      </c>
      <c r="D96" s="46">
        <v>44.774889999999999</v>
      </c>
      <c r="E96" s="46">
        <f t="shared" si="10"/>
        <v>45.887445</v>
      </c>
      <c r="F96" s="46">
        <f t="shared" si="11"/>
        <v>2.2251100000000008</v>
      </c>
      <c r="G96" s="46">
        <f t="shared" si="12"/>
        <v>2.2251100000000008</v>
      </c>
      <c r="H96" s="56">
        <f t="shared" si="14"/>
        <v>4.9511145121000038</v>
      </c>
      <c r="I96" s="50">
        <f t="shared" si="13"/>
        <v>0.9526572340425532</v>
      </c>
      <c r="J96" s="55"/>
      <c r="K96" s="55"/>
    </row>
    <row r="97" spans="2:11" x14ac:dyDescent="0.3">
      <c r="B97" s="13" t="s">
        <v>102</v>
      </c>
      <c r="C97" s="46">
        <v>49</v>
      </c>
      <c r="D97" s="46">
        <v>49.506779999999999</v>
      </c>
      <c r="E97" s="46">
        <f t="shared" si="10"/>
        <v>49.253389999999996</v>
      </c>
      <c r="F97" s="46">
        <f t="shared" si="11"/>
        <v>-0.50677999999999912</v>
      </c>
      <c r="G97" s="46">
        <f t="shared" si="12"/>
        <v>0.50677999999999912</v>
      </c>
      <c r="H97" s="56">
        <f t="shared" si="14"/>
        <v>0.2568259683999991</v>
      </c>
      <c r="I97" s="50">
        <f t="shared" si="13"/>
        <v>0.9896575510204082</v>
      </c>
      <c r="J97" s="55"/>
      <c r="K97" s="55"/>
    </row>
    <row r="98" spans="2:11" x14ac:dyDescent="0.3">
      <c r="B98" s="13" t="s">
        <v>103</v>
      </c>
      <c r="C98" s="46">
        <v>46</v>
      </c>
      <c r="D98" s="46">
        <v>52.396872999999999</v>
      </c>
      <c r="E98" s="46">
        <f t="shared" si="10"/>
        <v>49.1984365</v>
      </c>
      <c r="F98" s="46">
        <f t="shared" si="11"/>
        <v>-6.3968729999999994</v>
      </c>
      <c r="G98" s="46">
        <f t="shared" si="12"/>
        <v>6.3968729999999994</v>
      </c>
      <c r="H98" s="56">
        <f t="shared" si="14"/>
        <v>40.919984178128992</v>
      </c>
      <c r="I98" s="50">
        <f t="shared" si="13"/>
        <v>0.8609375434782609</v>
      </c>
      <c r="J98" s="55"/>
      <c r="K98" s="55"/>
    </row>
    <row r="99" spans="2:11" x14ac:dyDescent="0.3">
      <c r="B99" s="13" t="s">
        <v>104</v>
      </c>
      <c r="C99" s="46">
        <v>48</v>
      </c>
      <c r="D99" s="46">
        <v>50.827613999999997</v>
      </c>
      <c r="E99" s="46">
        <f t="shared" si="10"/>
        <v>49.413806999999998</v>
      </c>
      <c r="F99" s="46">
        <f t="shared" si="11"/>
        <v>-2.827613999999997</v>
      </c>
      <c r="G99" s="46">
        <f t="shared" si="12"/>
        <v>2.827613999999997</v>
      </c>
      <c r="H99" s="56">
        <f t="shared" si="14"/>
        <v>7.9954009329959828</v>
      </c>
      <c r="I99" s="50">
        <f t="shared" si="13"/>
        <v>0.94109137500000006</v>
      </c>
      <c r="J99" s="55"/>
      <c r="K99" s="55"/>
    </row>
    <row r="100" spans="2:11" x14ac:dyDescent="0.3">
      <c r="B100" s="13" t="s">
        <v>105</v>
      </c>
      <c r="C100" s="46">
        <v>47.4</v>
      </c>
      <c r="D100" s="46">
        <v>52.235847</v>
      </c>
      <c r="E100" s="46">
        <f t="shared" si="10"/>
        <v>49.817923499999999</v>
      </c>
      <c r="F100" s="46">
        <f t="shared" si="11"/>
        <v>-4.8358470000000011</v>
      </c>
      <c r="G100" s="46">
        <f t="shared" si="12"/>
        <v>4.8358470000000011</v>
      </c>
      <c r="H100" s="56">
        <f t="shared" si="14"/>
        <v>23.385416207409012</v>
      </c>
      <c r="I100" s="50">
        <f t="shared" si="13"/>
        <v>0.89797791139240501</v>
      </c>
      <c r="J100" s="55"/>
      <c r="K100" s="55"/>
    </row>
    <row r="101" spans="2:11" x14ac:dyDescent="0.3">
      <c r="B101" s="13" t="s">
        <v>106</v>
      </c>
      <c r="C101" s="46">
        <v>46</v>
      </c>
      <c r="D101" s="46">
        <v>43.200336</v>
      </c>
      <c r="E101" s="46">
        <f t="shared" si="10"/>
        <v>44.600167999999996</v>
      </c>
      <c r="F101" s="46">
        <f t="shared" si="11"/>
        <v>2.7996639999999999</v>
      </c>
      <c r="G101" s="46">
        <f t="shared" si="12"/>
        <v>2.7996639999999999</v>
      </c>
      <c r="H101" s="56">
        <f t="shared" si="14"/>
        <v>7.838118512896</v>
      </c>
      <c r="I101" s="50">
        <f t="shared" si="13"/>
        <v>0.93913773913043475</v>
      </c>
      <c r="J101" s="55"/>
      <c r="K101" s="55"/>
    </row>
    <row r="102" spans="2:11" x14ac:dyDescent="0.3">
      <c r="B102" s="13" t="s">
        <v>107</v>
      </c>
      <c r="C102" s="46">
        <v>45</v>
      </c>
      <c r="D102" s="46">
        <v>41.625374000000001</v>
      </c>
      <c r="E102" s="46">
        <f t="shared" si="10"/>
        <v>43.312686999999997</v>
      </c>
      <c r="F102" s="46">
        <f t="shared" si="11"/>
        <v>3.3746259999999992</v>
      </c>
      <c r="G102" s="46">
        <f t="shared" si="12"/>
        <v>3.3746259999999992</v>
      </c>
      <c r="H102" s="56">
        <f t="shared" si="14"/>
        <v>11.388100639875995</v>
      </c>
      <c r="I102" s="50">
        <f t="shared" si="13"/>
        <v>0.92500831111111115</v>
      </c>
      <c r="J102" s="55"/>
      <c r="K102" s="55"/>
    </row>
    <row r="103" spans="2:11" x14ac:dyDescent="0.3">
      <c r="B103" s="13" t="s">
        <v>108</v>
      </c>
      <c r="C103" s="46">
        <v>47</v>
      </c>
      <c r="D103" s="46">
        <v>50.449379999999998</v>
      </c>
      <c r="E103" s="46">
        <f t="shared" si="10"/>
        <v>48.724689999999995</v>
      </c>
      <c r="F103" s="46">
        <f t="shared" si="11"/>
        <v>-3.4493799999999979</v>
      </c>
      <c r="G103" s="46">
        <f t="shared" si="12"/>
        <v>3.4493799999999979</v>
      </c>
      <c r="H103" s="56">
        <f t="shared" si="14"/>
        <v>11.898222384399986</v>
      </c>
      <c r="I103" s="50">
        <f t="shared" si="13"/>
        <v>0.92660893617021278</v>
      </c>
      <c r="J103" s="55"/>
      <c r="K103" s="55"/>
    </row>
    <row r="104" spans="2:11" x14ac:dyDescent="0.3">
      <c r="B104" s="13" t="s">
        <v>109</v>
      </c>
      <c r="C104" s="46">
        <v>46.5</v>
      </c>
      <c r="D104" s="46">
        <v>46.162979999999997</v>
      </c>
      <c r="E104" s="46">
        <f t="shared" si="10"/>
        <v>46.331490000000002</v>
      </c>
      <c r="F104" s="46">
        <f t="shared" si="11"/>
        <v>0.33702000000000254</v>
      </c>
      <c r="G104" s="46">
        <f t="shared" si="12"/>
        <v>0.33702000000000254</v>
      </c>
      <c r="H104" s="56">
        <f t="shared" si="14"/>
        <v>0.11358248040000171</v>
      </c>
      <c r="I104" s="50">
        <f t="shared" si="13"/>
        <v>0.99275225806451606</v>
      </c>
      <c r="J104" s="55"/>
      <c r="K104" s="55"/>
    </row>
    <row r="105" spans="2:11" x14ac:dyDescent="0.3">
      <c r="B105" s="13" t="s">
        <v>110</v>
      </c>
      <c r="C105" s="46">
        <v>48</v>
      </c>
      <c r="D105" s="46">
        <v>45.607418000000003</v>
      </c>
      <c r="E105" s="46">
        <f t="shared" si="10"/>
        <v>46.803708999999998</v>
      </c>
      <c r="F105" s="46">
        <f t="shared" si="11"/>
        <v>2.3925819999999973</v>
      </c>
      <c r="G105" s="46">
        <f t="shared" si="12"/>
        <v>2.3925819999999973</v>
      </c>
      <c r="H105" s="56">
        <f t="shared" si="14"/>
        <v>5.7244486267239871</v>
      </c>
      <c r="I105" s="50">
        <f t="shared" si="13"/>
        <v>0.95015454166666669</v>
      </c>
      <c r="J105" s="55"/>
      <c r="K105" s="55"/>
    </row>
    <row r="106" spans="2:11" x14ac:dyDescent="0.3">
      <c r="B106" s="13" t="s">
        <v>111</v>
      </c>
      <c r="C106" s="46">
        <v>48</v>
      </c>
      <c r="D106" s="46">
        <v>55.587276000000003</v>
      </c>
      <c r="E106" s="46">
        <f t="shared" si="10"/>
        <v>51.793638000000001</v>
      </c>
      <c r="F106" s="46">
        <f t="shared" si="11"/>
        <v>-7.5872760000000028</v>
      </c>
      <c r="G106" s="46">
        <f t="shared" si="12"/>
        <v>7.5872760000000028</v>
      </c>
      <c r="H106" s="56">
        <f t="shared" si="14"/>
        <v>57.566757100176041</v>
      </c>
      <c r="I106" s="50">
        <f t="shared" si="13"/>
        <v>0.84193174999999998</v>
      </c>
      <c r="J106" s="55"/>
      <c r="K106" s="55"/>
    </row>
    <row r="107" spans="2:11" x14ac:dyDescent="0.3">
      <c r="B107" s="13" t="s">
        <v>112</v>
      </c>
      <c r="C107" s="46">
        <v>48</v>
      </c>
      <c r="D107" s="46">
        <v>53.96181</v>
      </c>
      <c r="E107" s="46">
        <f t="shared" si="10"/>
        <v>50.980905</v>
      </c>
      <c r="F107" s="46">
        <f t="shared" si="11"/>
        <v>-5.9618099999999998</v>
      </c>
      <c r="G107" s="46">
        <f t="shared" si="12"/>
        <v>5.9618099999999998</v>
      </c>
      <c r="H107" s="56">
        <f t="shared" si="14"/>
        <v>35.543178476099996</v>
      </c>
      <c r="I107" s="50">
        <f t="shared" si="13"/>
        <v>0.87579562499999997</v>
      </c>
      <c r="J107" s="55"/>
      <c r="K107" s="55"/>
    </row>
    <row r="108" spans="2:11" x14ac:dyDescent="0.3">
      <c r="B108" s="13" t="s">
        <v>113</v>
      </c>
      <c r="C108" s="46">
        <v>47</v>
      </c>
      <c r="D108" s="46">
        <v>53.085650000000001</v>
      </c>
      <c r="E108" s="46">
        <f t="shared" ref="E108:E141" si="15">IFERROR(AVERAGE(C108,D108),"")</f>
        <v>50.042825000000001</v>
      </c>
      <c r="F108" s="46">
        <f t="shared" ref="F108:F141" si="16">IFERROR((C108-D108),"")</f>
        <v>-6.0856500000000011</v>
      </c>
      <c r="G108" s="46">
        <f t="shared" ref="G108:G141" si="17">ABS(F108)</f>
        <v>6.0856500000000011</v>
      </c>
      <c r="H108" s="56">
        <f t="shared" si="14"/>
        <v>37.035135922500011</v>
      </c>
      <c r="I108" s="50">
        <f t="shared" ref="I108:I141" si="18">IFERROR((1-(ABS(C108-D108)/C108)),"")</f>
        <v>0.87051808510638296</v>
      </c>
      <c r="J108" s="55"/>
      <c r="K108" s="55"/>
    </row>
    <row r="109" spans="2:11" x14ac:dyDescent="0.3">
      <c r="B109" s="13" t="s">
        <v>114</v>
      </c>
      <c r="C109" s="46">
        <v>46</v>
      </c>
      <c r="D109" s="46">
        <v>46.479309999999998</v>
      </c>
      <c r="E109" s="46">
        <f t="shared" si="15"/>
        <v>46.239654999999999</v>
      </c>
      <c r="F109" s="46">
        <f t="shared" si="16"/>
        <v>-0.47930999999999813</v>
      </c>
      <c r="G109" s="46">
        <f t="shared" si="17"/>
        <v>0.47930999999999813</v>
      </c>
      <c r="H109" s="56">
        <f t="shared" si="14"/>
        <v>0.22973807609999822</v>
      </c>
      <c r="I109" s="50">
        <f t="shared" si="18"/>
        <v>0.98958021739130442</v>
      </c>
      <c r="J109" s="55"/>
      <c r="K109" s="55"/>
    </row>
    <row r="110" spans="2:11" x14ac:dyDescent="0.3">
      <c r="B110" s="13" t="s">
        <v>115</v>
      </c>
      <c r="C110" s="46">
        <v>48</v>
      </c>
      <c r="D110" s="46">
        <v>44.837887000000002</v>
      </c>
      <c r="E110" s="46">
        <f t="shared" si="15"/>
        <v>46.418943499999997</v>
      </c>
      <c r="F110" s="46">
        <f t="shared" si="16"/>
        <v>3.162112999999998</v>
      </c>
      <c r="G110" s="46">
        <f t="shared" si="17"/>
        <v>3.162112999999998</v>
      </c>
      <c r="H110" s="56">
        <f t="shared" si="14"/>
        <v>9.9989586247689868</v>
      </c>
      <c r="I110" s="50">
        <f t="shared" si="18"/>
        <v>0.93412264583333338</v>
      </c>
      <c r="J110" s="55"/>
      <c r="K110" s="55"/>
    </row>
    <row r="111" spans="2:11" x14ac:dyDescent="0.3">
      <c r="B111" s="13" t="s">
        <v>116</v>
      </c>
      <c r="C111" s="46">
        <v>49</v>
      </c>
      <c r="D111" s="46">
        <v>49.746609999999997</v>
      </c>
      <c r="E111" s="46">
        <f t="shared" si="15"/>
        <v>49.373305000000002</v>
      </c>
      <c r="F111" s="46">
        <f t="shared" si="16"/>
        <v>-0.74660999999999689</v>
      </c>
      <c r="G111" s="46">
        <f t="shared" si="17"/>
        <v>0.74660999999999689</v>
      </c>
      <c r="H111" s="56">
        <f t="shared" si="14"/>
        <v>0.5574264920999954</v>
      </c>
      <c r="I111" s="50">
        <f t="shared" si="18"/>
        <v>0.98476306122448987</v>
      </c>
      <c r="J111" s="55"/>
      <c r="K111" s="55"/>
    </row>
    <row r="112" spans="2:11" x14ac:dyDescent="0.3">
      <c r="B112" s="13" t="s">
        <v>117</v>
      </c>
      <c r="C112" s="46">
        <v>44</v>
      </c>
      <c r="D112" s="46">
        <v>48.828265999999999</v>
      </c>
      <c r="E112" s="46">
        <f t="shared" si="15"/>
        <v>46.414133</v>
      </c>
      <c r="F112" s="46">
        <f t="shared" si="16"/>
        <v>-4.8282659999999993</v>
      </c>
      <c r="G112" s="46">
        <f t="shared" si="17"/>
        <v>4.8282659999999993</v>
      </c>
      <c r="H112" s="56">
        <f t="shared" si="14"/>
        <v>23.312152566755994</v>
      </c>
      <c r="I112" s="50">
        <f t="shared" si="18"/>
        <v>0.8902666818181818</v>
      </c>
      <c r="J112" s="55"/>
      <c r="K112" s="55"/>
    </row>
    <row r="113" spans="2:11" x14ac:dyDescent="0.3">
      <c r="B113" s="13" t="s">
        <v>120</v>
      </c>
      <c r="C113" s="46">
        <v>46</v>
      </c>
      <c r="D113" s="46">
        <v>40.647255000000001</v>
      </c>
      <c r="E113" s="46">
        <f t="shared" si="15"/>
        <v>43.323627500000001</v>
      </c>
      <c r="F113" s="46">
        <f t="shared" si="16"/>
        <v>5.3527449999999988</v>
      </c>
      <c r="G113" s="46">
        <f t="shared" si="17"/>
        <v>5.3527449999999988</v>
      </c>
      <c r="H113" s="56">
        <f t="shared" si="14"/>
        <v>28.651879035024987</v>
      </c>
      <c r="I113" s="50">
        <f t="shared" si="18"/>
        <v>0.88363597826086959</v>
      </c>
      <c r="J113" s="55"/>
      <c r="K113" s="55"/>
    </row>
    <row r="114" spans="2:11" x14ac:dyDescent="0.3">
      <c r="B114" s="13" t="s">
        <v>121</v>
      </c>
      <c r="C114" s="46">
        <v>47</v>
      </c>
      <c r="D114" s="46">
        <v>43.996243</v>
      </c>
      <c r="E114" s="46">
        <f t="shared" si="15"/>
        <v>45.498121499999996</v>
      </c>
      <c r="F114" s="46">
        <f t="shared" si="16"/>
        <v>3.0037570000000002</v>
      </c>
      <c r="G114" s="46">
        <f t="shared" si="17"/>
        <v>3.0037570000000002</v>
      </c>
      <c r="H114" s="56">
        <f t="shared" si="14"/>
        <v>9.0225561150490012</v>
      </c>
      <c r="I114" s="50">
        <f t="shared" si="18"/>
        <v>0.93609027659574462</v>
      </c>
      <c r="J114" s="55"/>
      <c r="K114" s="55"/>
    </row>
    <row r="115" spans="2:11" x14ac:dyDescent="0.3">
      <c r="B115" s="13" t="s">
        <v>122</v>
      </c>
      <c r="C115" s="46">
        <v>48</v>
      </c>
      <c r="D115" s="46">
        <v>40.742637999999999</v>
      </c>
      <c r="E115" s="46">
        <f t="shared" si="15"/>
        <v>44.371319</v>
      </c>
      <c r="F115" s="46">
        <f t="shared" si="16"/>
        <v>7.2573620000000005</v>
      </c>
      <c r="G115" s="46">
        <f t="shared" si="17"/>
        <v>7.2573620000000005</v>
      </c>
      <c r="H115" s="56">
        <f t="shared" si="14"/>
        <v>52.669303199044009</v>
      </c>
      <c r="I115" s="50">
        <f t="shared" si="18"/>
        <v>0.84880495833333336</v>
      </c>
      <c r="J115" s="55"/>
      <c r="K115" s="55"/>
    </row>
    <row r="116" spans="2:11" x14ac:dyDescent="0.3">
      <c r="B116" s="13" t="s">
        <v>123</v>
      </c>
      <c r="C116" s="46">
        <v>48</v>
      </c>
      <c r="D116" s="46">
        <v>40.160164000000002</v>
      </c>
      <c r="E116" s="46">
        <f t="shared" si="15"/>
        <v>44.080082000000004</v>
      </c>
      <c r="F116" s="46">
        <f t="shared" si="16"/>
        <v>7.8398359999999983</v>
      </c>
      <c r="G116" s="46">
        <f t="shared" si="17"/>
        <v>7.8398359999999983</v>
      </c>
      <c r="H116" s="56">
        <f t="shared" si="14"/>
        <v>61.463028506895974</v>
      </c>
      <c r="I116" s="50">
        <f t="shared" si="18"/>
        <v>0.83667008333333337</v>
      </c>
      <c r="J116" s="55"/>
      <c r="K116" s="55"/>
    </row>
    <row r="117" spans="2:11" x14ac:dyDescent="0.3">
      <c r="B117" s="13" t="s">
        <v>124</v>
      </c>
      <c r="C117" s="46">
        <v>48</v>
      </c>
      <c r="D117" s="46">
        <v>44.184258</v>
      </c>
      <c r="E117" s="46">
        <f t="shared" si="15"/>
        <v>46.092129</v>
      </c>
      <c r="F117" s="46">
        <f t="shared" si="16"/>
        <v>3.8157420000000002</v>
      </c>
      <c r="G117" s="46">
        <f t="shared" si="17"/>
        <v>3.8157420000000002</v>
      </c>
      <c r="H117" s="56">
        <f t="shared" si="14"/>
        <v>14.559887010564001</v>
      </c>
      <c r="I117" s="50">
        <f t="shared" si="18"/>
        <v>0.92050537499999996</v>
      </c>
      <c r="J117" s="55"/>
      <c r="K117" s="55"/>
    </row>
    <row r="118" spans="2:11" x14ac:dyDescent="0.3">
      <c r="B118" s="13" t="s">
        <v>125</v>
      </c>
      <c r="C118" s="46">
        <v>47</v>
      </c>
      <c r="D118" s="46">
        <v>52.586098</v>
      </c>
      <c r="E118" s="46">
        <f t="shared" si="15"/>
        <v>49.793048999999996</v>
      </c>
      <c r="F118" s="46">
        <f t="shared" si="16"/>
        <v>-5.5860979999999998</v>
      </c>
      <c r="G118" s="46">
        <f t="shared" si="17"/>
        <v>5.5860979999999998</v>
      </c>
      <c r="H118" s="56">
        <f t="shared" si="14"/>
        <v>31.204490865603997</v>
      </c>
      <c r="I118" s="50">
        <f t="shared" si="18"/>
        <v>0.88114685106382984</v>
      </c>
      <c r="J118" s="55"/>
      <c r="K118" s="55"/>
    </row>
    <row r="119" spans="2:11" x14ac:dyDescent="0.3">
      <c r="B119" s="13" t="s">
        <v>126</v>
      </c>
      <c r="C119" s="46">
        <v>48</v>
      </c>
      <c r="D119" s="46">
        <v>44.110447000000001</v>
      </c>
      <c r="E119" s="46">
        <f t="shared" si="15"/>
        <v>46.055223499999997</v>
      </c>
      <c r="F119" s="46">
        <f t="shared" si="16"/>
        <v>3.8895529999999994</v>
      </c>
      <c r="G119" s="46">
        <f t="shared" si="17"/>
        <v>3.8895529999999994</v>
      </c>
      <c r="H119" s="56">
        <f t="shared" si="14"/>
        <v>15.128622539808996</v>
      </c>
      <c r="I119" s="50">
        <f t="shared" si="18"/>
        <v>0.91896764583333335</v>
      </c>
      <c r="J119" s="55"/>
      <c r="K119" s="55"/>
    </row>
    <row r="120" spans="2:11" x14ac:dyDescent="0.3">
      <c r="B120" s="13" t="s">
        <v>127</v>
      </c>
      <c r="C120" s="46">
        <v>44</v>
      </c>
      <c r="D120" s="46">
        <v>41.23104</v>
      </c>
      <c r="E120" s="46">
        <f t="shared" si="15"/>
        <v>42.615520000000004</v>
      </c>
      <c r="F120" s="46">
        <f t="shared" si="16"/>
        <v>2.7689599999999999</v>
      </c>
      <c r="G120" s="46">
        <f t="shared" si="17"/>
        <v>2.7689599999999999</v>
      </c>
      <c r="H120" s="56">
        <f t="shared" si="14"/>
        <v>7.6671394815999996</v>
      </c>
      <c r="I120" s="50">
        <f t="shared" si="18"/>
        <v>0.93706909090909085</v>
      </c>
      <c r="J120" s="55"/>
      <c r="K120" s="55"/>
    </row>
    <row r="121" spans="2:11" x14ac:dyDescent="0.3">
      <c r="B121" s="13" t="s">
        <v>128</v>
      </c>
      <c r="C121" s="46">
        <v>46.7</v>
      </c>
      <c r="D121" s="46">
        <v>47.330620000000003</v>
      </c>
      <c r="E121" s="46">
        <f t="shared" si="15"/>
        <v>47.015309999999999</v>
      </c>
      <c r="F121" s="46">
        <f t="shared" si="16"/>
        <v>-0.6306200000000004</v>
      </c>
      <c r="G121" s="46">
        <f t="shared" si="17"/>
        <v>0.6306200000000004</v>
      </c>
      <c r="H121" s="56">
        <f t="shared" si="14"/>
        <v>0.39768158440000051</v>
      </c>
      <c r="I121" s="50">
        <f t="shared" si="18"/>
        <v>0.98649635974304073</v>
      </c>
      <c r="J121" s="55"/>
      <c r="K121" s="55"/>
    </row>
    <row r="122" spans="2:11" x14ac:dyDescent="0.3">
      <c r="B122" s="13" t="s">
        <v>129</v>
      </c>
      <c r="C122" s="46">
        <v>46</v>
      </c>
      <c r="D122" s="46">
        <v>47.356113000000001</v>
      </c>
      <c r="E122" s="46">
        <f t="shared" si="15"/>
        <v>46.678056499999997</v>
      </c>
      <c r="F122" s="46">
        <f t="shared" si="16"/>
        <v>-1.3561130000000006</v>
      </c>
      <c r="G122" s="46">
        <f t="shared" si="17"/>
        <v>1.3561130000000006</v>
      </c>
      <c r="H122" s="56">
        <f t="shared" si="14"/>
        <v>1.8390424687690015</v>
      </c>
      <c r="I122" s="50">
        <f t="shared" si="18"/>
        <v>0.97051928260869569</v>
      </c>
      <c r="J122" s="55"/>
      <c r="K122" s="55"/>
    </row>
    <row r="123" spans="2:11" x14ac:dyDescent="0.3">
      <c r="B123" s="13" t="s">
        <v>130</v>
      </c>
      <c r="C123" s="46">
        <v>47</v>
      </c>
      <c r="D123" s="46">
        <v>42.400260000000003</v>
      </c>
      <c r="E123" s="46">
        <f t="shared" si="15"/>
        <v>44.700130000000001</v>
      </c>
      <c r="F123" s="46">
        <f t="shared" si="16"/>
        <v>4.5997399999999971</v>
      </c>
      <c r="G123" s="46">
        <f t="shared" si="17"/>
        <v>4.5997399999999971</v>
      </c>
      <c r="H123" s="56">
        <f t="shared" si="14"/>
        <v>21.157608067599973</v>
      </c>
      <c r="I123" s="50">
        <f t="shared" si="18"/>
        <v>0.90213319148936177</v>
      </c>
      <c r="J123" s="55"/>
      <c r="K123" s="55"/>
    </row>
    <row r="124" spans="2:11" x14ac:dyDescent="0.3">
      <c r="B124" s="13" t="s">
        <v>131</v>
      </c>
      <c r="C124" s="46">
        <v>47</v>
      </c>
      <c r="D124" s="46">
        <v>50.929603999999998</v>
      </c>
      <c r="E124" s="46">
        <f t="shared" si="15"/>
        <v>48.964801999999999</v>
      </c>
      <c r="F124" s="46">
        <f t="shared" si="16"/>
        <v>-3.9296039999999977</v>
      </c>
      <c r="G124" s="46">
        <f t="shared" si="17"/>
        <v>3.9296039999999977</v>
      </c>
      <c r="H124" s="56">
        <f t="shared" si="14"/>
        <v>15.441787596815981</v>
      </c>
      <c r="I124" s="50">
        <f t="shared" si="18"/>
        <v>0.91639140425531918</v>
      </c>
      <c r="J124" s="55"/>
      <c r="K124" s="55"/>
    </row>
    <row r="125" spans="2:11" x14ac:dyDescent="0.3">
      <c r="B125" s="13" t="s">
        <v>132</v>
      </c>
      <c r="C125" s="46">
        <v>47</v>
      </c>
      <c r="D125" s="46">
        <v>44.556282000000003</v>
      </c>
      <c r="E125" s="46">
        <f t="shared" si="15"/>
        <v>45.778141000000005</v>
      </c>
      <c r="F125" s="46">
        <f t="shared" si="16"/>
        <v>2.4437179999999969</v>
      </c>
      <c r="G125" s="46">
        <f t="shared" si="17"/>
        <v>2.4437179999999969</v>
      </c>
      <c r="H125" s="56">
        <f t="shared" si="14"/>
        <v>5.9717576635239853</v>
      </c>
      <c r="I125" s="50">
        <f t="shared" si="18"/>
        <v>0.94800600000000002</v>
      </c>
      <c r="J125" s="55"/>
      <c r="K125" s="55"/>
    </row>
    <row r="126" spans="2:11" x14ac:dyDescent="0.3">
      <c r="B126" s="13" t="s">
        <v>133</v>
      </c>
      <c r="C126" s="46">
        <v>49</v>
      </c>
      <c r="D126" s="46">
        <v>40.783566</v>
      </c>
      <c r="E126" s="46">
        <f t="shared" si="15"/>
        <v>44.891783000000004</v>
      </c>
      <c r="F126" s="46">
        <f t="shared" si="16"/>
        <v>8.2164339999999996</v>
      </c>
      <c r="G126" s="46">
        <f t="shared" si="17"/>
        <v>8.2164339999999996</v>
      </c>
      <c r="H126" s="56">
        <f t="shared" si="14"/>
        <v>67.509787676355998</v>
      </c>
      <c r="I126" s="50">
        <f t="shared" si="18"/>
        <v>0.83231767346938779</v>
      </c>
      <c r="J126" s="55"/>
      <c r="K126" s="55"/>
    </row>
    <row r="127" spans="2:11" x14ac:dyDescent="0.3">
      <c r="B127" s="13" t="s">
        <v>134</v>
      </c>
      <c r="C127" s="46">
        <v>47</v>
      </c>
      <c r="D127" s="46">
        <v>44.425888</v>
      </c>
      <c r="E127" s="46">
        <f t="shared" si="15"/>
        <v>45.712944</v>
      </c>
      <c r="F127" s="46">
        <f t="shared" si="16"/>
        <v>2.5741119999999995</v>
      </c>
      <c r="G127" s="46">
        <f t="shared" si="17"/>
        <v>2.5741119999999995</v>
      </c>
      <c r="H127" s="56">
        <f t="shared" si="14"/>
        <v>6.6260525885439971</v>
      </c>
      <c r="I127" s="50">
        <f t="shared" si="18"/>
        <v>0.94523165957446809</v>
      </c>
      <c r="J127" s="55"/>
      <c r="K127" s="55"/>
    </row>
    <row r="128" spans="2:11" x14ac:dyDescent="0.3">
      <c r="B128" s="13" t="s">
        <v>135</v>
      </c>
      <c r="C128" s="46">
        <v>48</v>
      </c>
      <c r="D128" s="46">
        <v>41.29457</v>
      </c>
      <c r="E128" s="46">
        <f t="shared" si="15"/>
        <v>44.647284999999997</v>
      </c>
      <c r="F128" s="46">
        <f t="shared" si="16"/>
        <v>6.7054299999999998</v>
      </c>
      <c r="G128" s="46">
        <f t="shared" si="17"/>
        <v>6.7054299999999998</v>
      </c>
      <c r="H128" s="56">
        <f t="shared" si="14"/>
        <v>44.962791484899995</v>
      </c>
      <c r="I128" s="50">
        <f t="shared" si="18"/>
        <v>0.86030354166666667</v>
      </c>
      <c r="J128" s="55"/>
      <c r="K128" s="55"/>
    </row>
    <row r="129" spans="2:11" x14ac:dyDescent="0.3">
      <c r="B129" s="13" t="s">
        <v>136</v>
      </c>
      <c r="C129" s="46">
        <v>48</v>
      </c>
      <c r="D129" s="46">
        <v>41.651744999999998</v>
      </c>
      <c r="E129" s="46">
        <f t="shared" si="15"/>
        <v>44.825872500000003</v>
      </c>
      <c r="F129" s="46">
        <f t="shared" si="16"/>
        <v>6.3482550000000018</v>
      </c>
      <c r="G129" s="46">
        <f t="shared" si="17"/>
        <v>6.3482550000000018</v>
      </c>
      <c r="H129" s="56">
        <f t="shared" si="14"/>
        <v>40.30034154502502</v>
      </c>
      <c r="I129" s="50">
        <f t="shared" si="18"/>
        <v>0.8677446875</v>
      </c>
      <c r="J129" s="55"/>
      <c r="K129" s="55"/>
    </row>
    <row r="130" spans="2:11" x14ac:dyDescent="0.3">
      <c r="B130" s="13" t="s">
        <v>137</v>
      </c>
      <c r="C130" s="46">
        <v>48</v>
      </c>
      <c r="D130" s="46">
        <v>46.245125000000002</v>
      </c>
      <c r="E130" s="46">
        <f t="shared" si="15"/>
        <v>47.122562500000001</v>
      </c>
      <c r="F130" s="46">
        <f t="shared" si="16"/>
        <v>1.7548749999999984</v>
      </c>
      <c r="G130" s="46">
        <f t="shared" si="17"/>
        <v>1.7548749999999984</v>
      </c>
      <c r="H130" s="56">
        <f t="shared" si="14"/>
        <v>3.0795862656249944</v>
      </c>
      <c r="I130" s="50">
        <f t="shared" si="18"/>
        <v>0.9634401041666667</v>
      </c>
      <c r="J130" s="55"/>
      <c r="K130" s="55"/>
    </row>
    <row r="131" spans="2:11" x14ac:dyDescent="0.3">
      <c r="B131" s="13" t="s">
        <v>138</v>
      </c>
      <c r="C131" s="46">
        <v>47</v>
      </c>
      <c r="D131" s="46">
        <v>49.993510000000001</v>
      </c>
      <c r="E131" s="46">
        <f t="shared" si="15"/>
        <v>48.496755</v>
      </c>
      <c r="F131" s="46">
        <f t="shared" si="16"/>
        <v>-2.9935100000000006</v>
      </c>
      <c r="G131" s="46">
        <f t="shared" si="17"/>
        <v>2.9935100000000006</v>
      </c>
      <c r="H131" s="56">
        <f t="shared" si="14"/>
        <v>8.9611021201000032</v>
      </c>
      <c r="I131" s="50">
        <f t="shared" si="18"/>
        <v>0.93630829787234038</v>
      </c>
      <c r="J131" s="55"/>
      <c r="K131" s="55"/>
    </row>
    <row r="132" spans="2:11" x14ac:dyDescent="0.3">
      <c r="B132" s="13" t="s">
        <v>139</v>
      </c>
      <c r="C132" s="46">
        <v>48</v>
      </c>
      <c r="D132" s="46">
        <v>46.131573000000003</v>
      </c>
      <c r="E132" s="46">
        <f t="shared" si="15"/>
        <v>47.065786500000002</v>
      </c>
      <c r="F132" s="46">
        <f t="shared" si="16"/>
        <v>1.868426999999997</v>
      </c>
      <c r="G132" s="46">
        <f t="shared" si="17"/>
        <v>1.868426999999997</v>
      </c>
      <c r="H132" s="56">
        <f t="shared" si="14"/>
        <v>3.4910194543289887</v>
      </c>
      <c r="I132" s="50">
        <f t="shared" si="18"/>
        <v>0.9610744375000001</v>
      </c>
      <c r="J132" s="55"/>
      <c r="K132" s="55"/>
    </row>
    <row r="133" spans="2:11" x14ac:dyDescent="0.3">
      <c r="B133" s="13" t="s">
        <v>140</v>
      </c>
      <c r="C133" s="46">
        <v>45</v>
      </c>
      <c r="D133" s="46">
        <v>48.251204999999999</v>
      </c>
      <c r="E133" s="46">
        <f t="shared" si="15"/>
        <v>46.625602499999999</v>
      </c>
      <c r="F133" s="46">
        <f t="shared" si="16"/>
        <v>-3.2512049999999988</v>
      </c>
      <c r="G133" s="46">
        <f t="shared" si="17"/>
        <v>3.2512049999999988</v>
      </c>
      <c r="H133" s="56">
        <f t="shared" si="14"/>
        <v>10.570333952024992</v>
      </c>
      <c r="I133" s="50">
        <f t="shared" si="18"/>
        <v>0.92775099999999999</v>
      </c>
      <c r="J133" s="55"/>
      <c r="K133" s="55"/>
    </row>
    <row r="134" spans="2:11" x14ac:dyDescent="0.3">
      <c r="B134" s="13" t="s">
        <v>141</v>
      </c>
      <c r="C134" s="46">
        <v>46.4</v>
      </c>
      <c r="D134" s="46">
        <v>48.406669999999998</v>
      </c>
      <c r="E134" s="46">
        <f t="shared" si="15"/>
        <v>47.403334999999998</v>
      </c>
      <c r="F134" s="46">
        <f t="shared" si="16"/>
        <v>-2.0066699999999997</v>
      </c>
      <c r="G134" s="46">
        <f t="shared" si="17"/>
        <v>2.0066699999999997</v>
      </c>
      <c r="H134" s="56">
        <f t="shared" si="14"/>
        <v>4.0267244888999993</v>
      </c>
      <c r="I134" s="50">
        <f t="shared" si="18"/>
        <v>0.9567528017241379</v>
      </c>
      <c r="J134" s="55"/>
      <c r="K134" s="55"/>
    </row>
    <row r="135" spans="2:11" x14ac:dyDescent="0.3">
      <c r="B135" s="13" t="s">
        <v>142</v>
      </c>
      <c r="C135" s="46">
        <v>47</v>
      </c>
      <c r="D135" s="46">
        <v>40.999943000000002</v>
      </c>
      <c r="E135" s="46">
        <f t="shared" si="15"/>
        <v>43.999971500000001</v>
      </c>
      <c r="F135" s="46">
        <f t="shared" si="16"/>
        <v>6.0000569999999982</v>
      </c>
      <c r="G135" s="46">
        <f t="shared" si="17"/>
        <v>6.0000569999999982</v>
      </c>
      <c r="H135" s="56">
        <f t="shared" si="14"/>
        <v>36.000684003248978</v>
      </c>
      <c r="I135" s="50">
        <f t="shared" si="18"/>
        <v>0.87233921276595749</v>
      </c>
      <c r="J135" s="55"/>
      <c r="K135" s="55"/>
    </row>
    <row r="136" spans="2:11" x14ac:dyDescent="0.3">
      <c r="B136" s="13" t="s">
        <v>143</v>
      </c>
      <c r="C136" s="46">
        <v>45.1</v>
      </c>
      <c r="D136" s="46">
        <v>45.956077999999998</v>
      </c>
      <c r="E136" s="46">
        <f t="shared" si="15"/>
        <v>45.528039</v>
      </c>
      <c r="F136" s="46">
        <f t="shared" si="16"/>
        <v>-0.85607799999999656</v>
      </c>
      <c r="G136" s="46">
        <f t="shared" si="17"/>
        <v>0.85607799999999656</v>
      </c>
      <c r="H136" s="56">
        <f t="shared" si="14"/>
        <v>0.73286954208399413</v>
      </c>
      <c r="I136" s="50">
        <f t="shared" si="18"/>
        <v>0.98101822616407985</v>
      </c>
      <c r="J136" s="55"/>
      <c r="K136" s="55"/>
    </row>
    <row r="137" spans="2:11" x14ac:dyDescent="0.3">
      <c r="B137" s="13" t="s">
        <v>144</v>
      </c>
      <c r="C137" s="46">
        <v>47</v>
      </c>
      <c r="D137" s="46">
        <v>46.266407000000001</v>
      </c>
      <c r="E137" s="46">
        <f t="shared" si="15"/>
        <v>46.6332035</v>
      </c>
      <c r="F137" s="46">
        <f t="shared" si="16"/>
        <v>0.73359299999999905</v>
      </c>
      <c r="G137" s="46">
        <f t="shared" si="17"/>
        <v>0.73359299999999905</v>
      </c>
      <c r="H137" s="56">
        <f t="shared" si="14"/>
        <v>0.5381586896489986</v>
      </c>
      <c r="I137" s="50">
        <f t="shared" si="18"/>
        <v>0.98439163829787235</v>
      </c>
      <c r="J137" s="55"/>
      <c r="K137" s="55"/>
    </row>
    <row r="138" spans="2:11" x14ac:dyDescent="0.3">
      <c r="B138" s="13" t="s">
        <v>145</v>
      </c>
      <c r="C138" s="46">
        <v>44</v>
      </c>
      <c r="D138" s="46">
        <v>48.839286999999999</v>
      </c>
      <c r="E138" s="46">
        <f t="shared" si="15"/>
        <v>46.419643499999999</v>
      </c>
      <c r="F138" s="46">
        <f t="shared" si="16"/>
        <v>-4.8392869999999988</v>
      </c>
      <c r="G138" s="46">
        <f t="shared" si="17"/>
        <v>4.8392869999999988</v>
      </c>
      <c r="H138" s="56">
        <f t="shared" si="14"/>
        <v>23.41869866836899</v>
      </c>
      <c r="I138" s="50">
        <f t="shared" si="18"/>
        <v>0.8900162045454546</v>
      </c>
      <c r="J138" s="55"/>
      <c r="K138" s="55"/>
    </row>
    <row r="139" spans="2:11" x14ac:dyDescent="0.3">
      <c r="B139" s="13" t="s">
        <v>146</v>
      </c>
      <c r="C139" s="46">
        <v>45</v>
      </c>
      <c r="D139" s="46">
        <v>44.810234000000001</v>
      </c>
      <c r="E139" s="46">
        <f t="shared" si="15"/>
        <v>44.905117000000004</v>
      </c>
      <c r="F139" s="46">
        <f t="shared" si="16"/>
        <v>0.18976599999999877</v>
      </c>
      <c r="G139" s="46">
        <f t="shared" si="17"/>
        <v>0.18976599999999877</v>
      </c>
      <c r="H139" s="56">
        <f t="shared" si="14"/>
        <v>3.6011134755999534E-2</v>
      </c>
      <c r="I139" s="50">
        <f t="shared" si="18"/>
        <v>0.9957829777777778</v>
      </c>
      <c r="J139" s="55"/>
      <c r="K139" s="55"/>
    </row>
    <row r="140" spans="2:11" x14ac:dyDescent="0.3">
      <c r="B140" s="13" t="s">
        <v>147</v>
      </c>
      <c r="C140" s="46">
        <v>48</v>
      </c>
      <c r="D140" s="46">
        <v>46.788307000000003</v>
      </c>
      <c r="E140" s="46">
        <f t="shared" si="15"/>
        <v>47.394153500000002</v>
      </c>
      <c r="F140" s="46">
        <f t="shared" si="16"/>
        <v>1.2116929999999968</v>
      </c>
      <c r="G140" s="46">
        <f t="shared" si="17"/>
        <v>1.2116929999999968</v>
      </c>
      <c r="H140" s="56">
        <f t="shared" si="14"/>
        <v>1.4681999262489922</v>
      </c>
      <c r="I140" s="50">
        <f t="shared" si="18"/>
        <v>0.9747563958333334</v>
      </c>
      <c r="J140" s="55"/>
      <c r="K140" s="55"/>
    </row>
    <row r="141" spans="2:11" x14ac:dyDescent="0.3">
      <c r="B141" s="13" t="s">
        <v>148</v>
      </c>
      <c r="C141" s="46">
        <v>48</v>
      </c>
      <c r="D141" s="46">
        <v>48.589886</v>
      </c>
      <c r="E141" s="46">
        <f t="shared" si="15"/>
        <v>48.294943000000004</v>
      </c>
      <c r="F141" s="46">
        <f t="shared" si="16"/>
        <v>-0.58988599999999991</v>
      </c>
      <c r="G141" s="46">
        <f t="shared" si="17"/>
        <v>0.58988599999999991</v>
      </c>
      <c r="H141" s="56">
        <f t="shared" si="14"/>
        <v>0.34796549299599988</v>
      </c>
      <c r="I141" s="50">
        <f t="shared" si="18"/>
        <v>0.9877107083333333</v>
      </c>
      <c r="J141" s="55"/>
      <c r="K141" s="55"/>
    </row>
    <row r="142" spans="2:11" x14ac:dyDescent="0.3">
      <c r="B142" s="13"/>
      <c r="C142" s="46"/>
      <c r="D142" s="46"/>
      <c r="E142" s="46"/>
      <c r="F142" s="46"/>
      <c r="G142" s="46"/>
      <c r="H142" s="46"/>
      <c r="I142" s="50"/>
      <c r="J142" s="40"/>
      <c r="K142" s="40"/>
    </row>
    <row r="143" spans="2:11" x14ac:dyDescent="0.3">
      <c r="B143" s="13"/>
      <c r="C143" s="46"/>
      <c r="D143" s="46"/>
      <c r="E143" s="46"/>
      <c r="F143" s="46"/>
      <c r="G143" s="46"/>
      <c r="H143" s="46"/>
      <c r="I143" s="50"/>
      <c r="J143" s="40"/>
      <c r="K143" s="40"/>
    </row>
    <row r="144" spans="2:11" x14ac:dyDescent="0.3">
      <c r="B144" s="13"/>
      <c r="C144" s="46"/>
      <c r="D144" s="46"/>
      <c r="E144" s="46"/>
      <c r="F144" s="46"/>
      <c r="G144" s="46"/>
      <c r="H144" s="46"/>
      <c r="I144" s="50"/>
      <c r="J144" s="40"/>
      <c r="K144" s="40"/>
    </row>
    <row r="145" spans="2:11" x14ac:dyDescent="0.3">
      <c r="B145" s="13"/>
      <c r="C145" s="46"/>
      <c r="D145" s="46"/>
      <c r="E145" s="46"/>
      <c r="F145" s="46"/>
      <c r="G145" s="46"/>
      <c r="H145" s="46"/>
      <c r="I145" s="50"/>
      <c r="J145" s="40"/>
      <c r="K145" s="40"/>
    </row>
    <row r="146" spans="2:11" x14ac:dyDescent="0.3">
      <c r="B146" s="13"/>
      <c r="C146" s="46"/>
      <c r="D146" s="46"/>
      <c r="E146" s="46"/>
      <c r="F146" s="46"/>
      <c r="G146" s="46"/>
      <c r="H146" s="46"/>
      <c r="I146" s="50"/>
      <c r="J146" s="40"/>
      <c r="K146" s="40"/>
    </row>
    <row r="147" spans="2:11" x14ac:dyDescent="0.3">
      <c r="B147" s="13"/>
      <c r="C147" s="46"/>
      <c r="D147" s="46"/>
      <c r="E147" s="46"/>
      <c r="F147" s="46"/>
      <c r="G147" s="46"/>
      <c r="H147" s="46"/>
      <c r="I147" s="50"/>
      <c r="J147" s="40"/>
      <c r="K147" s="40"/>
    </row>
    <row r="148" spans="2:11" x14ac:dyDescent="0.3">
      <c r="B148" s="13"/>
      <c r="C148" s="46"/>
      <c r="D148" s="46"/>
      <c r="E148" s="46"/>
      <c r="F148" s="46"/>
      <c r="G148" s="46"/>
      <c r="H148" s="46"/>
      <c r="I148" s="50"/>
      <c r="J148" s="40"/>
      <c r="K148" s="40"/>
    </row>
    <row r="149" spans="2:11" x14ac:dyDescent="0.3">
      <c r="B149" s="13"/>
      <c r="C149" s="46"/>
      <c r="D149" s="46"/>
      <c r="E149" s="46"/>
      <c r="F149" s="46"/>
      <c r="G149" s="46"/>
      <c r="H149" s="46"/>
      <c r="I149" s="50"/>
      <c r="J149" s="40"/>
      <c r="K149" s="40"/>
    </row>
    <row r="150" spans="2:11" x14ac:dyDescent="0.3">
      <c r="B150" s="13"/>
      <c r="C150" s="46"/>
      <c r="D150" s="46"/>
      <c r="E150" s="46"/>
      <c r="F150" s="46"/>
      <c r="G150" s="46"/>
      <c r="H150" s="46"/>
      <c r="I150" s="50"/>
      <c r="J150" s="40"/>
      <c r="K150" s="40"/>
    </row>
    <row r="151" spans="2:11" x14ac:dyDescent="0.3">
      <c r="B151" s="13"/>
      <c r="C151" s="46"/>
      <c r="D151" s="46"/>
      <c r="E151" s="46"/>
      <c r="F151" s="46"/>
      <c r="G151" s="46"/>
      <c r="H151" s="46"/>
      <c r="I151" s="50"/>
      <c r="J151" s="40"/>
      <c r="K151" s="40"/>
    </row>
    <row r="152" spans="2:11" x14ac:dyDescent="0.3">
      <c r="B152" s="13"/>
      <c r="C152" s="46"/>
      <c r="D152" s="46"/>
      <c r="E152" s="46"/>
      <c r="F152" s="46"/>
      <c r="G152" s="46"/>
      <c r="H152" s="46"/>
      <c r="I152" s="50"/>
      <c r="J152" s="40"/>
      <c r="K152" s="40"/>
    </row>
    <row r="153" spans="2:11" x14ac:dyDescent="0.3">
      <c r="C153" s="46"/>
      <c r="D153" s="46"/>
      <c r="E153" s="46"/>
      <c r="F153" s="46"/>
      <c r="G153" s="46"/>
      <c r="H153" s="46"/>
      <c r="I153" s="46"/>
      <c r="J153" s="40"/>
      <c r="K153" s="40"/>
    </row>
    <row r="154" spans="2:11" x14ac:dyDescent="0.3">
      <c r="C154" s="46"/>
      <c r="D154" s="46"/>
      <c r="E154" s="46"/>
      <c r="F154" s="46"/>
      <c r="G154" s="46"/>
      <c r="H154" s="46"/>
      <c r="I154" s="46"/>
      <c r="J154" s="40"/>
      <c r="K154" s="40"/>
    </row>
    <row r="155" spans="2:11" x14ac:dyDescent="0.3">
      <c r="C155" s="46"/>
      <c r="D155" s="46"/>
      <c r="E155" s="46"/>
      <c r="F155" s="46"/>
      <c r="G155" s="46"/>
      <c r="H155" s="46"/>
      <c r="I155" s="46"/>
      <c r="J155" s="40"/>
      <c r="K155" s="40"/>
    </row>
    <row r="156" spans="2:11" x14ac:dyDescent="0.3">
      <c r="C156" s="46"/>
      <c r="D156" s="46"/>
      <c r="E156" s="46"/>
      <c r="F156" s="46"/>
      <c r="G156" s="46"/>
      <c r="H156" s="46"/>
      <c r="I156" s="46"/>
      <c r="J156" s="40"/>
      <c r="K156" s="40"/>
    </row>
    <row r="157" spans="2:11" x14ac:dyDescent="0.3">
      <c r="C157" s="46"/>
      <c r="D157" s="46"/>
      <c r="E157" s="46"/>
      <c r="F157" s="46"/>
      <c r="G157" s="46"/>
      <c r="H157" s="46"/>
      <c r="I157" s="46"/>
      <c r="J157" s="40"/>
      <c r="K157" s="40"/>
    </row>
    <row r="158" spans="2:11" x14ac:dyDescent="0.3">
      <c r="C158" s="46"/>
      <c r="D158" s="46"/>
      <c r="E158" s="46"/>
      <c r="F158" s="46"/>
      <c r="G158" s="46"/>
      <c r="H158" s="46"/>
      <c r="I158" s="46"/>
      <c r="J158" s="40"/>
      <c r="K158" s="40"/>
    </row>
    <row r="159" spans="2:11" x14ac:dyDescent="0.3">
      <c r="C159" s="46"/>
      <c r="D159" s="46"/>
      <c r="E159" s="46"/>
      <c r="F159" s="46"/>
      <c r="G159" s="46"/>
      <c r="H159" s="46"/>
      <c r="I159" s="46"/>
      <c r="J159" s="40"/>
      <c r="K159" s="40"/>
    </row>
    <row r="160" spans="2:11" x14ac:dyDescent="0.3">
      <c r="C160" s="46"/>
      <c r="D160" s="46"/>
      <c r="E160" s="46"/>
      <c r="F160" s="46"/>
      <c r="G160" s="46"/>
      <c r="H160" s="46"/>
      <c r="I160" s="46"/>
      <c r="J160" s="40"/>
      <c r="K160" s="40"/>
    </row>
    <row r="161" spans="3:11" x14ac:dyDescent="0.3">
      <c r="C161" s="46"/>
      <c r="D161" s="46"/>
      <c r="E161" s="46"/>
      <c r="F161" s="46"/>
      <c r="G161" s="46"/>
      <c r="H161" s="46"/>
      <c r="I161" s="46"/>
      <c r="J161" s="40"/>
      <c r="K161" s="40"/>
    </row>
    <row r="162" spans="3:11" x14ac:dyDescent="0.3">
      <c r="C162" s="46"/>
      <c r="D162" s="46"/>
      <c r="E162" s="46"/>
      <c r="F162" s="46"/>
      <c r="G162" s="46"/>
      <c r="H162" s="46"/>
      <c r="I162" s="46"/>
      <c r="J162" s="40"/>
      <c r="K162" s="40"/>
    </row>
    <row r="163" spans="3:11" x14ac:dyDescent="0.3">
      <c r="C163" s="46"/>
      <c r="D163" s="46"/>
      <c r="E163" s="46"/>
      <c r="F163" s="46"/>
      <c r="G163" s="46"/>
      <c r="H163" s="46"/>
      <c r="I163" s="46"/>
      <c r="J163" s="40"/>
      <c r="K163" s="40"/>
    </row>
    <row r="164" spans="3:11" x14ac:dyDescent="0.3">
      <c r="C164" s="46"/>
      <c r="D164" s="46"/>
      <c r="E164" s="46"/>
      <c r="F164" s="46"/>
      <c r="G164" s="46"/>
      <c r="H164" s="46"/>
      <c r="I164" s="46"/>
      <c r="J164" s="40"/>
      <c r="K164" s="40"/>
    </row>
    <row r="165" spans="3:11" x14ac:dyDescent="0.3">
      <c r="C165" s="46"/>
      <c r="D165" s="46"/>
      <c r="E165" s="46"/>
      <c r="F165" s="46"/>
      <c r="G165" s="46"/>
      <c r="H165" s="46"/>
      <c r="I165" s="46"/>
      <c r="J165" s="40"/>
      <c r="K165" s="40"/>
    </row>
    <row r="166" spans="3:11" x14ac:dyDescent="0.3">
      <c r="C166" s="46"/>
      <c r="D166" s="46"/>
      <c r="E166" s="46"/>
      <c r="F166" s="46"/>
      <c r="G166" s="46"/>
      <c r="H166" s="46"/>
      <c r="I166" s="46"/>
      <c r="J166" s="40"/>
      <c r="K166" s="40"/>
    </row>
    <row r="167" spans="3:11" x14ac:dyDescent="0.3">
      <c r="C167" s="46"/>
      <c r="D167" s="46"/>
      <c r="E167" s="46"/>
      <c r="F167" s="46"/>
      <c r="G167" s="46"/>
      <c r="H167" s="46"/>
      <c r="I167" s="46"/>
      <c r="J167" s="40"/>
      <c r="K167" s="40"/>
    </row>
    <row r="168" spans="3:11" x14ac:dyDescent="0.3">
      <c r="C168" s="46"/>
      <c r="D168" s="46"/>
      <c r="E168" s="46"/>
      <c r="F168" s="46"/>
      <c r="G168" s="46"/>
      <c r="H168" s="46"/>
      <c r="I168" s="46"/>
      <c r="J168" s="40"/>
      <c r="K168" s="40"/>
    </row>
    <row r="169" spans="3:11" x14ac:dyDescent="0.3">
      <c r="C169" s="46"/>
      <c r="D169" s="46"/>
      <c r="E169" s="46"/>
      <c r="F169" s="46"/>
      <c r="G169" s="46"/>
      <c r="H169" s="46"/>
      <c r="I169" s="46"/>
      <c r="J169" s="40"/>
      <c r="K169" s="40"/>
    </row>
    <row r="170" spans="3:11" x14ac:dyDescent="0.3">
      <c r="C170" s="46"/>
      <c r="D170" s="46"/>
      <c r="E170" s="46"/>
      <c r="F170" s="46"/>
      <c r="G170" s="46"/>
      <c r="H170" s="46"/>
      <c r="I170" s="46"/>
      <c r="J170" s="40"/>
      <c r="K170" s="40"/>
    </row>
    <row r="171" spans="3:11" x14ac:dyDescent="0.3">
      <c r="C171" s="46"/>
      <c r="D171" s="46"/>
      <c r="E171" s="46"/>
      <c r="F171" s="46"/>
      <c r="G171" s="46"/>
      <c r="H171" s="46"/>
      <c r="I171" s="46"/>
      <c r="J171" s="40"/>
      <c r="K171" s="40"/>
    </row>
    <row r="172" spans="3:11" x14ac:dyDescent="0.3">
      <c r="C172" s="46"/>
      <c r="D172" s="46"/>
      <c r="E172" s="46"/>
      <c r="F172" s="46"/>
      <c r="G172" s="46"/>
      <c r="H172" s="46"/>
      <c r="I172" s="46"/>
      <c r="J172" s="40"/>
      <c r="K172" s="40"/>
    </row>
    <row r="173" spans="3:11" x14ac:dyDescent="0.3">
      <c r="C173" s="46"/>
      <c r="D173" s="46"/>
      <c r="E173" s="46"/>
      <c r="F173" s="46"/>
      <c r="G173" s="46"/>
      <c r="H173" s="46"/>
      <c r="I173" s="46"/>
      <c r="J173" s="40"/>
      <c r="K173" s="40"/>
    </row>
    <row r="174" spans="3:11" x14ac:dyDescent="0.3">
      <c r="C174" s="46"/>
      <c r="D174" s="46"/>
      <c r="E174" s="46"/>
      <c r="F174" s="46"/>
      <c r="G174" s="46"/>
      <c r="H174" s="46"/>
      <c r="I174" s="46"/>
      <c r="J174" s="40"/>
      <c r="K174" s="40"/>
    </row>
    <row r="175" spans="3:11" x14ac:dyDescent="0.3">
      <c r="C175" s="46"/>
      <c r="D175" s="46"/>
      <c r="E175" s="46"/>
      <c r="F175" s="46"/>
      <c r="G175" s="46"/>
      <c r="H175" s="46"/>
      <c r="I175" s="46"/>
      <c r="J175" s="40"/>
      <c r="K175" s="40"/>
    </row>
    <row r="176" spans="3:11" x14ac:dyDescent="0.3">
      <c r="C176" s="46"/>
      <c r="D176" s="46"/>
      <c r="E176" s="46"/>
      <c r="F176" s="46"/>
      <c r="G176" s="46"/>
      <c r="H176" s="46"/>
      <c r="I176" s="46"/>
      <c r="J176" s="40"/>
      <c r="K176" s="40"/>
    </row>
    <row r="177" spans="3:11" x14ac:dyDescent="0.3">
      <c r="C177" s="46"/>
      <c r="D177" s="46"/>
      <c r="E177" s="46"/>
      <c r="F177" s="46"/>
      <c r="G177" s="46"/>
      <c r="H177" s="46"/>
      <c r="I177" s="46"/>
      <c r="J177" s="40"/>
      <c r="K177" s="40"/>
    </row>
    <row r="178" spans="3:11" x14ac:dyDescent="0.3">
      <c r="C178" s="46"/>
      <c r="D178" s="46"/>
      <c r="E178" s="46"/>
      <c r="F178" s="46"/>
      <c r="G178" s="46"/>
      <c r="H178" s="46"/>
      <c r="I178" s="46"/>
      <c r="J178" s="40"/>
      <c r="K178" s="40"/>
    </row>
    <row r="179" spans="3:11" x14ac:dyDescent="0.3">
      <c r="C179" s="46"/>
      <c r="D179" s="46"/>
      <c r="E179" s="46"/>
      <c r="F179" s="46"/>
      <c r="G179" s="46"/>
      <c r="H179" s="46"/>
      <c r="I179" s="46"/>
      <c r="J179" s="40"/>
      <c r="K179" s="40"/>
    </row>
    <row r="180" spans="3:11" x14ac:dyDescent="0.3">
      <c r="C180" s="46"/>
      <c r="D180" s="46"/>
      <c r="E180" s="46"/>
      <c r="F180" s="46"/>
      <c r="G180" s="46"/>
      <c r="H180" s="46"/>
      <c r="I180" s="46"/>
      <c r="J180" s="40"/>
      <c r="K180" s="40"/>
    </row>
    <row r="181" spans="3:11" x14ac:dyDescent="0.3">
      <c r="C181" s="46"/>
      <c r="D181" s="46"/>
      <c r="E181" s="46"/>
      <c r="F181" s="46"/>
      <c r="G181" s="46"/>
      <c r="H181" s="46"/>
      <c r="I181" s="46"/>
      <c r="J181" s="40"/>
      <c r="K181" s="40"/>
    </row>
    <row r="182" spans="3:11" x14ac:dyDescent="0.3">
      <c r="C182" s="46"/>
      <c r="D182" s="46"/>
      <c r="E182" s="46"/>
      <c r="F182" s="46"/>
      <c r="G182" s="46"/>
      <c r="H182" s="46"/>
      <c r="I182" s="46"/>
      <c r="J182" s="40"/>
      <c r="K182" s="40"/>
    </row>
    <row r="183" spans="3:11" x14ac:dyDescent="0.3">
      <c r="C183" s="46"/>
      <c r="D183" s="46"/>
      <c r="E183" s="46"/>
      <c r="F183" s="46"/>
      <c r="G183" s="46"/>
      <c r="H183" s="46"/>
      <c r="I183" s="46"/>
      <c r="J183" s="40"/>
      <c r="K183" s="40"/>
    </row>
    <row r="184" spans="3:11" x14ac:dyDescent="0.3">
      <c r="C184" s="46"/>
      <c r="D184" s="46"/>
      <c r="E184" s="46"/>
      <c r="F184" s="46"/>
      <c r="G184" s="46"/>
      <c r="H184" s="46"/>
      <c r="I184" s="46"/>
      <c r="J184" s="40"/>
      <c r="K184" s="40"/>
    </row>
    <row r="185" spans="3:11" x14ac:dyDescent="0.3">
      <c r="C185" s="46"/>
      <c r="D185" s="46"/>
      <c r="E185" s="46"/>
      <c r="F185" s="46"/>
      <c r="G185" s="46"/>
      <c r="H185" s="46"/>
      <c r="I185" s="46"/>
      <c r="J185" s="40"/>
      <c r="K185" s="40"/>
    </row>
    <row r="186" spans="3:11" x14ac:dyDescent="0.3">
      <c r="C186" s="46"/>
      <c r="D186" s="46"/>
      <c r="E186" s="46"/>
      <c r="F186" s="46"/>
      <c r="G186" s="46"/>
      <c r="H186" s="46"/>
      <c r="I186" s="46"/>
      <c r="J186" s="40"/>
      <c r="K186" s="40"/>
    </row>
    <row r="187" spans="3:11" x14ac:dyDescent="0.3">
      <c r="C187" s="46"/>
      <c r="D187" s="46"/>
      <c r="E187" s="46"/>
      <c r="F187" s="46"/>
      <c r="G187" s="46"/>
      <c r="H187" s="46"/>
      <c r="I187" s="46"/>
      <c r="J187" s="40"/>
      <c r="K187" s="40"/>
    </row>
    <row r="188" spans="3:11" x14ac:dyDescent="0.3">
      <c r="C188" s="46"/>
      <c r="D188" s="46"/>
      <c r="E188" s="46"/>
      <c r="F188" s="46"/>
      <c r="G188" s="46"/>
      <c r="H188" s="46"/>
      <c r="I188" s="46"/>
      <c r="J188" s="40"/>
      <c r="K188" s="40"/>
    </row>
    <row r="189" spans="3:11" x14ac:dyDescent="0.3">
      <c r="C189" s="46"/>
      <c r="D189" s="46"/>
      <c r="E189" s="46"/>
      <c r="F189" s="46"/>
      <c r="G189" s="46"/>
      <c r="H189" s="46"/>
      <c r="I189" s="46"/>
      <c r="J189" s="40"/>
      <c r="K189" s="40"/>
    </row>
    <row r="190" spans="3:11" x14ac:dyDescent="0.3">
      <c r="C190" s="46"/>
      <c r="D190" s="46"/>
      <c r="E190" s="46"/>
      <c r="F190" s="46"/>
      <c r="G190" s="46"/>
      <c r="H190" s="46"/>
      <c r="I190" s="46"/>
      <c r="J190" s="40"/>
      <c r="K190" s="40"/>
    </row>
    <row r="191" spans="3:11" x14ac:dyDescent="0.3">
      <c r="C191" s="46"/>
      <c r="D191" s="46"/>
      <c r="E191" s="46"/>
      <c r="F191" s="46"/>
      <c r="G191" s="46"/>
      <c r="H191" s="46"/>
      <c r="I191" s="46"/>
      <c r="J191" s="40"/>
      <c r="K191" s="40"/>
    </row>
    <row r="192" spans="3:11" x14ac:dyDescent="0.3">
      <c r="C192" s="46"/>
      <c r="D192" s="46"/>
      <c r="E192" s="46"/>
      <c r="F192" s="46"/>
      <c r="G192" s="46"/>
      <c r="H192" s="46"/>
      <c r="I192" s="46"/>
      <c r="J192" s="40"/>
      <c r="K192" s="40"/>
    </row>
    <row r="193" spans="3:11" x14ac:dyDescent="0.3">
      <c r="C193" s="46"/>
      <c r="D193" s="46"/>
      <c r="E193" s="46"/>
      <c r="F193" s="46"/>
      <c r="G193" s="46"/>
      <c r="H193" s="46"/>
      <c r="I193" s="46"/>
      <c r="J193" s="40"/>
      <c r="K193" s="40"/>
    </row>
    <row r="194" spans="3:11" x14ac:dyDescent="0.3">
      <c r="C194" s="46"/>
      <c r="D194" s="46"/>
      <c r="E194" s="46"/>
      <c r="F194" s="46"/>
      <c r="G194" s="46"/>
      <c r="H194" s="46"/>
      <c r="I194" s="46"/>
      <c r="J194" s="40"/>
      <c r="K194" s="40"/>
    </row>
    <row r="195" spans="3:11" x14ac:dyDescent="0.3">
      <c r="C195" s="46"/>
      <c r="D195" s="46"/>
      <c r="E195" s="46"/>
      <c r="F195" s="46"/>
      <c r="G195" s="46"/>
      <c r="H195" s="46"/>
      <c r="I195" s="46"/>
      <c r="J195" s="40"/>
      <c r="K195" s="40"/>
    </row>
    <row r="196" spans="3:11" x14ac:dyDescent="0.3">
      <c r="C196" s="46"/>
      <c r="D196" s="46"/>
      <c r="E196" s="46"/>
      <c r="F196" s="46"/>
      <c r="G196" s="46"/>
      <c r="H196" s="46"/>
      <c r="I196" s="46"/>
      <c r="J196" s="40"/>
      <c r="K196" s="40"/>
    </row>
    <row r="197" spans="3:11" x14ac:dyDescent="0.3">
      <c r="C197" s="46"/>
      <c r="D197" s="46"/>
      <c r="E197" s="46"/>
      <c r="F197" s="46"/>
      <c r="G197" s="46"/>
      <c r="H197" s="46"/>
      <c r="I197" s="46"/>
      <c r="J197" s="40"/>
      <c r="K197" s="40"/>
    </row>
    <row r="198" spans="3:11" x14ac:dyDescent="0.3">
      <c r="C198" s="46"/>
      <c r="D198" s="46"/>
      <c r="E198" s="46"/>
      <c r="F198" s="46"/>
      <c r="G198" s="46"/>
      <c r="H198" s="46"/>
      <c r="I198" s="46"/>
      <c r="J198" s="40"/>
      <c r="K198" s="40"/>
    </row>
    <row r="199" spans="3:11" x14ac:dyDescent="0.3">
      <c r="C199" s="46"/>
      <c r="D199" s="46"/>
      <c r="E199" s="46"/>
      <c r="F199" s="46"/>
      <c r="G199" s="46"/>
      <c r="H199" s="46"/>
      <c r="I199" s="46"/>
      <c r="J199" s="40"/>
      <c r="K199" s="40"/>
    </row>
    <row r="200" spans="3:11" x14ac:dyDescent="0.3">
      <c r="C200" s="46"/>
      <c r="D200" s="46"/>
      <c r="E200" s="46"/>
      <c r="F200" s="46"/>
      <c r="G200" s="46"/>
      <c r="H200" s="46"/>
      <c r="I200" s="46"/>
      <c r="J200" s="40"/>
      <c r="K200" s="40"/>
    </row>
    <row r="201" spans="3:11" x14ac:dyDescent="0.3">
      <c r="C201" s="46"/>
      <c r="D201" s="46"/>
      <c r="E201" s="46"/>
      <c r="F201" s="46"/>
      <c r="G201" s="46"/>
      <c r="H201" s="46"/>
      <c r="I201" s="46"/>
      <c r="J201" s="40"/>
      <c r="K201" s="40"/>
    </row>
    <row r="202" spans="3:11" x14ac:dyDescent="0.3">
      <c r="C202" s="46"/>
      <c r="D202" s="46"/>
      <c r="E202" s="46"/>
      <c r="F202" s="46"/>
      <c r="G202" s="46"/>
      <c r="H202" s="46"/>
      <c r="I202" s="46"/>
      <c r="J202" s="40"/>
      <c r="K202" s="40"/>
    </row>
    <row r="203" spans="3:11" x14ac:dyDescent="0.3">
      <c r="C203" s="46"/>
      <c r="D203" s="46"/>
      <c r="E203" s="46"/>
      <c r="F203" s="46"/>
      <c r="G203" s="46"/>
      <c r="H203" s="46"/>
      <c r="I203" s="46"/>
      <c r="J203" s="40"/>
      <c r="K203" s="40"/>
    </row>
    <row r="204" spans="3:11" x14ac:dyDescent="0.3">
      <c r="C204" s="46"/>
      <c r="D204" s="46"/>
      <c r="E204" s="46"/>
      <c r="F204" s="46"/>
      <c r="G204" s="46"/>
      <c r="H204" s="46"/>
      <c r="I204" s="46"/>
      <c r="J204" s="40"/>
      <c r="K204" s="40"/>
    </row>
    <row r="205" spans="3:11" x14ac:dyDescent="0.3">
      <c r="C205" s="46"/>
      <c r="D205" s="46"/>
      <c r="E205" s="46"/>
      <c r="F205" s="46"/>
      <c r="G205" s="46"/>
      <c r="H205" s="46"/>
      <c r="I205" s="46"/>
      <c r="J205" s="40"/>
      <c r="K205" s="40"/>
    </row>
    <row r="206" spans="3:11" x14ac:dyDescent="0.3">
      <c r="C206" s="46"/>
      <c r="D206" s="46"/>
      <c r="E206" s="46"/>
      <c r="F206" s="46"/>
      <c r="G206" s="46"/>
      <c r="H206" s="46"/>
      <c r="I206" s="46"/>
      <c r="J206" s="40"/>
      <c r="K206" s="40"/>
    </row>
    <row r="207" spans="3:11" x14ac:dyDescent="0.3">
      <c r="C207" s="46"/>
      <c r="D207" s="46"/>
      <c r="E207" s="46"/>
      <c r="F207" s="46"/>
      <c r="G207" s="46"/>
      <c r="H207" s="46"/>
      <c r="I207" s="46"/>
      <c r="J207" s="40"/>
      <c r="K207" s="40"/>
    </row>
    <row r="208" spans="3:11" x14ac:dyDescent="0.3">
      <c r="C208" s="46"/>
      <c r="D208" s="46"/>
      <c r="E208" s="46"/>
      <c r="F208" s="46"/>
      <c r="G208" s="46"/>
      <c r="H208" s="46"/>
      <c r="I208" s="46"/>
      <c r="J208" s="40"/>
      <c r="K208" s="40"/>
    </row>
    <row r="209" spans="3:11" x14ac:dyDescent="0.3">
      <c r="C209" s="46"/>
      <c r="D209" s="46"/>
      <c r="E209" s="46"/>
      <c r="F209" s="46"/>
      <c r="G209" s="46"/>
      <c r="H209" s="46"/>
      <c r="I209" s="46"/>
      <c r="J209" s="40"/>
      <c r="K209" s="40"/>
    </row>
    <row r="210" spans="3:11" x14ac:dyDescent="0.3">
      <c r="C210" s="46"/>
      <c r="D210" s="46"/>
      <c r="E210" s="46"/>
      <c r="F210" s="46"/>
      <c r="G210" s="46"/>
      <c r="H210" s="46"/>
      <c r="I210" s="46"/>
      <c r="J210" s="40"/>
      <c r="K210" s="40"/>
    </row>
    <row r="211" spans="3:11" x14ac:dyDescent="0.3">
      <c r="C211" s="46"/>
      <c r="D211" s="46"/>
      <c r="E211" s="46"/>
      <c r="F211" s="46"/>
      <c r="G211" s="46"/>
      <c r="H211" s="46"/>
      <c r="I211" s="46"/>
      <c r="J211" s="40"/>
      <c r="K211" s="40"/>
    </row>
    <row r="212" spans="3:11" x14ac:dyDescent="0.3">
      <c r="C212" s="46"/>
      <c r="D212" s="46"/>
      <c r="E212" s="46"/>
      <c r="F212" s="46"/>
      <c r="G212" s="46"/>
      <c r="H212" s="46"/>
      <c r="I212" s="46"/>
      <c r="J212" s="40"/>
      <c r="K212" s="40"/>
    </row>
    <row r="213" spans="3:11" x14ac:dyDescent="0.3">
      <c r="C213" s="46"/>
      <c r="D213" s="46"/>
      <c r="E213" s="46"/>
      <c r="F213" s="46"/>
      <c r="G213" s="46"/>
      <c r="H213" s="46"/>
      <c r="I213" s="46"/>
      <c r="J213" s="40"/>
      <c r="K213" s="40"/>
    </row>
    <row r="214" spans="3:11" x14ac:dyDescent="0.3">
      <c r="C214" s="46"/>
      <c r="D214" s="46"/>
      <c r="E214" s="46"/>
      <c r="F214" s="46"/>
      <c r="G214" s="46"/>
      <c r="H214" s="46"/>
      <c r="I214" s="46"/>
      <c r="J214" s="40"/>
      <c r="K214" s="40"/>
    </row>
    <row r="215" spans="3:11" x14ac:dyDescent="0.3">
      <c r="C215" s="46"/>
      <c r="D215" s="46"/>
      <c r="E215" s="46"/>
      <c r="F215" s="46"/>
      <c r="G215" s="46"/>
      <c r="H215" s="46"/>
      <c r="I215" s="46"/>
      <c r="J215" s="40"/>
      <c r="K215" s="40"/>
    </row>
    <row r="216" spans="3:11" x14ac:dyDescent="0.3">
      <c r="C216" s="46"/>
      <c r="D216" s="46"/>
      <c r="E216" s="46"/>
      <c r="F216" s="46"/>
      <c r="G216" s="46"/>
      <c r="H216" s="46"/>
      <c r="I216" s="46"/>
      <c r="J216" s="40"/>
      <c r="K216" s="40"/>
    </row>
    <row r="217" spans="3:11" x14ac:dyDescent="0.3">
      <c r="C217" s="46"/>
      <c r="D217" s="46"/>
      <c r="E217" s="46"/>
      <c r="F217" s="46"/>
      <c r="G217" s="46"/>
      <c r="H217" s="46"/>
      <c r="I217" s="46"/>
      <c r="J217" s="40"/>
      <c r="K217" s="40"/>
    </row>
    <row r="218" spans="3:11" x14ac:dyDescent="0.3">
      <c r="C218" s="46"/>
      <c r="D218" s="46"/>
      <c r="E218" s="46"/>
      <c r="F218" s="46"/>
      <c r="G218" s="46"/>
      <c r="H218" s="46"/>
      <c r="I218" s="46"/>
      <c r="J218" s="40"/>
      <c r="K218" s="40"/>
    </row>
    <row r="219" spans="3:11" x14ac:dyDescent="0.3">
      <c r="C219" s="46"/>
      <c r="D219" s="46"/>
      <c r="E219" s="46"/>
      <c r="F219" s="46"/>
      <c r="G219" s="46"/>
      <c r="H219" s="46"/>
      <c r="I219" s="46"/>
      <c r="J219" s="40"/>
      <c r="K219" s="40"/>
    </row>
    <row r="220" spans="3:11" x14ac:dyDescent="0.3">
      <c r="C220" s="46"/>
      <c r="D220" s="46"/>
      <c r="E220" s="46"/>
      <c r="F220" s="46"/>
      <c r="G220" s="46"/>
      <c r="H220" s="46"/>
      <c r="I220" s="46"/>
      <c r="J220" s="40"/>
      <c r="K220" s="40"/>
    </row>
    <row r="221" spans="3:11" x14ac:dyDescent="0.3">
      <c r="C221" s="46"/>
      <c r="D221" s="46"/>
      <c r="E221" s="46"/>
      <c r="F221" s="46"/>
      <c r="G221" s="46"/>
      <c r="H221" s="46"/>
      <c r="I221" s="46"/>
      <c r="J221" s="40"/>
      <c r="K221" s="40"/>
    </row>
    <row r="222" spans="3:11" x14ac:dyDescent="0.3">
      <c r="C222" s="46"/>
      <c r="D222" s="46"/>
      <c r="E222" s="46"/>
      <c r="F222" s="46"/>
      <c r="G222" s="46"/>
      <c r="H222" s="46"/>
      <c r="I222" s="46"/>
      <c r="J222" s="40"/>
      <c r="K222" s="40"/>
    </row>
    <row r="223" spans="3:11" x14ac:dyDescent="0.3">
      <c r="C223" s="46"/>
      <c r="D223" s="46"/>
      <c r="E223" s="46"/>
      <c r="F223" s="46"/>
      <c r="G223" s="46"/>
      <c r="H223" s="46"/>
      <c r="I223" s="46"/>
      <c r="J223" s="40"/>
      <c r="K223" s="40"/>
    </row>
    <row r="224" spans="3:11" x14ac:dyDescent="0.3">
      <c r="C224" s="46"/>
      <c r="D224" s="46"/>
      <c r="E224" s="46"/>
      <c r="F224" s="46"/>
      <c r="G224" s="46"/>
      <c r="H224" s="46"/>
      <c r="I224" s="46"/>
      <c r="J224" s="40"/>
      <c r="K224" s="40"/>
    </row>
    <row r="225" spans="3:11" x14ac:dyDescent="0.3">
      <c r="C225" s="46"/>
      <c r="D225" s="46"/>
      <c r="E225" s="46"/>
      <c r="F225" s="46"/>
      <c r="G225" s="46"/>
      <c r="H225" s="46"/>
      <c r="I225" s="46"/>
      <c r="J225" s="40"/>
      <c r="K225" s="40"/>
    </row>
    <row r="226" spans="3:11" x14ac:dyDescent="0.3">
      <c r="C226" s="46"/>
      <c r="D226" s="46"/>
      <c r="E226" s="46"/>
      <c r="F226" s="46"/>
      <c r="G226" s="46"/>
      <c r="H226" s="46"/>
      <c r="I226" s="46"/>
      <c r="J226" s="40"/>
      <c r="K226" s="40"/>
    </row>
    <row r="227" spans="3:11" x14ac:dyDescent="0.3">
      <c r="C227" s="46"/>
      <c r="D227" s="46"/>
      <c r="E227" s="46"/>
      <c r="F227" s="46"/>
      <c r="G227" s="46"/>
      <c r="H227" s="46"/>
      <c r="I227" s="46"/>
      <c r="J227" s="40"/>
      <c r="K227" s="40"/>
    </row>
    <row r="228" spans="3:11" x14ac:dyDescent="0.3">
      <c r="C228" s="46"/>
      <c r="D228" s="46"/>
      <c r="E228" s="46"/>
      <c r="F228" s="46"/>
      <c r="G228" s="46"/>
      <c r="H228" s="46"/>
      <c r="I228" s="46"/>
      <c r="J228" s="40"/>
      <c r="K228" s="40"/>
    </row>
    <row r="229" spans="3:11" x14ac:dyDescent="0.3">
      <c r="C229" s="46"/>
      <c r="D229" s="46"/>
      <c r="E229" s="46"/>
      <c r="F229" s="46"/>
      <c r="G229" s="46"/>
      <c r="H229" s="46"/>
      <c r="I229" s="46"/>
      <c r="J229" s="40"/>
      <c r="K229" s="40"/>
    </row>
    <row r="230" spans="3:11" x14ac:dyDescent="0.3">
      <c r="C230" s="46"/>
      <c r="D230" s="46"/>
      <c r="E230" s="46"/>
      <c r="F230" s="46"/>
      <c r="G230" s="46"/>
      <c r="H230" s="46"/>
      <c r="I230" s="46"/>
      <c r="J230" s="40"/>
      <c r="K230" s="40"/>
    </row>
    <row r="231" spans="3:11" x14ac:dyDescent="0.3">
      <c r="C231" s="46"/>
      <c r="D231" s="46"/>
      <c r="E231" s="46"/>
      <c r="F231" s="46"/>
      <c r="G231" s="46"/>
      <c r="H231" s="46"/>
      <c r="I231" s="46"/>
      <c r="J231" s="40"/>
      <c r="K231" s="40"/>
    </row>
    <row r="232" spans="3:11" x14ac:dyDescent="0.3">
      <c r="C232" s="46"/>
      <c r="D232" s="46"/>
      <c r="E232" s="46"/>
      <c r="F232" s="46"/>
      <c r="G232" s="46"/>
      <c r="H232" s="46"/>
      <c r="I232" s="46"/>
      <c r="J232" s="40"/>
      <c r="K232" s="40"/>
    </row>
    <row r="233" spans="3:11" x14ac:dyDescent="0.3">
      <c r="C233" s="46"/>
      <c r="D233" s="46"/>
      <c r="E233" s="46"/>
      <c r="F233" s="46"/>
      <c r="G233" s="46"/>
      <c r="H233" s="46"/>
      <c r="I233" s="46"/>
      <c r="J233" s="40"/>
      <c r="K233" s="40"/>
    </row>
    <row r="234" spans="3:11" x14ac:dyDescent="0.3">
      <c r="C234" s="46"/>
      <c r="D234" s="46"/>
      <c r="E234" s="46"/>
      <c r="F234" s="46"/>
      <c r="G234" s="46"/>
      <c r="H234" s="46"/>
      <c r="I234" s="46"/>
      <c r="J234" s="40"/>
      <c r="K234" s="40"/>
    </row>
    <row r="235" spans="3:11" x14ac:dyDescent="0.3">
      <c r="C235" s="46"/>
      <c r="D235" s="46"/>
      <c r="E235" s="46"/>
      <c r="F235" s="46"/>
      <c r="G235" s="46"/>
      <c r="H235" s="46"/>
      <c r="I235" s="46"/>
      <c r="J235" s="40"/>
      <c r="K235" s="40"/>
    </row>
    <row r="236" spans="3:11" x14ac:dyDescent="0.3">
      <c r="C236" s="46"/>
      <c r="D236" s="46"/>
      <c r="E236" s="46"/>
      <c r="F236" s="46"/>
      <c r="G236" s="46"/>
      <c r="H236" s="46"/>
      <c r="I236" s="46"/>
      <c r="J236" s="40"/>
      <c r="K236" s="40"/>
    </row>
    <row r="237" spans="3:11" x14ac:dyDescent="0.3">
      <c r="C237" s="46"/>
      <c r="D237" s="46"/>
      <c r="E237" s="46"/>
      <c r="F237" s="46"/>
      <c r="G237" s="46"/>
      <c r="H237" s="46"/>
      <c r="I237" s="46"/>
      <c r="J237" s="40"/>
      <c r="K237" s="40"/>
    </row>
    <row r="238" spans="3:11" x14ac:dyDescent="0.3">
      <c r="C238" s="46"/>
      <c r="D238" s="46"/>
      <c r="E238" s="46"/>
      <c r="F238" s="46"/>
      <c r="G238" s="46"/>
      <c r="H238" s="46"/>
      <c r="I238" s="46"/>
      <c r="J238" s="40"/>
      <c r="K238" s="40"/>
    </row>
    <row r="239" spans="3:11" x14ac:dyDescent="0.3">
      <c r="C239" s="46"/>
      <c r="D239" s="46"/>
      <c r="E239" s="46"/>
      <c r="F239" s="46"/>
      <c r="G239" s="46"/>
      <c r="H239" s="46"/>
      <c r="I239" s="46"/>
      <c r="J239" s="40"/>
      <c r="K239" s="40"/>
    </row>
    <row r="240" spans="3:11" x14ac:dyDescent="0.3">
      <c r="C240" s="46"/>
      <c r="D240" s="46"/>
      <c r="E240" s="46"/>
      <c r="F240" s="46"/>
      <c r="G240" s="46"/>
      <c r="H240" s="46"/>
      <c r="I240" s="46"/>
      <c r="J240" s="40"/>
      <c r="K240" s="40"/>
    </row>
    <row r="241" spans="10:11" x14ac:dyDescent="0.3">
      <c r="J241" s="40"/>
      <c r="K241" s="40"/>
    </row>
    <row r="242" spans="10:11" x14ac:dyDescent="0.3">
      <c r="J242" s="40"/>
      <c r="K242" s="40"/>
    </row>
    <row r="243" spans="10:11" x14ac:dyDescent="0.3">
      <c r="J243" s="40"/>
      <c r="K243" s="40"/>
    </row>
    <row r="244" spans="10:11" x14ac:dyDescent="0.3">
      <c r="J244" s="40"/>
      <c r="K244" s="40"/>
    </row>
    <row r="245" spans="10:11" x14ac:dyDescent="0.3">
      <c r="J245" s="40"/>
      <c r="K245" s="40"/>
    </row>
    <row r="246" spans="10:11" x14ac:dyDescent="0.3">
      <c r="J246" s="40"/>
      <c r="K246" s="40"/>
    </row>
    <row r="247" spans="10:11" x14ac:dyDescent="0.3">
      <c r="J247" s="40"/>
      <c r="K247" s="40"/>
    </row>
    <row r="248" spans="10:11" x14ac:dyDescent="0.3">
      <c r="J248" s="40"/>
      <c r="K248" s="40"/>
    </row>
    <row r="249" spans="10:11" x14ac:dyDescent="0.3">
      <c r="J249" s="40"/>
      <c r="K249" s="40"/>
    </row>
    <row r="250" spans="10:11" x14ac:dyDescent="0.3">
      <c r="J250" s="40"/>
      <c r="K250" s="40"/>
    </row>
    <row r="251" spans="10:11" x14ac:dyDescent="0.3">
      <c r="J251" s="40"/>
      <c r="K251" s="40"/>
    </row>
    <row r="252" spans="10:11" x14ac:dyDescent="0.3">
      <c r="J252" s="40"/>
      <c r="K252" s="40"/>
    </row>
    <row r="253" spans="10:11" x14ac:dyDescent="0.3">
      <c r="J253" s="40"/>
      <c r="K253" s="40"/>
    </row>
    <row r="254" spans="10:11" x14ac:dyDescent="0.3">
      <c r="J254" s="40"/>
      <c r="K254" s="40"/>
    </row>
    <row r="255" spans="10:11" x14ac:dyDescent="0.3">
      <c r="J255" s="40"/>
      <c r="K255" s="40"/>
    </row>
    <row r="256" spans="10:11" x14ac:dyDescent="0.3">
      <c r="J256" s="40"/>
      <c r="K256" s="40"/>
    </row>
    <row r="257" spans="10:11" x14ac:dyDescent="0.3">
      <c r="J257" s="40"/>
      <c r="K257" s="40"/>
    </row>
    <row r="258" spans="10:11" x14ac:dyDescent="0.3">
      <c r="J258" s="40"/>
      <c r="K258" s="40"/>
    </row>
    <row r="259" spans="10:11" x14ac:dyDescent="0.3">
      <c r="J259" s="40"/>
      <c r="K259" s="40"/>
    </row>
    <row r="260" spans="10:11" x14ac:dyDescent="0.3">
      <c r="J260" s="40"/>
      <c r="K260" s="40"/>
    </row>
    <row r="261" spans="10:11" x14ac:dyDescent="0.3">
      <c r="J261" s="40"/>
      <c r="K261" s="40"/>
    </row>
    <row r="262" spans="10:11" x14ac:dyDescent="0.3">
      <c r="J262" s="40"/>
      <c r="K262" s="40"/>
    </row>
    <row r="263" spans="10:11" x14ac:dyDescent="0.3">
      <c r="J263" s="40"/>
      <c r="K263" s="40"/>
    </row>
    <row r="264" spans="10:11" x14ac:dyDescent="0.3">
      <c r="J264" s="40"/>
      <c r="K264" s="40"/>
    </row>
    <row r="265" spans="10:11" x14ac:dyDescent="0.3">
      <c r="J265" s="40"/>
      <c r="K265" s="40"/>
    </row>
    <row r="266" spans="10:11" x14ac:dyDescent="0.3">
      <c r="J266" s="40"/>
      <c r="K266" s="40"/>
    </row>
    <row r="267" spans="10:11" x14ac:dyDescent="0.3">
      <c r="J267" s="40"/>
      <c r="K267" s="40"/>
    </row>
    <row r="268" spans="10:11" x14ac:dyDescent="0.3">
      <c r="J268" s="40"/>
      <c r="K268" s="40"/>
    </row>
    <row r="269" spans="10:11" x14ac:dyDescent="0.3">
      <c r="J269" s="40"/>
      <c r="K269" s="40"/>
    </row>
    <row r="270" spans="10:11" x14ac:dyDescent="0.3">
      <c r="J270" s="40"/>
      <c r="K270" s="40"/>
    </row>
    <row r="271" spans="10:11" x14ac:dyDescent="0.3">
      <c r="J271" s="40"/>
      <c r="K271" s="40"/>
    </row>
    <row r="272" spans="10:11" x14ac:dyDescent="0.3">
      <c r="J272" s="40"/>
      <c r="K272" s="40"/>
    </row>
    <row r="273" spans="10:11" x14ac:dyDescent="0.3">
      <c r="J273" s="40"/>
      <c r="K273" s="40"/>
    </row>
    <row r="274" spans="10:11" x14ac:dyDescent="0.3">
      <c r="J274" s="40"/>
      <c r="K274" s="40"/>
    </row>
    <row r="275" spans="10:11" x14ac:dyDescent="0.3">
      <c r="J275" s="40"/>
      <c r="K275" s="40"/>
    </row>
    <row r="276" spans="10:11" x14ac:dyDescent="0.3">
      <c r="J276" s="40"/>
      <c r="K276" s="40"/>
    </row>
    <row r="277" spans="10:11" x14ac:dyDescent="0.3">
      <c r="J277" s="40"/>
      <c r="K277" s="40"/>
    </row>
    <row r="278" spans="10:11" x14ac:dyDescent="0.3">
      <c r="J278" s="40"/>
      <c r="K278" s="40"/>
    </row>
    <row r="279" spans="10:11" x14ac:dyDescent="0.3">
      <c r="J279" s="40"/>
      <c r="K279" s="40"/>
    </row>
    <row r="280" spans="10:11" x14ac:dyDescent="0.3">
      <c r="J280" s="40"/>
      <c r="K280" s="40"/>
    </row>
    <row r="281" spans="10:11" x14ac:dyDescent="0.3">
      <c r="J281" s="40"/>
      <c r="K281" s="40"/>
    </row>
    <row r="282" spans="10:11" x14ac:dyDescent="0.3">
      <c r="J282" s="40"/>
      <c r="K282" s="40"/>
    </row>
    <row r="283" spans="10:11" x14ac:dyDescent="0.3">
      <c r="J283" s="40"/>
      <c r="K283" s="40"/>
    </row>
    <row r="284" spans="10:11" x14ac:dyDescent="0.3">
      <c r="J284" s="40"/>
      <c r="K284" s="40"/>
    </row>
    <row r="285" spans="10:11" x14ac:dyDescent="0.3">
      <c r="J285" s="40"/>
      <c r="K285" s="40"/>
    </row>
    <row r="286" spans="10:11" x14ac:dyDescent="0.3">
      <c r="J286" s="40"/>
      <c r="K286" s="40"/>
    </row>
    <row r="287" spans="10:11" x14ac:dyDescent="0.3">
      <c r="J287" s="40"/>
      <c r="K287" s="40"/>
    </row>
    <row r="288" spans="10:11" x14ac:dyDescent="0.3">
      <c r="J288" s="40"/>
      <c r="K288" s="40"/>
    </row>
    <row r="289" spans="10:11" x14ac:dyDescent="0.3">
      <c r="J289" s="40"/>
      <c r="K289" s="40"/>
    </row>
    <row r="290" spans="10:11" x14ac:dyDescent="0.3">
      <c r="J290" s="40"/>
      <c r="K290" s="40"/>
    </row>
    <row r="291" spans="10:11" x14ac:dyDescent="0.3">
      <c r="J291" s="40"/>
      <c r="K291" s="40"/>
    </row>
    <row r="292" spans="10:11" x14ac:dyDescent="0.3">
      <c r="J292" s="40"/>
      <c r="K292" s="40"/>
    </row>
    <row r="293" spans="10:11" x14ac:dyDescent="0.3">
      <c r="J293" s="40"/>
      <c r="K293" s="40"/>
    </row>
    <row r="294" spans="10:11" x14ac:dyDescent="0.3">
      <c r="J294" s="40"/>
      <c r="K294" s="40"/>
    </row>
    <row r="295" spans="10:11" x14ac:dyDescent="0.3">
      <c r="J295" s="40"/>
      <c r="K295" s="40"/>
    </row>
    <row r="296" spans="10:11" x14ac:dyDescent="0.3">
      <c r="J296" s="40"/>
      <c r="K296" s="40"/>
    </row>
    <row r="297" spans="10:11" x14ac:dyDescent="0.3">
      <c r="J297" s="40"/>
      <c r="K297" s="40"/>
    </row>
    <row r="298" spans="10:11" x14ac:dyDescent="0.3">
      <c r="J298" s="40"/>
      <c r="K298" s="40"/>
    </row>
    <row r="299" spans="10:11" x14ac:dyDescent="0.3">
      <c r="J299" s="40"/>
      <c r="K299" s="40"/>
    </row>
    <row r="300" spans="10:11" x14ac:dyDescent="0.3">
      <c r="J300" s="40"/>
      <c r="K300" s="40"/>
    </row>
    <row r="301" spans="10:11" x14ac:dyDescent="0.3">
      <c r="J301" s="40"/>
      <c r="K301" s="40"/>
    </row>
    <row r="302" spans="10:11" x14ac:dyDescent="0.3">
      <c r="J302" s="40"/>
      <c r="K302" s="40"/>
    </row>
    <row r="303" spans="10:11" x14ac:dyDescent="0.3">
      <c r="J303" s="40"/>
      <c r="K303" s="40"/>
    </row>
    <row r="304" spans="10:11" x14ac:dyDescent="0.3">
      <c r="J304" s="40"/>
      <c r="K304" s="40"/>
    </row>
    <row r="305" spans="10:11" x14ac:dyDescent="0.3">
      <c r="J305" s="40"/>
      <c r="K305" s="40"/>
    </row>
    <row r="306" spans="10:11" x14ac:dyDescent="0.3">
      <c r="J306" s="40"/>
      <c r="K306" s="40"/>
    </row>
    <row r="307" spans="10:11" x14ac:dyDescent="0.3">
      <c r="J307" s="40"/>
      <c r="K307" s="40"/>
    </row>
    <row r="308" spans="10:11" x14ac:dyDescent="0.3">
      <c r="J308" s="40"/>
      <c r="K308" s="40"/>
    </row>
    <row r="309" spans="10:11" x14ac:dyDescent="0.3">
      <c r="J309" s="40"/>
      <c r="K309" s="40"/>
    </row>
    <row r="310" spans="10:11" x14ac:dyDescent="0.3">
      <c r="J310" s="40"/>
      <c r="K310" s="40"/>
    </row>
    <row r="311" spans="10:11" x14ac:dyDescent="0.3">
      <c r="J311" s="40"/>
      <c r="K311" s="40"/>
    </row>
    <row r="312" spans="10:11" x14ac:dyDescent="0.3">
      <c r="J312" s="40"/>
      <c r="K312" s="40"/>
    </row>
    <row r="313" spans="10:11" x14ac:dyDescent="0.3">
      <c r="J313" s="40"/>
      <c r="K313" s="40"/>
    </row>
    <row r="314" spans="10:11" x14ac:dyDescent="0.3">
      <c r="J314" s="40"/>
      <c r="K314" s="40"/>
    </row>
    <row r="315" spans="10:11" x14ac:dyDescent="0.3">
      <c r="J315" s="40"/>
      <c r="K315" s="40"/>
    </row>
    <row r="316" spans="10:11" x14ac:dyDescent="0.3">
      <c r="J316" s="40"/>
      <c r="K316" s="40"/>
    </row>
    <row r="317" spans="10:11" x14ac:dyDescent="0.3">
      <c r="J317" s="40"/>
      <c r="K317" s="40"/>
    </row>
    <row r="318" spans="10:11" x14ac:dyDescent="0.3">
      <c r="J318" s="40"/>
      <c r="K318" s="40"/>
    </row>
    <row r="319" spans="10:11" x14ac:dyDescent="0.3">
      <c r="J319" s="40"/>
      <c r="K319" s="40"/>
    </row>
    <row r="320" spans="10:11" x14ac:dyDescent="0.3">
      <c r="J320" s="40"/>
      <c r="K320" s="40"/>
    </row>
    <row r="321" spans="10:11" x14ac:dyDescent="0.3">
      <c r="J321" s="40"/>
      <c r="K321" s="40"/>
    </row>
    <row r="322" spans="10:11" x14ac:dyDescent="0.3">
      <c r="J322" s="40"/>
      <c r="K322" s="40"/>
    </row>
    <row r="323" spans="10:11" x14ac:dyDescent="0.3">
      <c r="J323" s="40"/>
      <c r="K323" s="40"/>
    </row>
    <row r="324" spans="10:11" x14ac:dyDescent="0.3">
      <c r="J324" s="40"/>
      <c r="K324" s="40"/>
    </row>
    <row r="325" spans="10:11" x14ac:dyDescent="0.3">
      <c r="J325" s="40"/>
      <c r="K325" s="40"/>
    </row>
    <row r="326" spans="10:11" x14ac:dyDescent="0.3">
      <c r="J326" s="40"/>
      <c r="K326" s="40"/>
    </row>
    <row r="327" spans="10:11" x14ac:dyDescent="0.3">
      <c r="J327" s="40"/>
      <c r="K327" s="40"/>
    </row>
    <row r="328" spans="10:11" x14ac:dyDescent="0.3">
      <c r="J328" s="40"/>
      <c r="K328" s="40"/>
    </row>
    <row r="329" spans="10:11" x14ac:dyDescent="0.3">
      <c r="J329" s="40"/>
      <c r="K329" s="40"/>
    </row>
    <row r="330" spans="10:11" x14ac:dyDescent="0.3">
      <c r="J330" s="40"/>
      <c r="K330" s="40"/>
    </row>
    <row r="331" spans="10:11" x14ac:dyDescent="0.3">
      <c r="J331" s="40"/>
      <c r="K331" s="40"/>
    </row>
    <row r="332" spans="10:11" x14ac:dyDescent="0.3">
      <c r="J332" s="40"/>
      <c r="K332" s="40"/>
    </row>
    <row r="333" spans="10:11" x14ac:dyDescent="0.3">
      <c r="J333" s="40"/>
      <c r="K333" s="40"/>
    </row>
    <row r="334" spans="10:11" x14ac:dyDescent="0.3">
      <c r="J334" s="40"/>
      <c r="K334" s="40"/>
    </row>
    <row r="335" spans="10:11" x14ac:dyDescent="0.3">
      <c r="J335" s="40"/>
      <c r="K335" s="40"/>
    </row>
    <row r="336" spans="10:11" x14ac:dyDescent="0.3">
      <c r="J336" s="40"/>
      <c r="K336" s="40"/>
    </row>
    <row r="337" spans="10:11" x14ac:dyDescent="0.3">
      <c r="J337" s="40"/>
      <c r="K337" s="40"/>
    </row>
    <row r="338" spans="10:11" x14ac:dyDescent="0.3">
      <c r="J338" s="40"/>
      <c r="K338" s="40"/>
    </row>
    <row r="339" spans="10:11" x14ac:dyDescent="0.3">
      <c r="J339" s="40"/>
      <c r="K339" s="40"/>
    </row>
    <row r="340" spans="10:11" x14ac:dyDescent="0.3">
      <c r="J340" s="40"/>
      <c r="K340" s="40"/>
    </row>
    <row r="341" spans="10:11" x14ac:dyDescent="0.3">
      <c r="J341" s="40"/>
      <c r="K341" s="40"/>
    </row>
    <row r="342" spans="10:11" x14ac:dyDescent="0.3">
      <c r="J342" s="40"/>
      <c r="K342" s="40"/>
    </row>
    <row r="343" spans="10:11" x14ac:dyDescent="0.3">
      <c r="J343" s="40"/>
      <c r="K343" s="40"/>
    </row>
    <row r="344" spans="10:11" x14ac:dyDescent="0.3">
      <c r="J344" s="40"/>
      <c r="K344" s="40"/>
    </row>
    <row r="345" spans="10:11" x14ac:dyDescent="0.3">
      <c r="J345" s="40"/>
      <c r="K345" s="40"/>
    </row>
    <row r="346" spans="10:11" x14ac:dyDescent="0.3">
      <c r="J346" s="40"/>
      <c r="K346" s="40"/>
    </row>
    <row r="347" spans="10:11" x14ac:dyDescent="0.3">
      <c r="J347" s="40"/>
      <c r="K347" s="40"/>
    </row>
    <row r="348" spans="10:11" x14ac:dyDescent="0.3">
      <c r="J348" s="40"/>
      <c r="K348" s="40"/>
    </row>
    <row r="349" spans="10:11" x14ac:dyDescent="0.3">
      <c r="J349" s="40"/>
      <c r="K349" s="40"/>
    </row>
    <row r="350" spans="10:11" x14ac:dyDescent="0.3">
      <c r="J350" s="40"/>
      <c r="K350" s="40"/>
    </row>
    <row r="351" spans="10:11" x14ac:dyDescent="0.3">
      <c r="J351" s="40"/>
      <c r="K351" s="40"/>
    </row>
    <row r="352" spans="10:11" x14ac:dyDescent="0.3">
      <c r="J352" s="40"/>
      <c r="K352" s="40"/>
    </row>
    <row r="353" spans="10:11" x14ac:dyDescent="0.3">
      <c r="J353" s="40"/>
      <c r="K353" s="40"/>
    </row>
    <row r="354" spans="10:11" x14ac:dyDescent="0.3">
      <c r="J354" s="40"/>
      <c r="K354" s="40"/>
    </row>
    <row r="355" spans="10:11" x14ac:dyDescent="0.3">
      <c r="J355" s="40"/>
      <c r="K355" s="40"/>
    </row>
    <row r="356" spans="10:11" x14ac:dyDescent="0.3">
      <c r="J356" s="40"/>
      <c r="K356" s="40"/>
    </row>
    <row r="357" spans="10:11" x14ac:dyDescent="0.3">
      <c r="J357" s="40"/>
      <c r="K357" s="40"/>
    </row>
    <row r="358" spans="10:11" x14ac:dyDescent="0.3">
      <c r="J358" s="40"/>
      <c r="K358" s="40"/>
    </row>
    <row r="359" spans="10:11" x14ac:dyDescent="0.3">
      <c r="J359" s="40"/>
      <c r="K359" s="40"/>
    </row>
    <row r="360" spans="10:11" x14ac:dyDescent="0.3">
      <c r="J360" s="40"/>
      <c r="K360" s="40"/>
    </row>
    <row r="361" spans="10:11" x14ac:dyDescent="0.3">
      <c r="J361" s="40"/>
      <c r="K361" s="40"/>
    </row>
    <row r="362" spans="10:11" x14ac:dyDescent="0.3">
      <c r="J362" s="40"/>
      <c r="K362" s="40"/>
    </row>
    <row r="363" spans="10:11" x14ac:dyDescent="0.3">
      <c r="J363" s="40"/>
      <c r="K363" s="40"/>
    </row>
    <row r="364" spans="10:11" x14ac:dyDescent="0.3">
      <c r="J364" s="40"/>
      <c r="K364" s="40"/>
    </row>
    <row r="365" spans="10:11" x14ac:dyDescent="0.3">
      <c r="J365" s="40"/>
      <c r="K365" s="40"/>
    </row>
    <row r="366" spans="10:11" x14ac:dyDescent="0.3">
      <c r="J366" s="40"/>
      <c r="K366" s="40"/>
    </row>
    <row r="367" spans="10:11" x14ac:dyDescent="0.3">
      <c r="J367" s="40"/>
      <c r="K367" s="40"/>
    </row>
    <row r="368" spans="10:11" x14ac:dyDescent="0.3">
      <c r="J368" s="40"/>
      <c r="K368" s="40"/>
    </row>
    <row r="369" spans="10:11" x14ac:dyDescent="0.3">
      <c r="J369" s="40"/>
      <c r="K369" s="40"/>
    </row>
    <row r="370" spans="10:11" x14ac:dyDescent="0.3">
      <c r="J370" s="40"/>
      <c r="K370" s="40"/>
    </row>
    <row r="371" spans="10:11" x14ac:dyDescent="0.3">
      <c r="J371" s="40"/>
      <c r="K371" s="40"/>
    </row>
    <row r="372" spans="10:11" x14ac:dyDescent="0.3">
      <c r="J372" s="40"/>
      <c r="K372" s="40"/>
    </row>
    <row r="373" spans="10:11" x14ac:dyDescent="0.3">
      <c r="J373" s="40"/>
      <c r="K373" s="40"/>
    </row>
    <row r="374" spans="10:11" x14ac:dyDescent="0.3">
      <c r="J374" s="40"/>
      <c r="K374" s="40"/>
    </row>
    <row r="375" spans="10:11" x14ac:dyDescent="0.3">
      <c r="J375" s="40"/>
      <c r="K375" s="40"/>
    </row>
    <row r="376" spans="10:11" x14ac:dyDescent="0.3">
      <c r="J376" s="40"/>
      <c r="K376" s="40"/>
    </row>
    <row r="377" spans="10:11" x14ac:dyDescent="0.3">
      <c r="J377" s="40"/>
      <c r="K377" s="40"/>
    </row>
    <row r="378" spans="10:11" x14ac:dyDescent="0.3">
      <c r="J378" s="40"/>
      <c r="K378" s="40"/>
    </row>
    <row r="379" spans="10:11" x14ac:dyDescent="0.3">
      <c r="J379" s="40"/>
      <c r="K379" s="40"/>
    </row>
    <row r="380" spans="10:11" x14ac:dyDescent="0.3">
      <c r="J380" s="40"/>
      <c r="K380" s="40"/>
    </row>
    <row r="381" spans="10:11" x14ac:dyDescent="0.3">
      <c r="J381" s="40"/>
      <c r="K381" s="40"/>
    </row>
    <row r="382" spans="10:11" x14ac:dyDescent="0.3">
      <c r="J382" s="40"/>
      <c r="K382" s="40"/>
    </row>
    <row r="383" spans="10:11" x14ac:dyDescent="0.3">
      <c r="J383" s="40"/>
      <c r="K383" s="40"/>
    </row>
    <row r="384" spans="10:11" x14ac:dyDescent="0.3">
      <c r="J384" s="40"/>
      <c r="K384" s="40"/>
    </row>
    <row r="385" spans="10:11" x14ac:dyDescent="0.3">
      <c r="J385" s="40"/>
      <c r="K385" s="40"/>
    </row>
    <row r="386" spans="10:11" x14ac:dyDescent="0.3">
      <c r="J386" s="40"/>
      <c r="K386" s="40"/>
    </row>
    <row r="387" spans="10:11" x14ac:dyDescent="0.3">
      <c r="J387" s="40"/>
      <c r="K387" s="40"/>
    </row>
    <row r="388" spans="10:11" x14ac:dyDescent="0.3">
      <c r="J388" s="40"/>
      <c r="K388" s="40"/>
    </row>
    <row r="389" spans="10:11" x14ac:dyDescent="0.3">
      <c r="J389" s="40"/>
      <c r="K389" s="40"/>
    </row>
    <row r="390" spans="10:11" x14ac:dyDescent="0.3">
      <c r="J390" s="40"/>
      <c r="K390" s="40"/>
    </row>
    <row r="391" spans="10:11" x14ac:dyDescent="0.3">
      <c r="J391" s="40"/>
      <c r="K391" s="40"/>
    </row>
    <row r="392" spans="10:11" x14ac:dyDescent="0.3">
      <c r="J392" s="40"/>
      <c r="K392" s="40"/>
    </row>
    <row r="393" spans="10:11" x14ac:dyDescent="0.3">
      <c r="J393" s="40"/>
      <c r="K393" s="40"/>
    </row>
    <row r="394" spans="10:11" x14ac:dyDescent="0.3">
      <c r="J394" s="40"/>
      <c r="K394" s="40"/>
    </row>
    <row r="395" spans="10:11" x14ac:dyDescent="0.3">
      <c r="J395" s="40"/>
      <c r="K395" s="40"/>
    </row>
    <row r="396" spans="10:11" x14ac:dyDescent="0.3">
      <c r="J396" s="40"/>
      <c r="K396" s="40"/>
    </row>
    <row r="397" spans="10:11" x14ac:dyDescent="0.3">
      <c r="J397" s="40"/>
      <c r="K397" s="40"/>
    </row>
    <row r="398" spans="10:11" x14ac:dyDescent="0.3">
      <c r="J398" s="40"/>
      <c r="K398" s="40"/>
    </row>
    <row r="399" spans="10:11" x14ac:dyDescent="0.3">
      <c r="J399" s="40"/>
      <c r="K399" s="40"/>
    </row>
    <row r="400" spans="10:11" x14ac:dyDescent="0.3">
      <c r="J400" s="40"/>
      <c r="K400" s="40"/>
    </row>
    <row r="401" spans="10:11" x14ac:dyDescent="0.3">
      <c r="J401" s="40"/>
      <c r="K401" s="40"/>
    </row>
    <row r="402" spans="10:11" x14ac:dyDescent="0.3">
      <c r="J402" s="40"/>
      <c r="K402" s="40"/>
    </row>
    <row r="403" spans="10:11" x14ac:dyDescent="0.3">
      <c r="J403" s="40"/>
      <c r="K403" s="40"/>
    </row>
    <row r="404" spans="10:11" x14ac:dyDescent="0.3">
      <c r="J404" s="40"/>
      <c r="K404" s="40"/>
    </row>
    <row r="405" spans="10:11" x14ac:dyDescent="0.3">
      <c r="J405" s="40"/>
      <c r="K405" s="40"/>
    </row>
    <row r="406" spans="10:11" x14ac:dyDescent="0.3">
      <c r="J406" s="40"/>
      <c r="K406" s="40"/>
    </row>
    <row r="407" spans="10:11" x14ac:dyDescent="0.3">
      <c r="J407" s="40"/>
      <c r="K407" s="40"/>
    </row>
    <row r="408" spans="10:11" x14ac:dyDescent="0.3">
      <c r="J408" s="40"/>
      <c r="K408" s="40"/>
    </row>
    <row r="409" spans="10:11" x14ac:dyDescent="0.3">
      <c r="J409" s="40"/>
      <c r="K409" s="40"/>
    </row>
    <row r="410" spans="10:11" x14ac:dyDescent="0.3">
      <c r="J410" s="40"/>
      <c r="K410" s="40"/>
    </row>
    <row r="411" spans="10:11" x14ac:dyDescent="0.3">
      <c r="J411" s="40"/>
      <c r="K411" s="40"/>
    </row>
    <row r="412" spans="10:11" x14ac:dyDescent="0.3">
      <c r="J412" s="40"/>
      <c r="K412" s="40"/>
    </row>
    <row r="413" spans="10:11" x14ac:dyDescent="0.3">
      <c r="J413" s="40"/>
      <c r="K413" s="40"/>
    </row>
    <row r="414" spans="10:11" x14ac:dyDescent="0.3">
      <c r="J414" s="40"/>
      <c r="K414" s="40"/>
    </row>
    <row r="415" spans="10:11" x14ac:dyDescent="0.3">
      <c r="J415" s="40"/>
      <c r="K415" s="40"/>
    </row>
    <row r="416" spans="10:11" x14ac:dyDescent="0.3">
      <c r="J416" s="40"/>
      <c r="K416" s="40"/>
    </row>
    <row r="417" spans="10:11" x14ac:dyDescent="0.3">
      <c r="J417" s="40"/>
      <c r="K417" s="40"/>
    </row>
    <row r="418" spans="10:11" x14ac:dyDescent="0.3">
      <c r="J418" s="40"/>
      <c r="K418" s="40"/>
    </row>
    <row r="419" spans="10:11" x14ac:dyDescent="0.3">
      <c r="J419" s="40"/>
      <c r="K419" s="40"/>
    </row>
    <row r="420" spans="10:11" x14ac:dyDescent="0.3">
      <c r="J420" s="40"/>
      <c r="K420" s="40"/>
    </row>
    <row r="421" spans="10:11" x14ac:dyDescent="0.3">
      <c r="J421" s="40"/>
      <c r="K421" s="40"/>
    </row>
    <row r="422" spans="10:11" x14ac:dyDescent="0.3">
      <c r="J422" s="40"/>
      <c r="K422" s="40"/>
    </row>
    <row r="423" spans="10:11" x14ac:dyDescent="0.3">
      <c r="J423" s="40"/>
      <c r="K423" s="40"/>
    </row>
    <row r="424" spans="10:11" x14ac:dyDescent="0.3">
      <c r="J424" s="40"/>
      <c r="K424" s="40"/>
    </row>
    <row r="425" spans="10:11" x14ac:dyDescent="0.3">
      <c r="J425" s="40"/>
      <c r="K425" s="40"/>
    </row>
    <row r="426" spans="10:11" x14ac:dyDescent="0.3">
      <c r="J426" s="40"/>
      <c r="K426" s="40"/>
    </row>
    <row r="427" spans="10:11" x14ac:dyDescent="0.3">
      <c r="J427" s="40"/>
      <c r="K427" s="40"/>
    </row>
    <row r="428" spans="10:11" x14ac:dyDescent="0.3">
      <c r="J428" s="40"/>
      <c r="K428" s="40"/>
    </row>
    <row r="429" spans="10:11" x14ac:dyDescent="0.3">
      <c r="J429" s="40"/>
      <c r="K429" s="40"/>
    </row>
    <row r="430" spans="10:11" x14ac:dyDescent="0.3">
      <c r="J430" s="40"/>
      <c r="K430" s="40"/>
    </row>
    <row r="431" spans="10:11" x14ac:dyDescent="0.3">
      <c r="J431" s="40"/>
      <c r="K431" s="40"/>
    </row>
    <row r="432" spans="10:11" x14ac:dyDescent="0.3">
      <c r="J432" s="40"/>
      <c r="K432" s="40"/>
    </row>
    <row r="433" spans="10:11" x14ac:dyDescent="0.3">
      <c r="J433" s="40"/>
      <c r="K433" s="40"/>
    </row>
    <row r="434" spans="10:11" x14ac:dyDescent="0.3">
      <c r="J434" s="40"/>
      <c r="K434" s="40"/>
    </row>
    <row r="435" spans="10:11" x14ac:dyDescent="0.3">
      <c r="J435" s="40"/>
      <c r="K435" s="40"/>
    </row>
    <row r="436" spans="10:11" x14ac:dyDescent="0.3">
      <c r="J436" s="40"/>
      <c r="K436" s="40"/>
    </row>
    <row r="437" spans="10:11" x14ac:dyDescent="0.3">
      <c r="J437" s="40"/>
      <c r="K437" s="40"/>
    </row>
    <row r="438" spans="10:11" x14ac:dyDescent="0.3">
      <c r="J438" s="40"/>
      <c r="K438" s="40"/>
    </row>
    <row r="439" spans="10:11" x14ac:dyDescent="0.3">
      <c r="J439" s="40"/>
      <c r="K439" s="40"/>
    </row>
    <row r="440" spans="10:11" x14ac:dyDescent="0.3">
      <c r="J440" s="40"/>
      <c r="K440" s="40"/>
    </row>
    <row r="441" spans="10:11" x14ac:dyDescent="0.3">
      <c r="J441" s="40"/>
      <c r="K441" s="40"/>
    </row>
    <row r="442" spans="10:11" x14ac:dyDescent="0.3">
      <c r="J442" s="40"/>
      <c r="K442" s="40"/>
    </row>
    <row r="443" spans="10:11" x14ac:dyDescent="0.3">
      <c r="J443" s="40"/>
      <c r="K443" s="40"/>
    </row>
    <row r="444" spans="10:11" x14ac:dyDescent="0.3">
      <c r="J444" s="40"/>
      <c r="K444" s="40"/>
    </row>
    <row r="445" spans="10:11" x14ac:dyDescent="0.3">
      <c r="J445" s="40"/>
      <c r="K445" s="40"/>
    </row>
    <row r="446" spans="10:11" x14ac:dyDescent="0.3">
      <c r="J446" s="40"/>
      <c r="K446" s="40"/>
    </row>
    <row r="447" spans="10:11" x14ac:dyDescent="0.3">
      <c r="J447" s="40"/>
      <c r="K447" s="40"/>
    </row>
    <row r="448" spans="10:11" x14ac:dyDescent="0.3">
      <c r="J448" s="40"/>
      <c r="K448" s="40"/>
    </row>
    <row r="449" spans="10:11" x14ac:dyDescent="0.3">
      <c r="J449" s="40"/>
      <c r="K449" s="40"/>
    </row>
    <row r="450" spans="10:11" x14ac:dyDescent="0.3">
      <c r="J450" s="40"/>
      <c r="K450" s="40"/>
    </row>
    <row r="451" spans="10:11" x14ac:dyDescent="0.3">
      <c r="J451" s="40"/>
      <c r="K451" s="40"/>
    </row>
    <row r="452" spans="10:11" x14ac:dyDescent="0.3">
      <c r="J452" s="40"/>
      <c r="K452" s="40"/>
    </row>
    <row r="453" spans="10:11" x14ac:dyDescent="0.3">
      <c r="J453" s="40"/>
      <c r="K453" s="40"/>
    </row>
    <row r="454" spans="10:11" x14ac:dyDescent="0.3">
      <c r="J454" s="40"/>
      <c r="K454" s="40"/>
    </row>
    <row r="455" spans="10:11" x14ac:dyDescent="0.3">
      <c r="J455" s="40"/>
      <c r="K455" s="40"/>
    </row>
    <row r="456" spans="10:11" x14ac:dyDescent="0.3">
      <c r="J456" s="40"/>
      <c r="K456" s="40"/>
    </row>
    <row r="457" spans="10:11" x14ac:dyDescent="0.3">
      <c r="J457" s="40"/>
      <c r="K457" s="40"/>
    </row>
    <row r="458" spans="10:11" x14ac:dyDescent="0.3">
      <c r="J458" s="40"/>
      <c r="K458" s="40"/>
    </row>
    <row r="459" spans="10:11" x14ac:dyDescent="0.3">
      <c r="J459" s="40"/>
      <c r="K459" s="40"/>
    </row>
    <row r="460" spans="10:11" x14ac:dyDescent="0.3">
      <c r="J460" s="40"/>
      <c r="K460" s="40"/>
    </row>
    <row r="461" spans="10:11" x14ac:dyDescent="0.3">
      <c r="J461" s="40"/>
      <c r="K461" s="40"/>
    </row>
    <row r="462" spans="10:11" x14ac:dyDescent="0.3">
      <c r="J462" s="40"/>
      <c r="K462" s="40"/>
    </row>
    <row r="463" spans="10:11" x14ac:dyDescent="0.3">
      <c r="J463" s="40"/>
      <c r="K463" s="40"/>
    </row>
    <row r="464" spans="10:11" x14ac:dyDescent="0.3">
      <c r="J464" s="40"/>
      <c r="K464" s="40"/>
    </row>
    <row r="465" spans="10:11" x14ac:dyDescent="0.3">
      <c r="J465" s="40"/>
      <c r="K465" s="40"/>
    </row>
    <row r="466" spans="10:11" x14ac:dyDescent="0.3">
      <c r="J466" s="40"/>
      <c r="K466" s="40"/>
    </row>
    <row r="467" spans="10:11" x14ac:dyDescent="0.3">
      <c r="J467" s="40"/>
      <c r="K467" s="40"/>
    </row>
    <row r="468" spans="10:11" x14ac:dyDescent="0.3">
      <c r="J468" s="40"/>
      <c r="K468" s="40"/>
    </row>
    <row r="469" spans="10:11" x14ac:dyDescent="0.3">
      <c r="J469" s="40"/>
      <c r="K469" s="40"/>
    </row>
    <row r="470" spans="10:11" x14ac:dyDescent="0.3">
      <c r="J470" s="40"/>
      <c r="K470" s="40"/>
    </row>
    <row r="471" spans="10:11" x14ac:dyDescent="0.3">
      <c r="J471" s="40"/>
      <c r="K471" s="40"/>
    </row>
    <row r="472" spans="10:11" x14ac:dyDescent="0.3">
      <c r="J472" s="40"/>
      <c r="K472" s="40"/>
    </row>
    <row r="473" spans="10:11" x14ac:dyDescent="0.3">
      <c r="J473" s="40"/>
      <c r="K473" s="40"/>
    </row>
    <row r="474" spans="10:11" x14ac:dyDescent="0.3">
      <c r="J474" s="40"/>
      <c r="K474" s="40"/>
    </row>
    <row r="475" spans="10:11" x14ac:dyDescent="0.3">
      <c r="J475" s="40"/>
      <c r="K475" s="40"/>
    </row>
    <row r="476" spans="10:11" x14ac:dyDescent="0.3">
      <c r="J476" s="40"/>
      <c r="K476" s="40"/>
    </row>
    <row r="477" spans="10:11" x14ac:dyDescent="0.3">
      <c r="J477" s="40"/>
      <c r="K477" s="40"/>
    </row>
    <row r="478" spans="10:11" x14ac:dyDescent="0.3">
      <c r="J478" s="40"/>
      <c r="K478" s="40"/>
    </row>
    <row r="479" spans="10:11" x14ac:dyDescent="0.3">
      <c r="J479" s="40"/>
      <c r="K479" s="40"/>
    </row>
    <row r="480" spans="10:11" x14ac:dyDescent="0.3">
      <c r="J480" s="40"/>
      <c r="K480" s="40"/>
    </row>
    <row r="481" spans="10:11" x14ac:dyDescent="0.3">
      <c r="J481" s="40"/>
      <c r="K481" s="40"/>
    </row>
    <row r="482" spans="10:11" x14ac:dyDescent="0.3">
      <c r="J482" s="40"/>
      <c r="K482" s="40"/>
    </row>
    <row r="483" spans="10:11" x14ac:dyDescent="0.3">
      <c r="J483" s="40"/>
      <c r="K483" s="40"/>
    </row>
    <row r="484" spans="10:11" x14ac:dyDescent="0.3">
      <c r="J484" s="40"/>
      <c r="K484" s="40"/>
    </row>
    <row r="485" spans="10:11" x14ac:dyDescent="0.3">
      <c r="J485" s="40"/>
      <c r="K485" s="40"/>
    </row>
    <row r="486" spans="10:11" x14ac:dyDescent="0.3">
      <c r="J486" s="40"/>
      <c r="K486" s="40"/>
    </row>
    <row r="487" spans="10:11" x14ac:dyDescent="0.3">
      <c r="J487" s="40"/>
      <c r="K487" s="40"/>
    </row>
    <row r="488" spans="10:11" x14ac:dyDescent="0.3">
      <c r="J488" s="40"/>
      <c r="K488" s="40"/>
    </row>
    <row r="489" spans="10:11" x14ac:dyDescent="0.3">
      <c r="J489" s="40"/>
      <c r="K489" s="40"/>
    </row>
    <row r="490" spans="10:11" x14ac:dyDescent="0.3">
      <c r="J490" s="40"/>
      <c r="K490" s="40"/>
    </row>
    <row r="491" spans="10:11" x14ac:dyDescent="0.3">
      <c r="J491" s="40"/>
      <c r="K491" s="40"/>
    </row>
    <row r="492" spans="10:11" x14ac:dyDescent="0.3">
      <c r="J492" s="40"/>
      <c r="K492" s="40"/>
    </row>
    <row r="493" spans="10:11" x14ac:dyDescent="0.3">
      <c r="J493" s="40"/>
      <c r="K493" s="40"/>
    </row>
    <row r="494" spans="10:11" x14ac:dyDescent="0.3">
      <c r="J494" s="40"/>
      <c r="K494" s="40"/>
    </row>
    <row r="495" spans="10:11" x14ac:dyDescent="0.3">
      <c r="J495" s="40"/>
      <c r="K495" s="40"/>
    </row>
    <row r="496" spans="10:11" x14ac:dyDescent="0.3">
      <c r="J496" s="40"/>
      <c r="K496" s="40"/>
    </row>
    <row r="497" spans="10:11" x14ac:dyDescent="0.3">
      <c r="J497" s="40"/>
      <c r="K497" s="40"/>
    </row>
    <row r="498" spans="10:11" x14ac:dyDescent="0.3">
      <c r="J498" s="40"/>
      <c r="K498" s="40"/>
    </row>
    <row r="499" spans="10:11" x14ac:dyDescent="0.3">
      <c r="J499" s="40"/>
      <c r="K499" s="40"/>
    </row>
    <row r="500" spans="10:11" x14ac:dyDescent="0.3">
      <c r="J500" s="40"/>
      <c r="K500" s="40"/>
    </row>
    <row r="501" spans="10:11" x14ac:dyDescent="0.3">
      <c r="J501" s="40"/>
      <c r="K501" s="40"/>
    </row>
    <row r="502" spans="10:11" x14ac:dyDescent="0.3">
      <c r="J502" s="40"/>
      <c r="K502" s="40"/>
    </row>
    <row r="503" spans="10:11" x14ac:dyDescent="0.3">
      <c r="J503" s="40"/>
      <c r="K503" s="40"/>
    </row>
    <row r="504" spans="10:11" x14ac:dyDescent="0.3">
      <c r="J504" s="40"/>
      <c r="K504" s="40"/>
    </row>
    <row r="505" spans="10:11" x14ac:dyDescent="0.3">
      <c r="J505" s="40"/>
      <c r="K505" s="40"/>
    </row>
    <row r="506" spans="10:11" x14ac:dyDescent="0.3">
      <c r="J506" s="40"/>
      <c r="K506" s="40"/>
    </row>
    <row r="507" spans="10:11" x14ac:dyDescent="0.3">
      <c r="J507" s="40"/>
      <c r="K507" s="40"/>
    </row>
    <row r="508" spans="10:11" x14ac:dyDescent="0.3">
      <c r="J508" s="40"/>
      <c r="K508" s="40"/>
    </row>
    <row r="509" spans="10:11" x14ac:dyDescent="0.3">
      <c r="J509" s="40"/>
      <c r="K509" s="40"/>
    </row>
    <row r="510" spans="10:11" x14ac:dyDescent="0.3">
      <c r="J510" s="40"/>
      <c r="K510" s="40"/>
    </row>
    <row r="511" spans="10:11" x14ac:dyDescent="0.3">
      <c r="J511" s="40"/>
      <c r="K511" s="40"/>
    </row>
    <row r="512" spans="10:11" x14ac:dyDescent="0.3">
      <c r="J512" s="40"/>
      <c r="K512" s="40"/>
    </row>
    <row r="513" spans="10:11" x14ac:dyDescent="0.3">
      <c r="J513" s="40"/>
      <c r="K513" s="40"/>
    </row>
    <row r="514" spans="10:11" x14ac:dyDescent="0.3">
      <c r="J514" s="40"/>
      <c r="K514" s="40"/>
    </row>
    <row r="515" spans="10:11" x14ac:dyDescent="0.3">
      <c r="J515" s="40"/>
      <c r="K515" s="40"/>
    </row>
    <row r="516" spans="10:11" x14ac:dyDescent="0.3">
      <c r="J516" s="40"/>
      <c r="K516" s="40"/>
    </row>
    <row r="517" spans="10:11" x14ac:dyDescent="0.3">
      <c r="J517" s="40"/>
      <c r="K517" s="40"/>
    </row>
    <row r="518" spans="10:11" x14ac:dyDescent="0.3">
      <c r="J518" s="40"/>
      <c r="K518" s="40"/>
    </row>
    <row r="519" spans="10:11" x14ac:dyDescent="0.3">
      <c r="J519" s="40"/>
      <c r="K519" s="40"/>
    </row>
    <row r="520" spans="10:11" x14ac:dyDescent="0.3">
      <c r="J520" s="40"/>
      <c r="K520" s="40"/>
    </row>
    <row r="521" spans="10:11" x14ac:dyDescent="0.3">
      <c r="J521" s="40"/>
      <c r="K521" s="40"/>
    </row>
    <row r="522" spans="10:11" x14ac:dyDescent="0.3">
      <c r="J522" s="40"/>
      <c r="K522" s="40"/>
    </row>
    <row r="523" spans="10:11" x14ac:dyDescent="0.3">
      <c r="J523" s="40"/>
      <c r="K523" s="40"/>
    </row>
    <row r="524" spans="10:11" x14ac:dyDescent="0.3">
      <c r="J524" s="40"/>
      <c r="K524" s="40"/>
    </row>
    <row r="525" spans="10:11" x14ac:dyDescent="0.3">
      <c r="J525" s="40"/>
      <c r="K525" s="40"/>
    </row>
    <row r="526" spans="10:11" x14ac:dyDescent="0.3">
      <c r="J526" s="40"/>
      <c r="K526" s="40"/>
    </row>
    <row r="527" spans="10:11" x14ac:dyDescent="0.3">
      <c r="J527" s="40"/>
      <c r="K527" s="40"/>
    </row>
    <row r="528" spans="10:11" x14ac:dyDescent="0.3">
      <c r="J528" s="40"/>
      <c r="K528" s="40"/>
    </row>
    <row r="529" spans="10:11" x14ac:dyDescent="0.3">
      <c r="J529" s="40"/>
      <c r="K529" s="40"/>
    </row>
    <row r="530" spans="10:11" x14ac:dyDescent="0.3">
      <c r="J530" s="40"/>
      <c r="K530" s="40"/>
    </row>
    <row r="531" spans="10:11" x14ac:dyDescent="0.3">
      <c r="J531" s="40"/>
      <c r="K531" s="40"/>
    </row>
    <row r="532" spans="10:11" x14ac:dyDescent="0.3">
      <c r="J532" s="40"/>
      <c r="K532" s="40"/>
    </row>
    <row r="533" spans="10:11" x14ac:dyDescent="0.3">
      <c r="J533" s="40"/>
      <c r="K533" s="40"/>
    </row>
    <row r="534" spans="10:11" x14ac:dyDescent="0.3">
      <c r="J534" s="40"/>
      <c r="K534" s="40"/>
    </row>
    <row r="535" spans="10:11" x14ac:dyDescent="0.3">
      <c r="J535" s="40"/>
      <c r="K535" s="40"/>
    </row>
    <row r="536" spans="10:11" x14ac:dyDescent="0.3">
      <c r="J536" s="40"/>
      <c r="K536" s="40"/>
    </row>
    <row r="537" spans="10:11" x14ac:dyDescent="0.3">
      <c r="J537" s="40"/>
      <c r="K537" s="40"/>
    </row>
    <row r="538" spans="10:11" x14ac:dyDescent="0.3">
      <c r="J538" s="40"/>
      <c r="K538" s="40"/>
    </row>
    <row r="539" spans="10:11" x14ac:dyDescent="0.3">
      <c r="J539" s="40"/>
      <c r="K539" s="40"/>
    </row>
    <row r="540" spans="10:11" x14ac:dyDescent="0.3">
      <c r="J540" s="40"/>
      <c r="K540" s="40"/>
    </row>
    <row r="541" spans="10:11" x14ac:dyDescent="0.3">
      <c r="J541" s="40"/>
      <c r="K541" s="40"/>
    </row>
    <row r="542" spans="10:11" x14ac:dyDescent="0.3">
      <c r="J542" s="40"/>
      <c r="K542" s="40"/>
    </row>
    <row r="543" spans="10:11" x14ac:dyDescent="0.3">
      <c r="J543" s="40"/>
      <c r="K543" s="40"/>
    </row>
    <row r="544" spans="10:11" x14ac:dyDescent="0.3">
      <c r="J544" s="40"/>
      <c r="K544" s="40"/>
    </row>
    <row r="545" spans="10:11" x14ac:dyDescent="0.3">
      <c r="J545" s="40"/>
      <c r="K545" s="40"/>
    </row>
    <row r="546" spans="10:11" x14ac:dyDescent="0.3">
      <c r="J546" s="40"/>
      <c r="K546" s="40"/>
    </row>
    <row r="547" spans="10:11" x14ac:dyDescent="0.3">
      <c r="J547" s="40"/>
      <c r="K547" s="40"/>
    </row>
    <row r="548" spans="10:11" x14ac:dyDescent="0.3">
      <c r="J548" s="40"/>
      <c r="K548" s="40"/>
    </row>
    <row r="549" spans="10:11" x14ac:dyDescent="0.3">
      <c r="J549" s="40"/>
      <c r="K549" s="40"/>
    </row>
    <row r="550" spans="10:11" x14ac:dyDescent="0.3">
      <c r="J550" s="40"/>
      <c r="K550" s="40"/>
    </row>
    <row r="551" spans="10:11" x14ac:dyDescent="0.3">
      <c r="J551" s="40"/>
      <c r="K551" s="40"/>
    </row>
    <row r="552" spans="10:11" x14ac:dyDescent="0.3">
      <c r="J552" s="40"/>
      <c r="K552" s="40"/>
    </row>
    <row r="553" spans="10:11" x14ac:dyDescent="0.3">
      <c r="J553" s="40"/>
      <c r="K553" s="40"/>
    </row>
    <row r="554" spans="10:11" x14ac:dyDescent="0.3">
      <c r="J554" s="40"/>
      <c r="K554" s="40"/>
    </row>
    <row r="555" spans="10:11" x14ac:dyDescent="0.3">
      <c r="J555" s="40"/>
      <c r="K555" s="40"/>
    </row>
    <row r="556" spans="10:11" x14ac:dyDescent="0.3">
      <c r="J556" s="40"/>
      <c r="K556" s="40"/>
    </row>
    <row r="557" spans="10:11" x14ac:dyDescent="0.3">
      <c r="J557" s="40"/>
      <c r="K557" s="40"/>
    </row>
    <row r="558" spans="10:11" x14ac:dyDescent="0.3">
      <c r="J558" s="40"/>
      <c r="K558" s="40"/>
    </row>
    <row r="559" spans="10:11" x14ac:dyDescent="0.3">
      <c r="J559" s="40"/>
      <c r="K559" s="40"/>
    </row>
    <row r="560" spans="10:11" x14ac:dyDescent="0.3">
      <c r="J560" s="40"/>
      <c r="K560" s="40"/>
    </row>
    <row r="561" spans="10:11" x14ac:dyDescent="0.3">
      <c r="J561" s="40"/>
      <c r="K561" s="40"/>
    </row>
    <row r="562" spans="10:11" x14ac:dyDescent="0.3">
      <c r="J562" s="40"/>
      <c r="K562" s="40"/>
    </row>
    <row r="563" spans="10:11" x14ac:dyDescent="0.3">
      <c r="J563" s="40"/>
      <c r="K563" s="40"/>
    </row>
    <row r="564" spans="10:11" x14ac:dyDescent="0.3">
      <c r="J564" s="40"/>
      <c r="K564" s="40"/>
    </row>
    <row r="565" spans="10:11" x14ac:dyDescent="0.3">
      <c r="J565" s="40"/>
      <c r="K565" s="40"/>
    </row>
    <row r="566" spans="10:11" x14ac:dyDescent="0.3">
      <c r="J566" s="40"/>
      <c r="K566" s="40"/>
    </row>
    <row r="567" spans="10:11" x14ac:dyDescent="0.3">
      <c r="J567" s="40"/>
      <c r="K567" s="40"/>
    </row>
    <row r="568" spans="10:11" x14ac:dyDescent="0.3">
      <c r="J568" s="40"/>
      <c r="K568" s="40"/>
    </row>
    <row r="569" spans="10:11" x14ac:dyDescent="0.3">
      <c r="J569" s="40"/>
      <c r="K569" s="40"/>
    </row>
    <row r="570" spans="10:11" x14ac:dyDescent="0.3">
      <c r="J570" s="40"/>
      <c r="K570" s="40"/>
    </row>
    <row r="571" spans="10:11" x14ac:dyDescent="0.3">
      <c r="J571" s="40"/>
      <c r="K571" s="40"/>
    </row>
    <row r="572" spans="10:11" x14ac:dyDescent="0.3">
      <c r="J572" s="40"/>
      <c r="K572" s="40"/>
    </row>
    <row r="573" spans="10:11" x14ac:dyDescent="0.3">
      <c r="J573" s="40"/>
      <c r="K573" s="40"/>
    </row>
    <row r="574" spans="10:11" x14ac:dyDescent="0.3">
      <c r="J574" s="40"/>
      <c r="K574" s="40"/>
    </row>
    <row r="575" spans="10:11" x14ac:dyDescent="0.3">
      <c r="J575" s="40"/>
      <c r="K575" s="40"/>
    </row>
    <row r="576" spans="10:11" x14ac:dyDescent="0.3">
      <c r="J576" s="40"/>
      <c r="K576" s="40"/>
    </row>
    <row r="577" spans="10:11" x14ac:dyDescent="0.3">
      <c r="J577" s="40"/>
      <c r="K577" s="40"/>
    </row>
    <row r="578" spans="10:11" x14ac:dyDescent="0.3">
      <c r="J578" s="40"/>
      <c r="K578" s="40"/>
    </row>
    <row r="579" spans="10:11" x14ac:dyDescent="0.3">
      <c r="J579" s="40"/>
      <c r="K579" s="40"/>
    </row>
    <row r="580" spans="10:11" x14ac:dyDescent="0.3">
      <c r="J580" s="40"/>
      <c r="K580" s="40"/>
    </row>
    <row r="581" spans="10:11" x14ac:dyDescent="0.3">
      <c r="J581" s="40"/>
      <c r="K581" s="40"/>
    </row>
    <row r="582" spans="10:11" x14ac:dyDescent="0.3">
      <c r="J582" s="40"/>
      <c r="K582" s="40"/>
    </row>
    <row r="583" spans="10:11" x14ac:dyDescent="0.3">
      <c r="J583" s="40"/>
      <c r="K583" s="40"/>
    </row>
    <row r="584" spans="10:11" x14ac:dyDescent="0.3">
      <c r="J584" s="40"/>
      <c r="K584" s="40"/>
    </row>
    <row r="585" spans="10:11" x14ac:dyDescent="0.3">
      <c r="J585" s="40"/>
      <c r="K585" s="40"/>
    </row>
    <row r="586" spans="10:11" x14ac:dyDescent="0.3">
      <c r="J586" s="40"/>
      <c r="K586" s="40"/>
    </row>
    <row r="587" spans="10:11" x14ac:dyDescent="0.3">
      <c r="J587" s="40"/>
      <c r="K587" s="40"/>
    </row>
    <row r="588" spans="10:11" x14ac:dyDescent="0.3">
      <c r="J588" s="40"/>
      <c r="K588" s="40"/>
    </row>
    <row r="589" spans="10:11" x14ac:dyDescent="0.3">
      <c r="J589" s="40"/>
      <c r="K589" s="40"/>
    </row>
    <row r="590" spans="10:11" x14ac:dyDescent="0.3">
      <c r="J590" s="40"/>
      <c r="K590" s="40"/>
    </row>
    <row r="591" spans="10:11" x14ac:dyDescent="0.3">
      <c r="J591" s="40"/>
      <c r="K591" s="40"/>
    </row>
    <row r="592" spans="10:11" x14ac:dyDescent="0.3">
      <c r="J592" s="40"/>
      <c r="K592" s="40"/>
    </row>
    <row r="593" spans="10:11" x14ac:dyDescent="0.3">
      <c r="J593" s="40"/>
      <c r="K593" s="40"/>
    </row>
    <row r="594" spans="10:11" x14ac:dyDescent="0.3">
      <c r="J594" s="40"/>
      <c r="K594" s="40"/>
    </row>
    <row r="595" spans="10:11" x14ac:dyDescent="0.3">
      <c r="J595" s="40"/>
      <c r="K595" s="40"/>
    </row>
    <row r="596" spans="10:11" x14ac:dyDescent="0.3">
      <c r="J596" s="40"/>
      <c r="K596" s="40"/>
    </row>
    <row r="597" spans="10:11" x14ac:dyDescent="0.3">
      <c r="J597" s="40"/>
      <c r="K597" s="40"/>
    </row>
    <row r="598" spans="10:11" x14ac:dyDescent="0.3">
      <c r="J598" s="40"/>
      <c r="K598" s="40"/>
    </row>
    <row r="599" spans="10:11" x14ac:dyDescent="0.3">
      <c r="J599" s="40"/>
      <c r="K599" s="40"/>
    </row>
    <row r="600" spans="10:11" x14ac:dyDescent="0.3">
      <c r="J600" s="40"/>
      <c r="K600" s="40"/>
    </row>
    <row r="601" spans="10:11" x14ac:dyDescent="0.3">
      <c r="J601" s="40"/>
      <c r="K601" s="40"/>
    </row>
    <row r="602" spans="10:11" x14ac:dyDescent="0.3">
      <c r="J602" s="40"/>
      <c r="K602" s="40"/>
    </row>
    <row r="603" spans="10:11" x14ac:dyDescent="0.3">
      <c r="J603" s="40"/>
      <c r="K603" s="40"/>
    </row>
    <row r="604" spans="10:11" x14ac:dyDescent="0.3">
      <c r="J604" s="40"/>
      <c r="K604" s="40"/>
    </row>
    <row r="605" spans="10:11" x14ac:dyDescent="0.3">
      <c r="J605" s="40"/>
      <c r="K605" s="40"/>
    </row>
    <row r="606" spans="10:11" x14ac:dyDescent="0.3">
      <c r="J606" s="40"/>
      <c r="K606" s="40"/>
    </row>
    <row r="607" spans="10:11" x14ac:dyDescent="0.3">
      <c r="J607" s="40"/>
      <c r="K607" s="40"/>
    </row>
    <row r="608" spans="10:11" x14ac:dyDescent="0.3">
      <c r="J608" s="40"/>
      <c r="K608" s="40"/>
    </row>
    <row r="609" spans="10:11" x14ac:dyDescent="0.3">
      <c r="J609" s="40"/>
      <c r="K609" s="40"/>
    </row>
    <row r="610" spans="10:11" x14ac:dyDescent="0.3">
      <c r="J610" s="40"/>
      <c r="K610" s="40"/>
    </row>
    <row r="611" spans="10:11" x14ac:dyDescent="0.3">
      <c r="J611" s="40"/>
      <c r="K611" s="40"/>
    </row>
    <row r="612" spans="10:11" x14ac:dyDescent="0.3">
      <c r="J612" s="40"/>
      <c r="K612" s="40"/>
    </row>
    <row r="613" spans="10:11" x14ac:dyDescent="0.3">
      <c r="J613" s="40"/>
      <c r="K613" s="40"/>
    </row>
    <row r="614" spans="10:11" x14ac:dyDescent="0.3">
      <c r="J614" s="40"/>
      <c r="K614" s="40"/>
    </row>
    <row r="615" spans="10:11" x14ac:dyDescent="0.3">
      <c r="J615" s="40"/>
      <c r="K615" s="40"/>
    </row>
    <row r="616" spans="10:11" x14ac:dyDescent="0.3">
      <c r="J616" s="40"/>
      <c r="K616" s="40"/>
    </row>
    <row r="617" spans="10:11" x14ac:dyDescent="0.3">
      <c r="J617" s="40"/>
      <c r="K617" s="40"/>
    </row>
    <row r="618" spans="10:11" x14ac:dyDescent="0.3">
      <c r="J618" s="40"/>
      <c r="K618" s="40"/>
    </row>
    <row r="619" spans="10:11" x14ac:dyDescent="0.3">
      <c r="J619" s="40"/>
      <c r="K619" s="40"/>
    </row>
    <row r="620" spans="10:11" x14ac:dyDescent="0.3">
      <c r="J620" s="40"/>
      <c r="K620" s="40"/>
    </row>
    <row r="621" spans="10:11" x14ac:dyDescent="0.3">
      <c r="J621" s="40"/>
      <c r="K621" s="40"/>
    </row>
    <row r="622" spans="10:11" x14ac:dyDescent="0.3">
      <c r="J622" s="40"/>
      <c r="K622" s="40"/>
    </row>
    <row r="623" spans="10:11" x14ac:dyDescent="0.3">
      <c r="J623" s="40"/>
      <c r="K623" s="40"/>
    </row>
    <row r="624" spans="10:11" x14ac:dyDescent="0.3">
      <c r="J624" s="40"/>
      <c r="K624" s="40"/>
    </row>
    <row r="625" spans="10:11" x14ac:dyDescent="0.3">
      <c r="J625" s="40"/>
      <c r="K625" s="40"/>
    </row>
    <row r="626" spans="10:11" x14ac:dyDescent="0.3">
      <c r="J626" s="40"/>
      <c r="K626" s="40"/>
    </row>
    <row r="627" spans="10:11" x14ac:dyDescent="0.3">
      <c r="J627" s="40"/>
      <c r="K627" s="40"/>
    </row>
    <row r="628" spans="10:11" x14ac:dyDescent="0.3">
      <c r="J628" s="40"/>
      <c r="K628" s="40"/>
    </row>
    <row r="629" spans="10:11" x14ac:dyDescent="0.3">
      <c r="J629" s="40"/>
      <c r="K629" s="40"/>
    </row>
    <row r="630" spans="10:11" x14ac:dyDescent="0.3">
      <c r="J630" s="40"/>
      <c r="K630" s="40"/>
    </row>
    <row r="631" spans="10:11" x14ac:dyDescent="0.3">
      <c r="J631" s="40"/>
      <c r="K631" s="40"/>
    </row>
    <row r="632" spans="10:11" x14ac:dyDescent="0.3">
      <c r="J632" s="40"/>
      <c r="K632" s="40"/>
    </row>
    <row r="633" spans="10:11" x14ac:dyDescent="0.3">
      <c r="J633" s="40"/>
      <c r="K633" s="40"/>
    </row>
    <row r="634" spans="10:11" x14ac:dyDescent="0.3">
      <c r="J634" s="40"/>
      <c r="K634" s="40"/>
    </row>
    <row r="635" spans="10:11" x14ac:dyDescent="0.3">
      <c r="J635" s="40"/>
      <c r="K635" s="40"/>
    </row>
    <row r="636" spans="10:11" x14ac:dyDescent="0.3">
      <c r="J636" s="40"/>
      <c r="K636" s="40"/>
    </row>
    <row r="637" spans="10:11" x14ac:dyDescent="0.3">
      <c r="J637" s="40"/>
      <c r="K637" s="40"/>
    </row>
    <row r="638" spans="10:11" x14ac:dyDescent="0.3">
      <c r="J638" s="40"/>
      <c r="K638" s="40"/>
    </row>
    <row r="639" spans="10:11" x14ac:dyDescent="0.3">
      <c r="J639" s="40"/>
      <c r="K639" s="40"/>
    </row>
    <row r="640" spans="10:11" x14ac:dyDescent="0.3">
      <c r="J640" s="40"/>
      <c r="K640" s="40"/>
    </row>
    <row r="641" spans="10:11" x14ac:dyDescent="0.3">
      <c r="J641" s="40"/>
      <c r="K641" s="40"/>
    </row>
    <row r="642" spans="10:11" x14ac:dyDescent="0.3">
      <c r="J642" s="40"/>
      <c r="K642" s="40"/>
    </row>
    <row r="643" spans="10:11" x14ac:dyDescent="0.3">
      <c r="J643" s="40"/>
      <c r="K643" s="40"/>
    </row>
    <row r="644" spans="10:11" x14ac:dyDescent="0.3">
      <c r="J644" s="40"/>
      <c r="K644" s="40"/>
    </row>
    <row r="645" spans="10:11" x14ac:dyDescent="0.3">
      <c r="J645" s="40"/>
      <c r="K645" s="40"/>
    </row>
    <row r="646" spans="10:11" x14ac:dyDescent="0.3">
      <c r="J646" s="40"/>
      <c r="K646" s="40"/>
    </row>
    <row r="647" spans="10:11" x14ac:dyDescent="0.3">
      <c r="J647" s="40"/>
      <c r="K647" s="40"/>
    </row>
    <row r="648" spans="10:11" x14ac:dyDescent="0.3">
      <c r="J648" s="40"/>
      <c r="K648" s="40"/>
    </row>
    <row r="649" spans="10:11" x14ac:dyDescent="0.3">
      <c r="J649" s="40"/>
      <c r="K649" s="40"/>
    </row>
    <row r="650" spans="10:11" x14ac:dyDescent="0.3">
      <c r="J650" s="40"/>
      <c r="K650" s="40"/>
    </row>
    <row r="651" spans="10:11" x14ac:dyDescent="0.3">
      <c r="J651" s="40"/>
      <c r="K651" s="40"/>
    </row>
    <row r="652" spans="10:11" x14ac:dyDescent="0.3">
      <c r="J652" s="40"/>
      <c r="K652" s="40"/>
    </row>
    <row r="653" spans="10:11" x14ac:dyDescent="0.3">
      <c r="J653" s="40"/>
      <c r="K653" s="40"/>
    </row>
    <row r="654" spans="10:11" x14ac:dyDescent="0.3">
      <c r="J654" s="40"/>
      <c r="K654" s="40"/>
    </row>
    <row r="655" spans="10:11" x14ac:dyDescent="0.3">
      <c r="J655" s="40"/>
      <c r="K655" s="40"/>
    </row>
    <row r="656" spans="10:11" x14ac:dyDescent="0.3">
      <c r="J656" s="40"/>
      <c r="K656" s="40"/>
    </row>
    <row r="657" spans="10:11" x14ac:dyDescent="0.3">
      <c r="J657" s="40"/>
      <c r="K657" s="40"/>
    </row>
    <row r="658" spans="10:11" x14ac:dyDescent="0.3">
      <c r="J658" s="40"/>
      <c r="K658" s="40"/>
    </row>
    <row r="659" spans="10:11" x14ac:dyDescent="0.3">
      <c r="J659" s="40"/>
      <c r="K659" s="40"/>
    </row>
    <row r="660" spans="10:11" x14ac:dyDescent="0.3">
      <c r="J660" s="40"/>
      <c r="K660" s="40"/>
    </row>
    <row r="661" spans="10:11" x14ac:dyDescent="0.3">
      <c r="J661" s="40"/>
      <c r="K661" s="40"/>
    </row>
    <row r="662" spans="10:11" x14ac:dyDescent="0.3">
      <c r="J662" s="40"/>
      <c r="K662" s="40"/>
    </row>
    <row r="663" spans="10:11" x14ac:dyDescent="0.3">
      <c r="J663" s="40"/>
      <c r="K663" s="40"/>
    </row>
    <row r="664" spans="10:11" x14ac:dyDescent="0.3">
      <c r="J664" s="40"/>
      <c r="K664" s="40"/>
    </row>
    <row r="665" spans="10:11" x14ac:dyDescent="0.3">
      <c r="J665" s="40"/>
      <c r="K665" s="40"/>
    </row>
    <row r="666" spans="10:11" x14ac:dyDescent="0.3">
      <c r="J666" s="40"/>
      <c r="K666" s="40"/>
    </row>
    <row r="667" spans="10:11" x14ac:dyDescent="0.3">
      <c r="J667" s="40"/>
      <c r="K667" s="40"/>
    </row>
    <row r="668" spans="10:11" x14ac:dyDescent="0.3">
      <c r="J668" s="40"/>
      <c r="K668" s="40"/>
    </row>
    <row r="669" spans="10:11" x14ac:dyDescent="0.3">
      <c r="J669" s="40"/>
      <c r="K669" s="40"/>
    </row>
    <row r="670" spans="10:11" x14ac:dyDescent="0.3">
      <c r="J670" s="40"/>
      <c r="K670" s="40"/>
    </row>
    <row r="671" spans="10:11" x14ac:dyDescent="0.3">
      <c r="J671" s="40"/>
      <c r="K671" s="40"/>
    </row>
    <row r="672" spans="10:11" x14ac:dyDescent="0.3">
      <c r="J672" s="40"/>
      <c r="K672" s="40"/>
    </row>
    <row r="673" spans="10:11" x14ac:dyDescent="0.3">
      <c r="J673" s="40"/>
      <c r="K673" s="40"/>
    </row>
    <row r="674" spans="10:11" x14ac:dyDescent="0.3">
      <c r="J674" s="40"/>
      <c r="K674" s="40"/>
    </row>
    <row r="675" spans="10:11" x14ac:dyDescent="0.3">
      <c r="J675" s="40"/>
      <c r="K675" s="40"/>
    </row>
    <row r="676" spans="10:11" x14ac:dyDescent="0.3">
      <c r="J676" s="40"/>
      <c r="K676" s="40"/>
    </row>
    <row r="677" spans="10:11" x14ac:dyDescent="0.3">
      <c r="J677" s="40"/>
      <c r="K677" s="40"/>
    </row>
    <row r="678" spans="10:11" x14ac:dyDescent="0.3">
      <c r="J678" s="40"/>
      <c r="K678" s="40"/>
    </row>
    <row r="679" spans="10:11" x14ac:dyDescent="0.3">
      <c r="J679" s="40"/>
      <c r="K679" s="40"/>
    </row>
    <row r="680" spans="10:11" x14ac:dyDescent="0.3">
      <c r="J680" s="40"/>
      <c r="K680" s="40"/>
    </row>
    <row r="681" spans="10:11" x14ac:dyDescent="0.3">
      <c r="J681" s="40"/>
      <c r="K681" s="40"/>
    </row>
    <row r="682" spans="10:11" x14ac:dyDescent="0.3">
      <c r="J682" s="40"/>
      <c r="K682" s="40"/>
    </row>
    <row r="683" spans="10:11" x14ac:dyDescent="0.3">
      <c r="J683" s="40"/>
      <c r="K683" s="40"/>
    </row>
    <row r="684" spans="10:11" x14ac:dyDescent="0.3">
      <c r="J684" s="40"/>
      <c r="K684" s="40"/>
    </row>
    <row r="685" spans="10:11" x14ac:dyDescent="0.3">
      <c r="J685" s="40"/>
      <c r="K685" s="40"/>
    </row>
    <row r="686" spans="10:11" x14ac:dyDescent="0.3">
      <c r="J686" s="40"/>
      <c r="K686" s="40"/>
    </row>
    <row r="687" spans="10:11" x14ac:dyDescent="0.3">
      <c r="J687" s="40"/>
      <c r="K687" s="40"/>
    </row>
    <row r="688" spans="10:11" x14ac:dyDescent="0.3">
      <c r="J688" s="40"/>
      <c r="K688" s="40"/>
    </row>
    <row r="689" spans="10:11" x14ac:dyDescent="0.3">
      <c r="J689" s="40"/>
      <c r="K689" s="40"/>
    </row>
    <row r="690" spans="10:11" x14ac:dyDescent="0.3">
      <c r="J690" s="40"/>
      <c r="K690" s="40"/>
    </row>
    <row r="691" spans="10:11" x14ac:dyDescent="0.3">
      <c r="J691" s="40"/>
      <c r="K691" s="40"/>
    </row>
    <row r="692" spans="10:11" x14ac:dyDescent="0.3">
      <c r="J692" s="40"/>
      <c r="K692" s="40"/>
    </row>
    <row r="693" spans="10:11" x14ac:dyDescent="0.3">
      <c r="J693" s="40"/>
      <c r="K693" s="40"/>
    </row>
    <row r="694" spans="10:11" x14ac:dyDescent="0.3">
      <c r="J694" s="40"/>
      <c r="K694" s="40"/>
    </row>
    <row r="695" spans="10:11" x14ac:dyDescent="0.3">
      <c r="J695" s="40"/>
      <c r="K695" s="40"/>
    </row>
    <row r="696" spans="10:11" x14ac:dyDescent="0.3">
      <c r="J696" s="40"/>
      <c r="K696" s="40"/>
    </row>
    <row r="697" spans="10:11" x14ac:dyDescent="0.3">
      <c r="J697" s="40"/>
      <c r="K697" s="40"/>
    </row>
    <row r="698" spans="10:11" x14ac:dyDescent="0.3">
      <c r="J698" s="40"/>
      <c r="K698" s="40"/>
    </row>
    <row r="699" spans="10:11" x14ac:dyDescent="0.3">
      <c r="J699" s="40"/>
      <c r="K699" s="40"/>
    </row>
    <row r="700" spans="10:11" x14ac:dyDescent="0.3">
      <c r="J700" s="40"/>
      <c r="K700" s="40"/>
    </row>
    <row r="701" spans="10:11" x14ac:dyDescent="0.3">
      <c r="J701" s="40"/>
      <c r="K701" s="40"/>
    </row>
    <row r="702" spans="10:11" x14ac:dyDescent="0.3">
      <c r="J702" s="40"/>
      <c r="K702" s="40"/>
    </row>
    <row r="703" spans="10:11" x14ac:dyDescent="0.3">
      <c r="J703" s="40"/>
      <c r="K703" s="40"/>
    </row>
    <row r="704" spans="10:11" x14ac:dyDescent="0.3">
      <c r="J704" s="40"/>
      <c r="K704" s="40"/>
    </row>
    <row r="705" spans="10:11" x14ac:dyDescent="0.3">
      <c r="J705" s="40"/>
      <c r="K705" s="40"/>
    </row>
    <row r="706" spans="10:11" x14ac:dyDescent="0.3">
      <c r="J706" s="40"/>
      <c r="K706" s="40"/>
    </row>
    <row r="707" spans="10:11" x14ac:dyDescent="0.3">
      <c r="J707" s="40"/>
      <c r="K707" s="40"/>
    </row>
    <row r="708" spans="10:11" x14ac:dyDescent="0.3">
      <c r="J708" s="40"/>
      <c r="K708" s="40"/>
    </row>
    <row r="709" spans="10:11" x14ac:dyDescent="0.3">
      <c r="J709" s="40"/>
      <c r="K709" s="40"/>
    </row>
    <row r="710" spans="10:11" x14ac:dyDescent="0.3">
      <c r="J710" s="40"/>
      <c r="K710" s="40"/>
    </row>
    <row r="711" spans="10:11" x14ac:dyDescent="0.3">
      <c r="J711" s="40"/>
      <c r="K711" s="40"/>
    </row>
    <row r="712" spans="10:11" x14ac:dyDescent="0.3">
      <c r="J712" s="40"/>
      <c r="K712" s="40"/>
    </row>
    <row r="713" spans="10:11" x14ac:dyDescent="0.3">
      <c r="J713" s="40"/>
      <c r="K713" s="40"/>
    </row>
    <row r="714" spans="10:11" x14ac:dyDescent="0.3">
      <c r="J714" s="40"/>
      <c r="K714" s="40"/>
    </row>
    <row r="715" spans="10:11" x14ac:dyDescent="0.3">
      <c r="J715" s="40"/>
      <c r="K715" s="40"/>
    </row>
    <row r="716" spans="10:11" x14ac:dyDescent="0.3">
      <c r="J716" s="40"/>
      <c r="K716" s="40"/>
    </row>
    <row r="717" spans="10:11" x14ac:dyDescent="0.3">
      <c r="J717" s="40"/>
      <c r="K717" s="40"/>
    </row>
    <row r="718" spans="10:11" x14ac:dyDescent="0.3">
      <c r="J718" s="40"/>
      <c r="K718" s="40"/>
    </row>
    <row r="719" spans="10:11" x14ac:dyDescent="0.3">
      <c r="J719" s="40"/>
      <c r="K719" s="40"/>
    </row>
    <row r="720" spans="10:11" x14ac:dyDescent="0.3">
      <c r="J720" s="40"/>
      <c r="K720" s="40"/>
    </row>
    <row r="721" spans="10:11" x14ac:dyDescent="0.3">
      <c r="J721" s="40"/>
      <c r="K721" s="40"/>
    </row>
    <row r="722" spans="10:11" x14ac:dyDescent="0.3">
      <c r="J722" s="40"/>
      <c r="K722" s="40"/>
    </row>
    <row r="723" spans="10:11" x14ac:dyDescent="0.3">
      <c r="J723" s="40"/>
      <c r="K723" s="40"/>
    </row>
    <row r="724" spans="10:11" x14ac:dyDescent="0.3">
      <c r="J724" s="40"/>
      <c r="K724" s="40"/>
    </row>
    <row r="725" spans="10:11" x14ac:dyDescent="0.3">
      <c r="J725" s="40"/>
      <c r="K725" s="40"/>
    </row>
    <row r="726" spans="10:11" x14ac:dyDescent="0.3">
      <c r="J726" s="40"/>
      <c r="K726" s="40"/>
    </row>
    <row r="727" spans="10:11" x14ac:dyDescent="0.3">
      <c r="J727" s="40"/>
      <c r="K727" s="40"/>
    </row>
    <row r="728" spans="10:11" x14ac:dyDescent="0.3">
      <c r="J728" s="40"/>
      <c r="K728" s="40"/>
    </row>
    <row r="729" spans="10:11" x14ac:dyDescent="0.3">
      <c r="J729" s="40"/>
      <c r="K729" s="40"/>
    </row>
    <row r="730" spans="10:11" x14ac:dyDescent="0.3">
      <c r="J730" s="40"/>
      <c r="K730" s="40"/>
    </row>
    <row r="731" spans="10:11" x14ac:dyDescent="0.3">
      <c r="J731" s="40"/>
      <c r="K731" s="40"/>
    </row>
    <row r="732" spans="10:11" x14ac:dyDescent="0.3">
      <c r="J732" s="40"/>
      <c r="K732" s="40"/>
    </row>
    <row r="733" spans="10:11" x14ac:dyDescent="0.3">
      <c r="J733" s="40"/>
      <c r="K733" s="40"/>
    </row>
    <row r="734" spans="10:11" x14ac:dyDescent="0.3">
      <c r="J734" s="40"/>
      <c r="K734" s="40"/>
    </row>
    <row r="735" spans="10:11" x14ac:dyDescent="0.3">
      <c r="J735" s="40"/>
      <c r="K735" s="40"/>
    </row>
    <row r="736" spans="10:11" x14ac:dyDescent="0.3">
      <c r="J736" s="40"/>
      <c r="K736" s="40"/>
    </row>
    <row r="737" spans="10:11" x14ac:dyDescent="0.3">
      <c r="J737" s="40"/>
      <c r="K737" s="40"/>
    </row>
    <row r="738" spans="10:11" x14ac:dyDescent="0.3">
      <c r="J738" s="40"/>
      <c r="K738" s="40"/>
    </row>
    <row r="739" spans="10:11" x14ac:dyDescent="0.3">
      <c r="J739" s="40"/>
      <c r="K739" s="40"/>
    </row>
    <row r="740" spans="10:11" x14ac:dyDescent="0.3">
      <c r="J740" s="40"/>
      <c r="K740" s="40"/>
    </row>
    <row r="741" spans="10:11" x14ac:dyDescent="0.3">
      <c r="J741" s="40"/>
      <c r="K741" s="40"/>
    </row>
    <row r="742" spans="10:11" x14ac:dyDescent="0.3">
      <c r="J742" s="40"/>
      <c r="K742" s="40"/>
    </row>
    <row r="743" spans="10:11" x14ac:dyDescent="0.3">
      <c r="J743" s="40"/>
      <c r="K743" s="40"/>
    </row>
    <row r="744" spans="10:11" x14ac:dyDescent="0.3">
      <c r="J744" s="40"/>
      <c r="K744" s="40"/>
    </row>
    <row r="745" spans="10:11" x14ac:dyDescent="0.3">
      <c r="J745" s="40"/>
      <c r="K745" s="40"/>
    </row>
    <row r="746" spans="10:11" x14ac:dyDescent="0.3">
      <c r="J746" s="40"/>
      <c r="K746" s="40"/>
    </row>
    <row r="747" spans="10:11" x14ac:dyDescent="0.3">
      <c r="J747" s="40"/>
      <c r="K747" s="40"/>
    </row>
    <row r="748" spans="10:11" x14ac:dyDescent="0.3">
      <c r="J748" s="40"/>
      <c r="K748" s="40"/>
    </row>
    <row r="749" spans="10:11" x14ac:dyDescent="0.3">
      <c r="J749" s="40"/>
      <c r="K749" s="40"/>
    </row>
    <row r="750" spans="10:11" x14ac:dyDescent="0.3">
      <c r="J750" s="40"/>
      <c r="K750" s="40"/>
    </row>
    <row r="751" spans="10:11" x14ac:dyDescent="0.3">
      <c r="J751" s="40"/>
      <c r="K751" s="40"/>
    </row>
    <row r="752" spans="10:11" x14ac:dyDescent="0.3">
      <c r="J752" s="40"/>
      <c r="K752" s="40"/>
    </row>
    <row r="753" spans="10:11" x14ac:dyDescent="0.3">
      <c r="J753" s="40"/>
      <c r="K753" s="40"/>
    </row>
    <row r="754" spans="10:11" x14ac:dyDescent="0.3">
      <c r="J754" s="40"/>
      <c r="K754" s="40"/>
    </row>
    <row r="755" spans="10:11" x14ac:dyDescent="0.3">
      <c r="J755" s="40"/>
      <c r="K755" s="40"/>
    </row>
    <row r="756" spans="10:11" x14ac:dyDescent="0.3">
      <c r="J756" s="40"/>
      <c r="K756" s="40"/>
    </row>
    <row r="757" spans="10:11" x14ac:dyDescent="0.3">
      <c r="J757" s="40"/>
      <c r="K757" s="40"/>
    </row>
    <row r="758" spans="10:11" x14ac:dyDescent="0.3">
      <c r="J758" s="40"/>
      <c r="K758" s="40"/>
    </row>
    <row r="759" spans="10:11" x14ac:dyDescent="0.3">
      <c r="J759" s="40"/>
      <c r="K759" s="40"/>
    </row>
    <row r="760" spans="10:11" x14ac:dyDescent="0.3">
      <c r="J760" s="40"/>
      <c r="K760" s="40"/>
    </row>
    <row r="761" spans="10:11" x14ac:dyDescent="0.3">
      <c r="J761" s="40"/>
      <c r="K761" s="40"/>
    </row>
    <row r="762" spans="10:11" x14ac:dyDescent="0.3">
      <c r="J762" s="40"/>
      <c r="K762" s="40"/>
    </row>
    <row r="763" spans="10:11" x14ac:dyDescent="0.3">
      <c r="J763" s="40"/>
      <c r="K763" s="40"/>
    </row>
    <row r="764" spans="10:11" x14ac:dyDescent="0.3">
      <c r="J764" s="40"/>
      <c r="K764" s="40"/>
    </row>
    <row r="765" spans="10:11" x14ac:dyDescent="0.3">
      <c r="J765" s="40"/>
      <c r="K765" s="40"/>
    </row>
    <row r="766" spans="10:11" x14ac:dyDescent="0.3">
      <c r="J766" s="40"/>
      <c r="K766" s="40"/>
    </row>
    <row r="767" spans="10:11" x14ac:dyDescent="0.3">
      <c r="J767" s="40"/>
      <c r="K767" s="40"/>
    </row>
    <row r="768" spans="10:11" x14ac:dyDescent="0.3">
      <c r="J768" s="40"/>
      <c r="K768" s="40"/>
    </row>
    <row r="769" spans="10:11" x14ac:dyDescent="0.3">
      <c r="J769" s="40"/>
      <c r="K769" s="40"/>
    </row>
    <row r="770" spans="10:11" x14ac:dyDescent="0.3">
      <c r="J770" s="40"/>
      <c r="K770" s="40"/>
    </row>
    <row r="771" spans="10:11" x14ac:dyDescent="0.3">
      <c r="J771" s="40"/>
      <c r="K771" s="40"/>
    </row>
    <row r="772" spans="10:11" x14ac:dyDescent="0.3">
      <c r="J772" s="40"/>
      <c r="K772" s="40"/>
    </row>
    <row r="773" spans="10:11" x14ac:dyDescent="0.3">
      <c r="J773" s="40"/>
      <c r="K773" s="40"/>
    </row>
    <row r="774" spans="10:11" x14ac:dyDescent="0.3">
      <c r="J774" s="40"/>
      <c r="K774" s="40"/>
    </row>
    <row r="775" spans="10:11" x14ac:dyDescent="0.3">
      <c r="J775" s="40"/>
      <c r="K775" s="40"/>
    </row>
    <row r="776" spans="10:11" x14ac:dyDescent="0.3">
      <c r="J776" s="40"/>
      <c r="K776" s="40"/>
    </row>
    <row r="777" spans="10:11" x14ac:dyDescent="0.3">
      <c r="J777" s="40"/>
      <c r="K777" s="40"/>
    </row>
    <row r="778" spans="10:11" x14ac:dyDescent="0.3">
      <c r="J778" s="40"/>
      <c r="K778" s="40"/>
    </row>
    <row r="779" spans="10:11" x14ac:dyDescent="0.3">
      <c r="J779" s="40"/>
      <c r="K779" s="40"/>
    </row>
    <row r="780" spans="10:11" x14ac:dyDescent="0.3">
      <c r="J780" s="40"/>
      <c r="K780" s="40"/>
    </row>
    <row r="781" spans="10:11" x14ac:dyDescent="0.3">
      <c r="J781" s="40"/>
      <c r="K781" s="40"/>
    </row>
    <row r="782" spans="10:11" x14ac:dyDescent="0.3">
      <c r="J782" s="40"/>
      <c r="K782" s="40"/>
    </row>
    <row r="783" spans="10:11" x14ac:dyDescent="0.3">
      <c r="J783" s="40"/>
      <c r="K783" s="40"/>
    </row>
    <row r="784" spans="10:11" x14ac:dyDescent="0.3">
      <c r="J784" s="40"/>
      <c r="K784" s="40"/>
    </row>
    <row r="785" spans="10:11" x14ac:dyDescent="0.3">
      <c r="J785" s="40"/>
      <c r="K785" s="40"/>
    </row>
    <row r="786" spans="10:11" x14ac:dyDescent="0.3">
      <c r="J786" s="40"/>
      <c r="K786" s="40"/>
    </row>
    <row r="787" spans="10:11" x14ac:dyDescent="0.3">
      <c r="J787" s="40"/>
      <c r="K787" s="40"/>
    </row>
    <row r="788" spans="10:11" x14ac:dyDescent="0.3">
      <c r="J788" s="40"/>
      <c r="K788" s="40"/>
    </row>
    <row r="789" spans="10:11" x14ac:dyDescent="0.3">
      <c r="J789" s="40"/>
      <c r="K789" s="40"/>
    </row>
    <row r="790" spans="10:11" x14ac:dyDescent="0.3">
      <c r="J790" s="40"/>
      <c r="K790" s="40"/>
    </row>
    <row r="791" spans="10:11" x14ac:dyDescent="0.3">
      <c r="J791" s="40"/>
      <c r="K791" s="40"/>
    </row>
    <row r="792" spans="10:11" x14ac:dyDescent="0.3">
      <c r="J792" s="40"/>
      <c r="K792" s="40"/>
    </row>
    <row r="793" spans="10:11" x14ac:dyDescent="0.3">
      <c r="J793" s="40"/>
      <c r="K793" s="40"/>
    </row>
    <row r="794" spans="10:11" x14ac:dyDescent="0.3">
      <c r="J794" s="40"/>
      <c r="K794" s="40"/>
    </row>
    <row r="795" spans="10:11" x14ac:dyDescent="0.3">
      <c r="J795" s="40"/>
      <c r="K795" s="40"/>
    </row>
    <row r="796" spans="10:11" x14ac:dyDescent="0.3">
      <c r="J796" s="40"/>
      <c r="K796" s="40"/>
    </row>
    <row r="797" spans="10:11" x14ac:dyDescent="0.3">
      <c r="J797" s="40"/>
      <c r="K797" s="40"/>
    </row>
    <row r="798" spans="10:11" x14ac:dyDescent="0.3">
      <c r="J798" s="40"/>
      <c r="K798" s="40"/>
    </row>
    <row r="799" spans="10:11" x14ac:dyDescent="0.3">
      <c r="J799" s="40"/>
      <c r="K799" s="40"/>
    </row>
    <row r="800" spans="10:11" x14ac:dyDescent="0.3">
      <c r="J800" s="40"/>
      <c r="K800" s="40"/>
    </row>
    <row r="801" spans="10:11" x14ac:dyDescent="0.3">
      <c r="J801" s="40"/>
      <c r="K801" s="40"/>
    </row>
    <row r="802" spans="10:11" x14ac:dyDescent="0.3">
      <c r="J802" s="40"/>
      <c r="K802" s="40"/>
    </row>
    <row r="803" spans="10:11" x14ac:dyDescent="0.3">
      <c r="J803" s="40"/>
      <c r="K803" s="40"/>
    </row>
    <row r="804" spans="10:11" x14ac:dyDescent="0.3">
      <c r="J804" s="40"/>
      <c r="K804" s="40"/>
    </row>
    <row r="805" spans="10:11" x14ac:dyDescent="0.3">
      <c r="J805" s="40"/>
      <c r="K805" s="40"/>
    </row>
    <row r="806" spans="10:11" x14ac:dyDescent="0.3">
      <c r="J806" s="40"/>
      <c r="K806" s="40"/>
    </row>
    <row r="807" spans="10:11" x14ac:dyDescent="0.3">
      <c r="J807" s="40"/>
      <c r="K807" s="40"/>
    </row>
    <row r="808" spans="10:11" x14ac:dyDescent="0.3">
      <c r="J808" s="40"/>
      <c r="K808" s="40"/>
    </row>
    <row r="809" spans="10:11" x14ac:dyDescent="0.3">
      <c r="J809" s="40"/>
      <c r="K809" s="40"/>
    </row>
    <row r="810" spans="10:11" x14ac:dyDescent="0.3">
      <c r="J810" s="40"/>
      <c r="K810" s="40"/>
    </row>
    <row r="811" spans="10:11" x14ac:dyDescent="0.3">
      <c r="J811" s="40"/>
      <c r="K811" s="40"/>
    </row>
    <row r="812" spans="10:11" x14ac:dyDescent="0.3">
      <c r="J812" s="40"/>
      <c r="K812" s="40"/>
    </row>
    <row r="813" spans="10:11" x14ac:dyDescent="0.3">
      <c r="J813" s="40"/>
      <c r="K813" s="40"/>
    </row>
    <row r="814" spans="10:11" x14ac:dyDescent="0.3">
      <c r="J814" s="40"/>
      <c r="K814" s="40"/>
    </row>
    <row r="815" spans="10:11" x14ac:dyDescent="0.3">
      <c r="J815" s="40"/>
      <c r="K815" s="40"/>
    </row>
    <row r="816" spans="10:11" x14ac:dyDescent="0.3">
      <c r="J816" s="40"/>
      <c r="K816" s="40"/>
    </row>
    <row r="817" spans="10:11" x14ac:dyDescent="0.3">
      <c r="J817" s="40"/>
      <c r="K817" s="40"/>
    </row>
    <row r="818" spans="10:11" x14ac:dyDescent="0.3">
      <c r="J818" s="40"/>
      <c r="K818" s="40"/>
    </row>
    <row r="819" spans="10:11" x14ac:dyDescent="0.3">
      <c r="J819" s="40"/>
      <c r="K819" s="40"/>
    </row>
    <row r="820" spans="10:11" x14ac:dyDescent="0.3">
      <c r="J820" s="40"/>
      <c r="K820" s="40"/>
    </row>
    <row r="821" spans="10:11" x14ac:dyDescent="0.3">
      <c r="J821" s="40"/>
      <c r="K821" s="40"/>
    </row>
    <row r="822" spans="10:11" x14ac:dyDescent="0.3">
      <c r="J822" s="40"/>
      <c r="K822" s="40"/>
    </row>
    <row r="823" spans="10:11" x14ac:dyDescent="0.3">
      <c r="J823" s="40"/>
      <c r="K823" s="40"/>
    </row>
    <row r="824" spans="10:11" x14ac:dyDescent="0.3">
      <c r="J824" s="40"/>
      <c r="K824" s="40"/>
    </row>
    <row r="825" spans="10:11" x14ac:dyDescent="0.3">
      <c r="J825" s="40"/>
      <c r="K825" s="40"/>
    </row>
    <row r="826" spans="10:11" x14ac:dyDescent="0.3">
      <c r="J826" s="40"/>
      <c r="K826" s="40"/>
    </row>
    <row r="827" spans="10:11" x14ac:dyDescent="0.3">
      <c r="J827" s="40"/>
      <c r="K827" s="40"/>
    </row>
    <row r="828" spans="10:11" x14ac:dyDescent="0.3">
      <c r="J828" s="40"/>
      <c r="K828" s="40"/>
    </row>
    <row r="829" spans="10:11" x14ac:dyDescent="0.3">
      <c r="J829" s="40"/>
      <c r="K829" s="40"/>
    </row>
    <row r="830" spans="10:11" x14ac:dyDescent="0.3">
      <c r="J830" s="40"/>
      <c r="K830" s="40"/>
    </row>
    <row r="831" spans="10:11" x14ac:dyDescent="0.3">
      <c r="J831" s="40"/>
      <c r="K831" s="40"/>
    </row>
    <row r="832" spans="10:11" x14ac:dyDescent="0.3">
      <c r="J832" s="40"/>
      <c r="K832" s="40"/>
    </row>
    <row r="833" spans="10:11" x14ac:dyDescent="0.3">
      <c r="J833" s="40"/>
      <c r="K833" s="40"/>
    </row>
    <row r="834" spans="10:11" x14ac:dyDescent="0.3">
      <c r="J834" s="40"/>
      <c r="K834" s="40"/>
    </row>
    <row r="835" spans="10:11" x14ac:dyDescent="0.3">
      <c r="J835" s="40"/>
      <c r="K835" s="40"/>
    </row>
    <row r="836" spans="10:11" x14ac:dyDescent="0.3">
      <c r="J836" s="40"/>
      <c r="K836" s="40"/>
    </row>
    <row r="837" spans="10:11" x14ac:dyDescent="0.3">
      <c r="J837" s="40"/>
      <c r="K837" s="40"/>
    </row>
    <row r="838" spans="10:11" x14ac:dyDescent="0.3">
      <c r="J838" s="40"/>
      <c r="K838" s="40"/>
    </row>
    <row r="839" spans="10:11" x14ac:dyDescent="0.3">
      <c r="J839" s="40"/>
      <c r="K839" s="40"/>
    </row>
    <row r="840" spans="10:11" x14ac:dyDescent="0.3">
      <c r="J840" s="40"/>
      <c r="K840" s="40"/>
    </row>
    <row r="841" spans="10:11" x14ac:dyDescent="0.3">
      <c r="J841" s="40"/>
      <c r="K841" s="40"/>
    </row>
    <row r="842" spans="10:11" x14ac:dyDescent="0.3">
      <c r="J842" s="40"/>
      <c r="K842" s="40"/>
    </row>
    <row r="843" spans="10:11" x14ac:dyDescent="0.3">
      <c r="J843" s="40"/>
      <c r="K843" s="40"/>
    </row>
    <row r="844" spans="10:11" x14ac:dyDescent="0.3">
      <c r="J844" s="40"/>
      <c r="K844" s="40"/>
    </row>
    <row r="845" spans="10:11" x14ac:dyDescent="0.3">
      <c r="J845" s="40"/>
      <c r="K845" s="40"/>
    </row>
    <row r="846" spans="10:11" x14ac:dyDescent="0.3">
      <c r="J846" s="40"/>
      <c r="K846" s="40"/>
    </row>
    <row r="847" spans="10:11" x14ac:dyDescent="0.3">
      <c r="J847" s="40"/>
      <c r="K847" s="40"/>
    </row>
    <row r="848" spans="10:11" x14ac:dyDescent="0.3">
      <c r="J848" s="40"/>
      <c r="K848" s="40"/>
    </row>
    <row r="849" spans="10:11" x14ac:dyDescent="0.3">
      <c r="J849" s="40"/>
      <c r="K849" s="40"/>
    </row>
    <row r="850" spans="10:11" x14ac:dyDescent="0.3">
      <c r="J850" s="40"/>
      <c r="K850" s="40"/>
    </row>
    <row r="851" spans="10:11" x14ac:dyDescent="0.3">
      <c r="J851" s="40"/>
      <c r="K851" s="40"/>
    </row>
    <row r="852" spans="10:11" x14ac:dyDescent="0.3">
      <c r="J852" s="40"/>
      <c r="K852" s="40"/>
    </row>
    <row r="853" spans="10:11" x14ac:dyDescent="0.3">
      <c r="J853" s="40"/>
      <c r="K853" s="40"/>
    </row>
    <row r="854" spans="10:11" x14ac:dyDescent="0.3">
      <c r="J854" s="40"/>
      <c r="K854" s="40"/>
    </row>
    <row r="855" spans="10:11" x14ac:dyDescent="0.3">
      <c r="J855" s="40"/>
      <c r="K855" s="40"/>
    </row>
    <row r="856" spans="10:11" x14ac:dyDescent="0.3">
      <c r="J856" s="40"/>
      <c r="K856" s="40"/>
    </row>
    <row r="857" spans="10:11" x14ac:dyDescent="0.3">
      <c r="J857" s="40"/>
      <c r="K857" s="40"/>
    </row>
    <row r="858" spans="10:11" x14ac:dyDescent="0.3">
      <c r="J858" s="40"/>
      <c r="K858" s="40"/>
    </row>
    <row r="859" spans="10:11" x14ac:dyDescent="0.3">
      <c r="J859" s="40"/>
      <c r="K859" s="40"/>
    </row>
    <row r="860" spans="10:11" x14ac:dyDescent="0.3">
      <c r="J860" s="40"/>
      <c r="K860" s="40"/>
    </row>
    <row r="861" spans="10:11" x14ac:dyDescent="0.3">
      <c r="J861" s="40"/>
      <c r="K861" s="40"/>
    </row>
    <row r="862" spans="10:11" x14ac:dyDescent="0.3">
      <c r="J862" s="40"/>
      <c r="K862" s="40"/>
    </row>
    <row r="863" spans="10:11" x14ac:dyDescent="0.3">
      <c r="J863" s="40"/>
      <c r="K863" s="40"/>
    </row>
    <row r="864" spans="10:11" x14ac:dyDescent="0.3">
      <c r="J864" s="40"/>
      <c r="K864" s="40"/>
    </row>
    <row r="865" spans="10:11" x14ac:dyDescent="0.3">
      <c r="J865" s="40"/>
      <c r="K865" s="40"/>
    </row>
    <row r="866" spans="10:11" x14ac:dyDescent="0.3">
      <c r="J866" s="40"/>
      <c r="K866" s="40"/>
    </row>
    <row r="867" spans="10:11" x14ac:dyDescent="0.3">
      <c r="J867" s="40"/>
      <c r="K867" s="40"/>
    </row>
    <row r="868" spans="10:11" x14ac:dyDescent="0.3">
      <c r="J868" s="40"/>
      <c r="K868" s="40"/>
    </row>
    <row r="869" spans="10:11" x14ac:dyDescent="0.3">
      <c r="J869" s="40"/>
      <c r="K869" s="40"/>
    </row>
    <row r="870" spans="10:11" x14ac:dyDescent="0.3">
      <c r="J870" s="40"/>
      <c r="K870" s="40"/>
    </row>
    <row r="871" spans="10:11" x14ac:dyDescent="0.3">
      <c r="J871" s="40"/>
      <c r="K871" s="40"/>
    </row>
    <row r="872" spans="10:11" x14ac:dyDescent="0.3">
      <c r="J872" s="40"/>
      <c r="K872" s="40"/>
    </row>
    <row r="873" spans="10:11" x14ac:dyDescent="0.3">
      <c r="J873" s="40"/>
      <c r="K873" s="40"/>
    </row>
    <row r="874" spans="10:11" x14ac:dyDescent="0.3">
      <c r="J874" s="40"/>
      <c r="K874" s="40"/>
    </row>
    <row r="875" spans="10:11" x14ac:dyDescent="0.3">
      <c r="J875" s="40"/>
      <c r="K875" s="40"/>
    </row>
    <row r="876" spans="10:11" x14ac:dyDescent="0.3">
      <c r="J876" s="40"/>
      <c r="K876" s="40"/>
    </row>
    <row r="877" spans="10:11" x14ac:dyDescent="0.3">
      <c r="J877" s="40"/>
      <c r="K877" s="40"/>
    </row>
    <row r="878" spans="10:11" x14ac:dyDescent="0.3">
      <c r="J878" s="40"/>
      <c r="K878" s="40"/>
    </row>
    <row r="879" spans="10:11" x14ac:dyDescent="0.3">
      <c r="J879" s="40"/>
      <c r="K879" s="40"/>
    </row>
    <row r="880" spans="10:11" x14ac:dyDescent="0.3">
      <c r="J880" s="40"/>
      <c r="K880" s="40"/>
    </row>
    <row r="881" spans="10:11" x14ac:dyDescent="0.3">
      <c r="J881" s="40"/>
      <c r="K881" s="40"/>
    </row>
    <row r="882" spans="10:11" x14ac:dyDescent="0.3">
      <c r="J882" s="40"/>
      <c r="K882" s="40"/>
    </row>
    <row r="883" spans="10:11" x14ac:dyDescent="0.3">
      <c r="J883" s="40"/>
      <c r="K883" s="40"/>
    </row>
    <row r="884" spans="10:11" x14ac:dyDescent="0.3">
      <c r="J884" s="40"/>
      <c r="K884" s="40"/>
    </row>
    <row r="885" spans="10:11" x14ac:dyDescent="0.3">
      <c r="J885" s="40"/>
      <c r="K885" s="40"/>
    </row>
    <row r="886" spans="10:11" x14ac:dyDescent="0.3">
      <c r="J886" s="40"/>
      <c r="K886" s="40"/>
    </row>
    <row r="887" spans="10:11" x14ac:dyDescent="0.3">
      <c r="J887" s="40"/>
      <c r="K887" s="40"/>
    </row>
    <row r="888" spans="10:11" x14ac:dyDescent="0.3">
      <c r="J888" s="40"/>
      <c r="K888" s="40"/>
    </row>
    <row r="889" spans="10:11" x14ac:dyDescent="0.3">
      <c r="J889" s="40"/>
      <c r="K889" s="40"/>
    </row>
    <row r="890" spans="10:11" x14ac:dyDescent="0.3">
      <c r="J890" s="40"/>
      <c r="K890" s="40"/>
    </row>
    <row r="891" spans="10:11" x14ac:dyDescent="0.3">
      <c r="J891" s="40"/>
      <c r="K891" s="40"/>
    </row>
    <row r="892" spans="10:11" x14ac:dyDescent="0.3">
      <c r="J892" s="40"/>
      <c r="K892" s="40"/>
    </row>
    <row r="893" spans="10:11" x14ac:dyDescent="0.3">
      <c r="J893" s="40"/>
      <c r="K893" s="40"/>
    </row>
    <row r="894" spans="10:11" x14ac:dyDescent="0.3">
      <c r="J894" s="40"/>
      <c r="K894" s="40"/>
    </row>
    <row r="895" spans="10:11" x14ac:dyDescent="0.3">
      <c r="J895" s="40"/>
      <c r="K895" s="40"/>
    </row>
    <row r="896" spans="10:11" x14ac:dyDescent="0.3">
      <c r="J896" s="40"/>
      <c r="K896" s="40"/>
    </row>
    <row r="897" spans="10:11" x14ac:dyDescent="0.3">
      <c r="J897" s="40"/>
      <c r="K897" s="40"/>
    </row>
    <row r="898" spans="10:11" x14ac:dyDescent="0.3">
      <c r="J898" s="40"/>
      <c r="K898" s="40"/>
    </row>
    <row r="899" spans="10:11" x14ac:dyDescent="0.3">
      <c r="J899" s="40"/>
      <c r="K899" s="40"/>
    </row>
    <row r="900" spans="10:11" x14ac:dyDescent="0.3">
      <c r="J900" s="40"/>
      <c r="K900" s="40"/>
    </row>
    <row r="901" spans="10:11" x14ac:dyDescent="0.3">
      <c r="J901" s="40"/>
      <c r="K901" s="40"/>
    </row>
    <row r="902" spans="10:11" x14ac:dyDescent="0.3">
      <c r="J902" s="40"/>
      <c r="K902" s="40"/>
    </row>
    <row r="903" spans="10:11" x14ac:dyDescent="0.3">
      <c r="J903" s="40"/>
      <c r="K903" s="40"/>
    </row>
    <row r="904" spans="10:11" x14ac:dyDescent="0.3">
      <c r="J904" s="40"/>
      <c r="K904" s="40"/>
    </row>
    <row r="905" spans="10:11" x14ac:dyDescent="0.3">
      <c r="J905" s="40"/>
      <c r="K905" s="40"/>
    </row>
    <row r="906" spans="10:11" x14ac:dyDescent="0.3">
      <c r="J906" s="40"/>
      <c r="K906" s="40"/>
    </row>
    <row r="907" spans="10:11" x14ac:dyDescent="0.3">
      <c r="J907" s="40"/>
      <c r="K907" s="40"/>
    </row>
    <row r="908" spans="10:11" x14ac:dyDescent="0.3">
      <c r="J908" s="40"/>
      <c r="K908" s="40"/>
    </row>
    <row r="909" spans="10:11" x14ac:dyDescent="0.3">
      <c r="J909" s="40"/>
      <c r="K909" s="40"/>
    </row>
    <row r="910" spans="10:11" x14ac:dyDescent="0.3">
      <c r="J910" s="40"/>
      <c r="K910" s="40"/>
    </row>
    <row r="911" spans="10:11" x14ac:dyDescent="0.3">
      <c r="J911" s="40"/>
      <c r="K911" s="40"/>
    </row>
    <row r="912" spans="10:11" x14ac:dyDescent="0.3">
      <c r="J912" s="40"/>
      <c r="K912" s="40"/>
    </row>
    <row r="913" spans="10:11" x14ac:dyDescent="0.3">
      <c r="J913" s="40"/>
      <c r="K913" s="40"/>
    </row>
    <row r="914" spans="10:11" x14ac:dyDescent="0.3">
      <c r="J914" s="40"/>
      <c r="K914" s="40"/>
    </row>
    <row r="915" spans="10:11" x14ac:dyDescent="0.3">
      <c r="J915" s="40"/>
      <c r="K915" s="40"/>
    </row>
    <row r="916" spans="10:11" x14ac:dyDescent="0.3">
      <c r="J916" s="40"/>
      <c r="K916" s="40"/>
    </row>
    <row r="917" spans="10:11" x14ac:dyDescent="0.3">
      <c r="J917" s="40"/>
      <c r="K917" s="40"/>
    </row>
    <row r="918" spans="10:11" x14ac:dyDescent="0.3">
      <c r="J918" s="40"/>
      <c r="K918" s="40"/>
    </row>
    <row r="919" spans="10:11" x14ac:dyDescent="0.3">
      <c r="J919" s="40"/>
      <c r="K919" s="40"/>
    </row>
    <row r="920" spans="10:11" x14ac:dyDescent="0.3">
      <c r="J920" s="40"/>
      <c r="K920" s="40"/>
    </row>
    <row r="921" spans="10:11" x14ac:dyDescent="0.3">
      <c r="J921" s="40"/>
      <c r="K921" s="40"/>
    </row>
    <row r="922" spans="10:11" x14ac:dyDescent="0.3">
      <c r="J922" s="40"/>
      <c r="K922" s="40"/>
    </row>
    <row r="923" spans="10:11" x14ac:dyDescent="0.3">
      <c r="J923" s="40"/>
      <c r="K923" s="40"/>
    </row>
    <row r="924" spans="10:11" x14ac:dyDescent="0.3">
      <c r="J924" s="40"/>
      <c r="K924" s="40"/>
    </row>
    <row r="925" spans="10:11" x14ac:dyDescent="0.3">
      <c r="J925" s="40"/>
      <c r="K925" s="40"/>
    </row>
    <row r="926" spans="10:11" x14ac:dyDescent="0.3">
      <c r="J926" s="40"/>
      <c r="K926" s="40"/>
    </row>
    <row r="927" spans="10:11" x14ac:dyDescent="0.3">
      <c r="J927" s="40"/>
      <c r="K927" s="40"/>
    </row>
    <row r="928" spans="10:11" x14ac:dyDescent="0.3">
      <c r="J928" s="40"/>
      <c r="K928" s="40"/>
    </row>
    <row r="929" spans="10:11" x14ac:dyDescent="0.3">
      <c r="J929" s="40"/>
      <c r="K929" s="40"/>
    </row>
    <row r="930" spans="10:11" x14ac:dyDescent="0.3">
      <c r="J930" s="40"/>
      <c r="K930" s="40"/>
    </row>
    <row r="931" spans="10:11" x14ac:dyDescent="0.3">
      <c r="J931" s="40"/>
      <c r="K931" s="40"/>
    </row>
    <row r="932" spans="10:11" x14ac:dyDescent="0.3">
      <c r="J932" s="40"/>
      <c r="K932" s="40"/>
    </row>
    <row r="933" spans="10:11" x14ac:dyDescent="0.3">
      <c r="J933" s="40"/>
      <c r="K933" s="40"/>
    </row>
    <row r="934" spans="10:11" x14ac:dyDescent="0.3">
      <c r="J934" s="40"/>
      <c r="K934" s="40"/>
    </row>
    <row r="935" spans="10:11" x14ac:dyDescent="0.3">
      <c r="J935" s="40"/>
      <c r="K935" s="40"/>
    </row>
    <row r="936" spans="10:11" x14ac:dyDescent="0.3">
      <c r="J936" s="40"/>
      <c r="K936" s="40"/>
    </row>
    <row r="937" spans="10:11" x14ac:dyDescent="0.3">
      <c r="J937" s="40"/>
      <c r="K937" s="40"/>
    </row>
    <row r="938" spans="10:11" x14ac:dyDescent="0.3">
      <c r="J938" s="40"/>
      <c r="K938" s="40"/>
    </row>
    <row r="939" spans="10:11" x14ac:dyDescent="0.3">
      <c r="J939" s="40"/>
      <c r="K939" s="40"/>
    </row>
    <row r="940" spans="10:11" x14ac:dyDescent="0.3">
      <c r="J940" s="40"/>
      <c r="K940" s="40"/>
    </row>
    <row r="941" spans="10:11" x14ac:dyDescent="0.3">
      <c r="J941" s="40"/>
      <c r="K941" s="40"/>
    </row>
    <row r="942" spans="10:11" x14ac:dyDescent="0.3">
      <c r="J942" s="40"/>
      <c r="K942" s="40"/>
    </row>
    <row r="943" spans="10:11" x14ac:dyDescent="0.3">
      <c r="J943" s="40"/>
      <c r="K943" s="40"/>
    </row>
    <row r="944" spans="10:11" x14ac:dyDescent="0.3">
      <c r="J944" s="40"/>
      <c r="K944" s="40"/>
    </row>
    <row r="945" spans="10:11" x14ac:dyDescent="0.3">
      <c r="J945" s="40"/>
      <c r="K945" s="40"/>
    </row>
    <row r="946" spans="10:11" x14ac:dyDescent="0.3">
      <c r="J946" s="40"/>
      <c r="K946" s="40"/>
    </row>
    <row r="947" spans="10:11" x14ac:dyDescent="0.3">
      <c r="J947" s="40"/>
      <c r="K947" s="40"/>
    </row>
    <row r="948" spans="10:11" x14ac:dyDescent="0.3">
      <c r="J948" s="40"/>
      <c r="K948" s="40"/>
    </row>
    <row r="949" spans="10:11" x14ac:dyDescent="0.3">
      <c r="J949" s="40"/>
      <c r="K949" s="40"/>
    </row>
    <row r="950" spans="10:11" x14ac:dyDescent="0.3">
      <c r="J950" s="40"/>
      <c r="K950" s="40"/>
    </row>
    <row r="951" spans="10:11" x14ac:dyDescent="0.3">
      <c r="J951" s="40"/>
      <c r="K951" s="40"/>
    </row>
    <row r="952" spans="10:11" x14ac:dyDescent="0.3">
      <c r="J952" s="40"/>
      <c r="K952" s="40"/>
    </row>
    <row r="953" spans="10:11" x14ac:dyDescent="0.3">
      <c r="J953" s="40"/>
      <c r="K953" s="40"/>
    </row>
    <row r="954" spans="10:11" x14ac:dyDescent="0.3">
      <c r="J954" s="40"/>
      <c r="K954" s="40"/>
    </row>
    <row r="955" spans="10:11" x14ac:dyDescent="0.3">
      <c r="J955" s="40"/>
      <c r="K955" s="40"/>
    </row>
    <row r="956" spans="10:11" x14ac:dyDescent="0.3">
      <c r="J956" s="40"/>
      <c r="K956" s="40"/>
    </row>
    <row r="957" spans="10:11" x14ac:dyDescent="0.3">
      <c r="J957" s="40"/>
      <c r="K957" s="40"/>
    </row>
    <row r="958" spans="10:11" x14ac:dyDescent="0.3">
      <c r="J958" s="40"/>
      <c r="K958" s="40"/>
    </row>
    <row r="959" spans="10:11" x14ac:dyDescent="0.3">
      <c r="J959" s="40"/>
      <c r="K959" s="40"/>
    </row>
    <row r="960" spans="10:11" x14ac:dyDescent="0.3">
      <c r="J960" s="40"/>
      <c r="K960" s="40"/>
    </row>
    <row r="961" spans="10:11" x14ac:dyDescent="0.3">
      <c r="J961" s="40"/>
      <c r="K961" s="40"/>
    </row>
    <row r="962" spans="10:11" x14ac:dyDescent="0.3">
      <c r="J962" s="40"/>
      <c r="K962" s="40"/>
    </row>
    <row r="963" spans="10:11" x14ac:dyDescent="0.3">
      <c r="J963" s="40"/>
      <c r="K963" s="40"/>
    </row>
    <row r="964" spans="10:11" x14ac:dyDescent="0.3">
      <c r="J964" s="40"/>
      <c r="K964" s="40"/>
    </row>
    <row r="965" spans="10:11" x14ac:dyDescent="0.3">
      <c r="J965" s="40"/>
      <c r="K965" s="40"/>
    </row>
    <row r="966" spans="10:11" x14ac:dyDescent="0.3">
      <c r="J966" s="40"/>
      <c r="K966" s="40"/>
    </row>
    <row r="967" spans="10:11" x14ac:dyDescent="0.3">
      <c r="J967" s="40"/>
      <c r="K967" s="40"/>
    </row>
    <row r="968" spans="10:11" x14ac:dyDescent="0.3">
      <c r="J968" s="40"/>
      <c r="K968" s="40"/>
    </row>
    <row r="969" spans="10:11" x14ac:dyDescent="0.3">
      <c r="J969" s="40"/>
      <c r="K969" s="40"/>
    </row>
    <row r="970" spans="10:11" x14ac:dyDescent="0.3">
      <c r="J970" s="40"/>
      <c r="K970" s="40"/>
    </row>
    <row r="971" spans="10:11" x14ac:dyDescent="0.3">
      <c r="J971" s="40"/>
      <c r="K971" s="40"/>
    </row>
    <row r="972" spans="10:11" x14ac:dyDescent="0.3">
      <c r="J972" s="40"/>
      <c r="K972" s="40"/>
    </row>
    <row r="973" spans="10:11" x14ac:dyDescent="0.3">
      <c r="J973" s="40"/>
      <c r="K973" s="40"/>
    </row>
    <row r="974" spans="10:11" x14ac:dyDescent="0.3">
      <c r="J974" s="40"/>
      <c r="K974" s="40"/>
    </row>
    <row r="975" spans="10:11" x14ac:dyDescent="0.3">
      <c r="J975" s="40"/>
      <c r="K975" s="40"/>
    </row>
    <row r="976" spans="10:11" x14ac:dyDescent="0.3">
      <c r="J976" s="40"/>
      <c r="K976" s="40"/>
    </row>
    <row r="977" spans="10:11" x14ac:dyDescent="0.3">
      <c r="J977" s="40"/>
      <c r="K977" s="40"/>
    </row>
    <row r="978" spans="10:11" x14ac:dyDescent="0.3">
      <c r="J978" s="40"/>
      <c r="K978" s="40"/>
    </row>
    <row r="979" spans="10:11" x14ac:dyDescent="0.3">
      <c r="J979" s="40"/>
      <c r="K979" s="40"/>
    </row>
    <row r="980" spans="10:11" x14ac:dyDescent="0.3">
      <c r="J980" s="40"/>
      <c r="K980" s="40"/>
    </row>
    <row r="981" spans="10:11" x14ac:dyDescent="0.3">
      <c r="J981" s="40"/>
      <c r="K981" s="40"/>
    </row>
    <row r="982" spans="10:11" x14ac:dyDescent="0.3">
      <c r="J982" s="40"/>
      <c r="K982" s="40"/>
    </row>
    <row r="983" spans="10:11" x14ac:dyDescent="0.3">
      <c r="J983" s="40"/>
      <c r="K983" s="40"/>
    </row>
    <row r="984" spans="10:11" x14ac:dyDescent="0.3">
      <c r="J984" s="40"/>
      <c r="K984" s="40"/>
    </row>
    <row r="985" spans="10:11" x14ac:dyDescent="0.3">
      <c r="J985" s="40"/>
      <c r="K985" s="40"/>
    </row>
    <row r="986" spans="10:11" x14ac:dyDescent="0.3">
      <c r="J986" s="40"/>
      <c r="K986" s="40"/>
    </row>
    <row r="987" spans="10:11" x14ac:dyDescent="0.3">
      <c r="J987" s="40"/>
      <c r="K987" s="40"/>
    </row>
    <row r="988" spans="10:11" x14ac:dyDescent="0.3">
      <c r="J988" s="40"/>
      <c r="K988" s="40"/>
    </row>
    <row r="989" spans="10:11" x14ac:dyDescent="0.3">
      <c r="J989" s="40"/>
      <c r="K989" s="40"/>
    </row>
    <row r="990" spans="10:11" x14ac:dyDescent="0.3">
      <c r="J990" s="40"/>
      <c r="K990" s="40"/>
    </row>
    <row r="991" spans="10:11" x14ac:dyDescent="0.3">
      <c r="J991" s="40"/>
      <c r="K991" s="40"/>
    </row>
    <row r="992" spans="10:11" x14ac:dyDescent="0.3">
      <c r="J992" s="40"/>
      <c r="K992" s="40"/>
    </row>
    <row r="993" spans="10:11" x14ac:dyDescent="0.3">
      <c r="J993" s="40"/>
      <c r="K993" s="40"/>
    </row>
    <row r="994" spans="10:11" x14ac:dyDescent="0.3">
      <c r="J994" s="40"/>
      <c r="K994" s="40"/>
    </row>
    <row r="995" spans="10:11" x14ac:dyDescent="0.3">
      <c r="J995" s="40"/>
      <c r="K995" s="40"/>
    </row>
    <row r="996" spans="10:11" x14ac:dyDescent="0.3">
      <c r="J996" s="40"/>
      <c r="K996" s="40"/>
    </row>
    <row r="997" spans="10:11" x14ac:dyDescent="0.3">
      <c r="J997" s="40"/>
      <c r="K997" s="40"/>
    </row>
    <row r="998" spans="10:11" x14ac:dyDescent="0.3">
      <c r="J998" s="40"/>
      <c r="K998" s="40"/>
    </row>
    <row r="999" spans="10:11" x14ac:dyDescent="0.3">
      <c r="J999" s="40"/>
      <c r="K999" s="40"/>
    </row>
    <row r="1000" spans="10:11" x14ac:dyDescent="0.3">
      <c r="J1000" s="40"/>
      <c r="K1000" s="40"/>
    </row>
    <row r="1001" spans="10:11" x14ac:dyDescent="0.3">
      <c r="J1001" s="40"/>
      <c r="K1001" s="40"/>
    </row>
    <row r="1002" spans="10:11" x14ac:dyDescent="0.3">
      <c r="J1002" s="40"/>
      <c r="K1002" s="40"/>
    </row>
    <row r="1003" spans="10:11" x14ac:dyDescent="0.3">
      <c r="J1003" s="40"/>
      <c r="K1003" s="40"/>
    </row>
    <row r="1004" spans="10:11" x14ac:dyDescent="0.3">
      <c r="J1004" s="40"/>
      <c r="K1004" s="40"/>
    </row>
    <row r="1005" spans="10:11" x14ac:dyDescent="0.3">
      <c r="J1005" s="40"/>
      <c r="K1005" s="40"/>
    </row>
    <row r="1006" spans="10:11" x14ac:dyDescent="0.3">
      <c r="J1006" s="40"/>
      <c r="K1006" s="40"/>
    </row>
    <row r="1007" spans="10:11" x14ac:dyDescent="0.3">
      <c r="J1007" s="40"/>
      <c r="K1007" s="40"/>
    </row>
    <row r="1008" spans="10:11" x14ac:dyDescent="0.3">
      <c r="J1008" s="40"/>
      <c r="K1008" s="40"/>
    </row>
    <row r="1009" spans="10:11" x14ac:dyDescent="0.3">
      <c r="J1009" s="40"/>
      <c r="K1009" s="40"/>
    </row>
    <row r="1010" spans="10:11" x14ac:dyDescent="0.3">
      <c r="J1010" s="40"/>
      <c r="K1010" s="40"/>
    </row>
    <row r="1011" spans="10:11" x14ac:dyDescent="0.3">
      <c r="J1011" s="40"/>
      <c r="K1011" s="40"/>
    </row>
    <row r="1012" spans="10:11" x14ac:dyDescent="0.3">
      <c r="J1012" s="40"/>
      <c r="K1012" s="40"/>
    </row>
    <row r="1013" spans="10:11" x14ac:dyDescent="0.3">
      <c r="J1013" s="40"/>
      <c r="K1013" s="40"/>
    </row>
    <row r="1014" spans="10:11" x14ac:dyDescent="0.3">
      <c r="J1014" s="40"/>
      <c r="K1014" s="40"/>
    </row>
    <row r="1015" spans="10:11" x14ac:dyDescent="0.3">
      <c r="J1015" s="40"/>
      <c r="K1015" s="40"/>
    </row>
    <row r="1016" spans="10:11" x14ac:dyDescent="0.3">
      <c r="J1016" s="40"/>
      <c r="K1016" s="40"/>
    </row>
    <row r="1017" spans="10:11" x14ac:dyDescent="0.3">
      <c r="J1017" s="40"/>
      <c r="K1017" s="40"/>
    </row>
    <row r="1018" spans="10:11" x14ac:dyDescent="0.3">
      <c r="J1018" s="40"/>
      <c r="K1018" s="40"/>
    </row>
    <row r="1019" spans="10:11" x14ac:dyDescent="0.3">
      <c r="J1019" s="40"/>
      <c r="K1019" s="40"/>
    </row>
    <row r="1020" spans="10:11" x14ac:dyDescent="0.3">
      <c r="J1020" s="40"/>
      <c r="K1020" s="40"/>
    </row>
    <row r="1021" spans="10:11" x14ac:dyDescent="0.3">
      <c r="J1021" s="40"/>
      <c r="K1021" s="40"/>
    </row>
    <row r="1022" spans="10:11" x14ac:dyDescent="0.3">
      <c r="J1022" s="40"/>
      <c r="K1022" s="40"/>
    </row>
    <row r="1023" spans="10:11" x14ac:dyDescent="0.3">
      <c r="J1023" s="40"/>
      <c r="K1023" s="40"/>
    </row>
    <row r="1024" spans="10:11" x14ac:dyDescent="0.3">
      <c r="J1024" s="40"/>
      <c r="K1024" s="40"/>
    </row>
  </sheetData>
  <mergeCells count="3">
    <mergeCell ref="Z2:AA2"/>
    <mergeCell ref="Z5:AA5"/>
    <mergeCell ref="B6:N6"/>
  </mergeCells>
  <phoneticPr fontId="2" type="noConversion"/>
  <conditionalFormatting sqref="K8:L8">
    <cfRule type="cellIs" dxfId="7" priority="2" operator="between">
      <formula>$K$4</formula>
      <formula>$L$4</formula>
    </cfRule>
    <cfRule type="cellIs" dxfId="6" priority="4" operator="between">
      <formula>$C$4</formula>
      <formula>$D$4</formula>
    </cfRule>
  </conditionalFormatting>
  <conditionalFormatting sqref="J8">
    <cfRule type="cellIs" dxfId="5" priority="1" operator="greaterThan">
      <formula>0.9</formula>
    </cfRule>
    <cfRule type="cellIs" dxfId="4" priority="3" operator="greaterThan">
      <formula>0.9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6D10-BEB4-4757-89EF-21A032781BB8}">
  <sheetPr>
    <tabColor rgb="FF92D050"/>
  </sheetPr>
  <dimension ref="B2:AA1290"/>
  <sheetViews>
    <sheetView tabSelected="1" topLeftCell="A16" zoomScale="85" zoomScaleNormal="85" workbookViewId="0">
      <selection activeCell="J8" sqref="J8"/>
    </sheetView>
  </sheetViews>
  <sheetFormatPr defaultRowHeight="16.5" x14ac:dyDescent="0.3"/>
  <cols>
    <col min="1" max="1" width="2.625" style="39" customWidth="1"/>
    <col min="2" max="2" width="9" style="42"/>
    <col min="3" max="3" width="9.875" style="42" bestFit="1" customWidth="1"/>
    <col min="4" max="4" width="10" style="42" bestFit="1" customWidth="1"/>
    <col min="5" max="6" width="18.875" style="42" bestFit="1" customWidth="1"/>
    <col min="7" max="8" width="18.875" style="42" customWidth="1"/>
    <col min="9" max="9" width="12.75" style="42" bestFit="1" customWidth="1"/>
    <col min="10" max="11" width="14.375" style="39" bestFit="1" customWidth="1"/>
    <col min="12" max="12" width="9" style="39"/>
    <col min="13" max="14" width="9" style="39" customWidth="1"/>
    <col min="15" max="15" width="2.625" style="39" customWidth="1"/>
    <col min="16" max="16384" width="9" style="39"/>
  </cols>
  <sheetData>
    <row r="2" spans="2:27" x14ac:dyDescent="0.3">
      <c r="B2" s="13"/>
      <c r="C2" s="13"/>
      <c r="D2" s="13"/>
      <c r="E2" s="13"/>
      <c r="F2" s="13"/>
      <c r="G2" s="13"/>
      <c r="H2" s="13"/>
      <c r="I2" s="13"/>
      <c r="J2" s="40"/>
      <c r="K2" s="40"/>
      <c r="L2" s="40"/>
      <c r="M2" s="17"/>
      <c r="N2" s="17"/>
      <c r="Z2" s="64"/>
      <c r="AA2" s="64"/>
    </row>
    <row r="3" spans="2:27" x14ac:dyDescent="0.3">
      <c r="B3" s="13"/>
      <c r="C3" s="13"/>
      <c r="D3" s="13"/>
      <c r="E3" s="13"/>
      <c r="F3" s="13"/>
      <c r="G3" s="13"/>
      <c r="H3" s="13"/>
      <c r="I3" s="13"/>
      <c r="J3" s="40"/>
      <c r="K3" s="40"/>
      <c r="L3" s="40"/>
      <c r="M3" s="17"/>
      <c r="N3" s="17"/>
    </row>
    <row r="4" spans="2:27" x14ac:dyDescent="0.3">
      <c r="B4" s="13"/>
      <c r="C4" s="13"/>
      <c r="D4" s="13"/>
      <c r="E4" s="13"/>
      <c r="F4" s="13"/>
      <c r="G4" s="13"/>
      <c r="H4" s="13"/>
      <c r="I4" s="13"/>
      <c r="J4" s="40"/>
      <c r="K4" s="40"/>
      <c r="L4" s="40"/>
      <c r="M4" s="17"/>
      <c r="N4" s="17"/>
    </row>
    <row r="5" spans="2:27" x14ac:dyDescent="0.3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7"/>
      <c r="N5" s="17"/>
      <c r="Z5" s="65"/>
      <c r="AA5" s="65"/>
    </row>
    <row r="6" spans="2:27" x14ac:dyDescent="0.3">
      <c r="B6" s="66" t="s">
        <v>27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3"/>
    </row>
    <row r="7" spans="2:27" ht="82.5" x14ac:dyDescent="0.3">
      <c r="B7" s="16" t="s">
        <v>16</v>
      </c>
      <c r="C7" s="38" t="s">
        <v>17</v>
      </c>
      <c r="D7" s="38" t="s">
        <v>18</v>
      </c>
      <c r="E7" s="24" t="s">
        <v>25</v>
      </c>
      <c r="F7" s="24" t="s">
        <v>24</v>
      </c>
      <c r="G7" s="24" t="s">
        <v>883</v>
      </c>
      <c r="H7" s="24" t="s">
        <v>1035</v>
      </c>
      <c r="I7" s="25" t="s">
        <v>26</v>
      </c>
      <c r="J7" s="30" t="s">
        <v>33</v>
      </c>
      <c r="K7" s="24" t="s">
        <v>31</v>
      </c>
      <c r="L7" s="24" t="s">
        <v>32</v>
      </c>
      <c r="M7" s="25" t="s">
        <v>118</v>
      </c>
      <c r="N7" s="25" t="s">
        <v>119</v>
      </c>
    </row>
    <row r="8" spans="2:27" x14ac:dyDescent="0.3">
      <c r="B8" s="26" t="s">
        <v>19</v>
      </c>
      <c r="C8" s="44">
        <f>AVERAGE(C13:C1024)</f>
        <v>79.706921048029159</v>
      </c>
      <c r="D8" s="44">
        <f>AVERAGE(D13:D1024)</f>
        <v>77.481668372529597</v>
      </c>
      <c r="E8" s="44">
        <f t="shared" ref="E8:G8" si="0">AVERAGE(E13:E1024)</f>
        <v>78.594294710279314</v>
      </c>
      <c r="F8" s="44">
        <f t="shared" si="0"/>
        <v>2.225252675499394</v>
      </c>
      <c r="G8" s="44">
        <f t="shared" si="0"/>
        <v>4.0457630688535247</v>
      </c>
      <c r="H8" s="56">
        <f>SQRT(SUM(H13:H1024)/COUNT(H13:H1024))</f>
        <v>4.8844519743204025</v>
      </c>
      <c r="I8" s="48">
        <f t="shared" ref="I8" si="1">AVERAGE(I13:I1024)</f>
        <v>0.94679726684601495</v>
      </c>
      <c r="J8" s="51">
        <f>CORREL(C13:C1024,D13:D1024)</f>
        <v>0.96353347974852632</v>
      </c>
      <c r="K8" s="52">
        <f>FISHERINV(FISHER(J8)-(1.96*(1/SQRT(COUNT(C13:C1024)-3))))</f>
        <v>0.95884235072358504</v>
      </c>
      <c r="L8" s="52">
        <f>FISHERINV(FISHER(J8)+(1.96*(1/SQRT(COUNT(C13:C1024)-3))))</f>
        <v>0.96769873321800048</v>
      </c>
      <c r="M8" s="53">
        <f>F8+1.96*_xlfn.STDEV.S(F13:F1024)</f>
        <v>10.751775784951663</v>
      </c>
      <c r="N8" s="53">
        <f>F8-1.96*_xlfn.STDEV.S(F13:F1024)</f>
        <v>-6.3012704339528742</v>
      </c>
    </row>
    <row r="9" spans="2:27" x14ac:dyDescent="0.3">
      <c r="B9" s="26" t="s">
        <v>20</v>
      </c>
      <c r="C9" s="44">
        <f>_xlfn.STDEV.S(C13:C1024)</f>
        <v>14.586383183069357</v>
      </c>
      <c r="D9" s="44">
        <f>_xlfn.STDEV.S(D13:D1024)</f>
        <v>15.975492690140129</v>
      </c>
      <c r="E9" s="44">
        <f t="shared" ref="E9:G9" si="2">_xlfn.STDEV.S(E13:E1024)</f>
        <v>15.141276862235541</v>
      </c>
      <c r="F9" s="44">
        <f t="shared" si="2"/>
        <v>4.3502668925776877</v>
      </c>
      <c r="G9" s="44">
        <f t="shared" si="2"/>
        <v>2.73807970344519</v>
      </c>
      <c r="H9" s="58"/>
      <c r="I9" s="48">
        <f t="shared" ref="I9" si="3">_xlfn.STDEV.S(I13:I1024)</f>
        <v>3.8152104591526653E-2</v>
      </c>
      <c r="J9" s="6"/>
      <c r="K9" s="1"/>
      <c r="L9" s="1"/>
      <c r="M9" s="1"/>
      <c r="N9" s="28"/>
    </row>
    <row r="10" spans="2:27" x14ac:dyDescent="0.3">
      <c r="B10" s="27" t="s">
        <v>21</v>
      </c>
      <c r="C10" s="45">
        <f>C9/SQRT(COUNT(C13:C1024))</f>
        <v>0.45851902685437035</v>
      </c>
      <c r="D10" s="45">
        <f>D9/SQRT(COUNT(D13:D1024))</f>
        <v>0.50218531008457801</v>
      </c>
      <c r="E10" s="45">
        <f t="shared" ref="E10:I10" si="4">E9/SQRT(COUNT(E13:E1024))</f>
        <v>0.47596196021116299</v>
      </c>
      <c r="F10" s="45">
        <f t="shared" si="4"/>
        <v>0.13674946812426836</v>
      </c>
      <c r="G10" s="45">
        <f t="shared" si="4"/>
        <v>8.6070798039271687E-2</v>
      </c>
      <c r="H10" s="59"/>
      <c r="I10" s="49">
        <f t="shared" si="4"/>
        <v>1.1993011324464514E-3</v>
      </c>
      <c r="J10" s="6"/>
      <c r="K10" s="1"/>
      <c r="L10" s="1"/>
      <c r="M10" s="1"/>
      <c r="N10" s="7"/>
    </row>
    <row r="11" spans="2:27" x14ac:dyDescent="0.3">
      <c r="B11" s="26" t="s">
        <v>22</v>
      </c>
      <c r="C11" s="44">
        <f>MIN(C13:C1024)</f>
        <v>44</v>
      </c>
      <c r="D11" s="44">
        <f>MIN(D13:D1024)</f>
        <v>40.160164000000002</v>
      </c>
      <c r="E11" s="44">
        <f t="shared" ref="E11:G11" si="5">MIN(E13:E1024)</f>
        <v>42.615520000000004</v>
      </c>
      <c r="F11" s="44">
        <f t="shared" si="5"/>
        <v>-12.757649999999998</v>
      </c>
      <c r="G11" s="44">
        <f t="shared" si="5"/>
        <v>6.5600000000642922E-4</v>
      </c>
      <c r="H11" s="58"/>
      <c r="I11" s="48">
        <f t="shared" ref="I11" si="6">MIN(I13:I1024)</f>
        <v>0.82831126903553332</v>
      </c>
      <c r="J11" s="6"/>
      <c r="K11" s="1"/>
      <c r="L11" s="1"/>
      <c r="M11" s="1"/>
      <c r="N11" s="7"/>
    </row>
    <row r="12" spans="2:27" x14ac:dyDescent="0.3">
      <c r="B12" s="27" t="s">
        <v>23</v>
      </c>
      <c r="C12" s="45">
        <f>MAX(C13:C1024)</f>
        <v>125</v>
      </c>
      <c r="D12" s="45">
        <f>MAX(D13:D1024)</f>
        <v>121.49706</v>
      </c>
      <c r="E12" s="45">
        <f t="shared" ref="E12:I12" si="7">MAX(E13:E1024)</f>
        <v>123.23908</v>
      </c>
      <c r="F12" s="45">
        <f t="shared" si="7"/>
        <v>16.282788300000007</v>
      </c>
      <c r="G12" s="45">
        <f t="shared" si="7"/>
        <v>16.282788300000007</v>
      </c>
      <c r="H12" s="59"/>
      <c r="I12" s="49">
        <f t="shared" si="7"/>
        <v>0.99999185093167697</v>
      </c>
      <c r="J12" s="8"/>
      <c r="K12" s="29"/>
      <c r="L12" s="29"/>
      <c r="M12" s="29"/>
      <c r="N12" s="18"/>
    </row>
    <row r="13" spans="2:27" x14ac:dyDescent="0.3">
      <c r="B13" s="13" t="s">
        <v>0</v>
      </c>
      <c r="C13" s="46">
        <v>63.290322580000002</v>
      </c>
      <c r="D13" s="46">
        <v>63.29345</v>
      </c>
      <c r="E13" s="46">
        <f t="shared" ref="E13:E76" si="8">IFERROR(AVERAGE(C13,D13),"")</f>
        <v>63.291886290000001</v>
      </c>
      <c r="F13" s="46">
        <f t="shared" ref="F13:F76" si="9">IFERROR((C13-D13),"")</f>
        <v>-3.1274199999984376E-3</v>
      </c>
      <c r="G13" s="46">
        <f t="shared" ref="G13:G76" si="10">ABS(F13)</f>
        <v>3.1274199999984376E-3</v>
      </c>
      <c r="H13" s="56">
        <f>POWER(F13,2)</f>
        <v>9.7807558563902268E-6</v>
      </c>
      <c r="I13" s="50">
        <f>IFERROR((1-(ABS(C13-D13)/C13)),"")</f>
        <v>0.9999505861264012</v>
      </c>
      <c r="J13" s="55"/>
      <c r="K13" s="55"/>
    </row>
    <row r="14" spans="2:27" x14ac:dyDescent="0.3">
      <c r="B14" s="13" t="s">
        <v>884</v>
      </c>
      <c r="C14" s="46">
        <v>64.52380952</v>
      </c>
      <c r="D14" s="46">
        <v>64.510499999999993</v>
      </c>
      <c r="E14" s="46">
        <f t="shared" si="8"/>
        <v>64.517154759999997</v>
      </c>
      <c r="F14" s="46">
        <f t="shared" si="9"/>
        <v>1.3309520000007069E-2</v>
      </c>
      <c r="G14" s="46">
        <f t="shared" si="10"/>
        <v>1.3309520000007069E-2</v>
      </c>
      <c r="H14" s="56">
        <f t="shared" ref="H14:H77" si="11">POWER(F14,2)</f>
        <v>1.7714332263058817E-4</v>
      </c>
      <c r="I14" s="50">
        <f t="shared" ref="I14:I76" si="12">IFERROR((1-(ABS(C14-D14)/C14)),"")</f>
        <v>0.99979372699629765</v>
      </c>
      <c r="J14" s="55"/>
      <c r="K14" s="55"/>
    </row>
    <row r="15" spans="2:27" x14ac:dyDescent="0.3">
      <c r="B15" s="13" t="s">
        <v>2</v>
      </c>
      <c r="C15" s="46">
        <v>62.875</v>
      </c>
      <c r="D15" s="46">
        <v>62.705463000000002</v>
      </c>
      <c r="E15" s="46">
        <f t="shared" si="8"/>
        <v>62.790231500000004</v>
      </c>
      <c r="F15" s="46">
        <f t="shared" si="9"/>
        <v>0.16953699999999827</v>
      </c>
      <c r="G15" s="46">
        <f t="shared" si="10"/>
        <v>0.16953699999999827</v>
      </c>
      <c r="H15" s="56">
        <f t="shared" si="11"/>
        <v>2.8742794368999413E-2</v>
      </c>
      <c r="I15" s="50">
        <f t="shared" si="12"/>
        <v>0.99730358648111339</v>
      </c>
      <c r="J15" s="55"/>
      <c r="K15" s="55"/>
    </row>
    <row r="16" spans="2:27" x14ac:dyDescent="0.3">
      <c r="B16" s="13" t="s">
        <v>3</v>
      </c>
      <c r="C16" s="46">
        <v>63.193548389999997</v>
      </c>
      <c r="D16" s="46">
        <v>63.016334999999998</v>
      </c>
      <c r="E16" s="46">
        <f t="shared" si="8"/>
        <v>63.104941694999994</v>
      </c>
      <c r="F16" s="46">
        <f t="shared" si="9"/>
        <v>0.17721338999999858</v>
      </c>
      <c r="G16" s="46">
        <f t="shared" si="10"/>
        <v>0.17721338999999858</v>
      </c>
      <c r="H16" s="56">
        <f t="shared" si="11"/>
        <v>3.1404585595291599E-2</v>
      </c>
      <c r="I16" s="50">
        <f t="shared" si="12"/>
        <v>0.99719570439522842</v>
      </c>
      <c r="J16" s="55"/>
      <c r="K16" s="55"/>
    </row>
    <row r="17" spans="2:11" x14ac:dyDescent="0.3">
      <c r="B17" s="13" t="s">
        <v>4</v>
      </c>
      <c r="C17" s="46">
        <v>63.206896550000003</v>
      </c>
      <c r="D17" s="46">
        <v>63.394176000000002</v>
      </c>
      <c r="E17" s="46">
        <f t="shared" si="8"/>
        <v>63.300536274999999</v>
      </c>
      <c r="F17" s="46">
        <f t="shared" si="9"/>
        <v>-0.18727944999999835</v>
      </c>
      <c r="G17" s="46">
        <f t="shared" si="10"/>
        <v>0.18727944999999835</v>
      </c>
      <c r="H17" s="56">
        <f t="shared" si="11"/>
        <v>3.5073592392301879E-2</v>
      </c>
      <c r="I17" s="50">
        <f t="shared" si="12"/>
        <v>0.99703704088917178</v>
      </c>
      <c r="J17" s="55"/>
      <c r="K17" s="55"/>
    </row>
    <row r="18" spans="2:11" x14ac:dyDescent="0.3">
      <c r="B18" s="13" t="s">
        <v>5</v>
      </c>
      <c r="C18" s="46">
        <v>63.775510199999999</v>
      </c>
      <c r="D18" s="46">
        <v>64.059629999999999</v>
      </c>
      <c r="E18" s="46">
        <f t="shared" si="8"/>
        <v>63.917570099999999</v>
      </c>
      <c r="F18" s="46">
        <f t="shared" si="9"/>
        <v>-0.28411979999999915</v>
      </c>
      <c r="G18" s="46">
        <f t="shared" si="10"/>
        <v>0.28411979999999915</v>
      </c>
      <c r="H18" s="56">
        <f t="shared" si="11"/>
        <v>8.0724060752039514E-2</v>
      </c>
      <c r="I18" s="50">
        <f t="shared" si="12"/>
        <v>0.9955450015357149</v>
      </c>
      <c r="J18" s="55"/>
      <c r="K18" s="55"/>
    </row>
    <row r="19" spans="2:11" x14ac:dyDescent="0.3">
      <c r="B19" s="13" t="s">
        <v>6</v>
      </c>
      <c r="C19" s="46">
        <v>63.203389829999999</v>
      </c>
      <c r="D19" s="46">
        <v>62.612347</v>
      </c>
      <c r="E19" s="46">
        <f t="shared" si="8"/>
        <v>62.907868414999996</v>
      </c>
      <c r="F19" s="46">
        <f t="shared" si="9"/>
        <v>0.59104282999999924</v>
      </c>
      <c r="G19" s="46">
        <f t="shared" si="10"/>
        <v>0.59104282999999924</v>
      </c>
      <c r="H19" s="56">
        <f t="shared" si="11"/>
        <v>0.349331626894408</v>
      </c>
      <c r="I19" s="50">
        <f t="shared" si="12"/>
        <v>0.9906485580664306</v>
      </c>
      <c r="J19" s="55"/>
      <c r="K19" s="55"/>
    </row>
    <row r="20" spans="2:11" x14ac:dyDescent="0.3">
      <c r="B20" s="13" t="s">
        <v>7</v>
      </c>
      <c r="C20" s="46">
        <v>62.7</v>
      </c>
      <c r="D20" s="46">
        <v>63.383305</v>
      </c>
      <c r="E20" s="46">
        <f t="shared" si="8"/>
        <v>63.041652499999998</v>
      </c>
      <c r="F20" s="46">
        <f t="shared" si="9"/>
        <v>-0.68330499999999716</v>
      </c>
      <c r="G20" s="46">
        <f t="shared" si="10"/>
        <v>0.68330499999999716</v>
      </c>
      <c r="H20" s="56">
        <f t="shared" si="11"/>
        <v>0.46690572302499611</v>
      </c>
      <c r="I20" s="50">
        <f t="shared" si="12"/>
        <v>0.98910199362041473</v>
      </c>
      <c r="J20" s="55"/>
      <c r="K20" s="55"/>
    </row>
    <row r="21" spans="2:11" x14ac:dyDescent="0.3">
      <c r="B21" s="13" t="s">
        <v>8</v>
      </c>
      <c r="C21" s="46">
        <v>64.666666669999998</v>
      </c>
      <c r="D21" s="46">
        <v>63.903460000000003</v>
      </c>
      <c r="E21" s="46">
        <f t="shared" si="8"/>
        <v>64.285063335000004</v>
      </c>
      <c r="F21" s="46">
        <f t="shared" si="9"/>
        <v>0.76320666999999531</v>
      </c>
      <c r="G21" s="46">
        <f t="shared" si="10"/>
        <v>0.76320666999999531</v>
      </c>
      <c r="H21" s="56">
        <f t="shared" si="11"/>
        <v>0.58248442113248178</v>
      </c>
      <c r="I21" s="50">
        <f t="shared" si="12"/>
        <v>0.98819783500060843</v>
      </c>
      <c r="J21" s="55"/>
      <c r="K21" s="55"/>
    </row>
    <row r="22" spans="2:11" x14ac:dyDescent="0.3">
      <c r="B22" s="13" t="s">
        <v>9</v>
      </c>
      <c r="C22" s="46">
        <v>63.795918370000003</v>
      </c>
      <c r="D22" s="46">
        <v>62.993682999999997</v>
      </c>
      <c r="E22" s="46">
        <f t="shared" si="8"/>
        <v>63.394800685</v>
      </c>
      <c r="F22" s="46">
        <f t="shared" si="9"/>
        <v>0.80223537000000533</v>
      </c>
      <c r="G22" s="46">
        <f t="shared" si="10"/>
        <v>0.80223537000000533</v>
      </c>
      <c r="H22" s="56">
        <f t="shared" si="11"/>
        <v>0.64358158887904549</v>
      </c>
      <c r="I22" s="50">
        <f t="shared" si="12"/>
        <v>0.98742497340743263</v>
      </c>
      <c r="J22" s="55"/>
      <c r="K22" s="55"/>
    </row>
    <row r="23" spans="2:11" x14ac:dyDescent="0.3">
      <c r="B23" s="13" t="s">
        <v>10</v>
      </c>
      <c r="C23" s="46">
        <v>62.854838710000003</v>
      </c>
      <c r="D23" s="46">
        <v>63.755719999999997</v>
      </c>
      <c r="E23" s="46">
        <f t="shared" si="8"/>
        <v>63.305279354999996</v>
      </c>
      <c r="F23" s="46">
        <f t="shared" si="9"/>
        <v>-0.90088128999999384</v>
      </c>
      <c r="G23" s="46">
        <f t="shared" si="10"/>
        <v>0.90088128999999384</v>
      </c>
      <c r="H23" s="56">
        <f t="shared" si="11"/>
        <v>0.81158709867205303</v>
      </c>
      <c r="I23" s="50">
        <f t="shared" si="12"/>
        <v>0.98566727226591921</v>
      </c>
      <c r="J23" s="55"/>
      <c r="K23" s="55"/>
    </row>
    <row r="24" spans="2:11" x14ac:dyDescent="0.3">
      <c r="B24" s="13" t="s">
        <v>11</v>
      </c>
      <c r="C24" s="46">
        <v>64.5</v>
      </c>
      <c r="D24" s="46">
        <v>63.559649999999998</v>
      </c>
      <c r="E24" s="46">
        <f t="shared" si="8"/>
        <v>64.029825000000002</v>
      </c>
      <c r="F24" s="46">
        <f t="shared" si="9"/>
        <v>0.94035000000000224</v>
      </c>
      <c r="G24" s="46">
        <f t="shared" si="10"/>
        <v>0.94035000000000224</v>
      </c>
      <c r="H24" s="56">
        <f t="shared" si="11"/>
        <v>0.88425812250000424</v>
      </c>
      <c r="I24" s="50">
        <f t="shared" si="12"/>
        <v>0.98542093023255806</v>
      </c>
      <c r="J24" s="55"/>
      <c r="K24" s="55"/>
    </row>
    <row r="25" spans="2:11" x14ac:dyDescent="0.3">
      <c r="B25" s="13" t="s">
        <v>12</v>
      </c>
      <c r="C25" s="46">
        <v>63.848484849999998</v>
      </c>
      <c r="D25" s="46">
        <v>62.623390000000001</v>
      </c>
      <c r="E25" s="46">
        <f t="shared" si="8"/>
        <v>63.235937425000003</v>
      </c>
      <c r="F25" s="46">
        <f t="shared" si="9"/>
        <v>1.2250948499999978</v>
      </c>
      <c r="G25" s="46">
        <f t="shared" si="10"/>
        <v>1.2250948499999978</v>
      </c>
      <c r="H25" s="56">
        <f t="shared" si="11"/>
        <v>1.5008573914965173</v>
      </c>
      <c r="I25" s="50">
        <f t="shared" si="12"/>
        <v>0.98081246794065469</v>
      </c>
      <c r="J25" s="55"/>
      <c r="K25" s="55"/>
    </row>
    <row r="26" spans="2:11" x14ac:dyDescent="0.3">
      <c r="B26" s="13" t="s">
        <v>13</v>
      </c>
      <c r="C26" s="46">
        <v>61.709677419999998</v>
      </c>
      <c r="D26" s="46">
        <v>63.018684</v>
      </c>
      <c r="E26" s="46">
        <f t="shared" si="8"/>
        <v>62.364180709999999</v>
      </c>
      <c r="F26" s="46">
        <f t="shared" si="9"/>
        <v>-1.3090065800000019</v>
      </c>
      <c r="G26" s="46">
        <f t="shared" si="10"/>
        <v>1.3090065800000019</v>
      </c>
      <c r="H26" s="56">
        <f t="shared" si="11"/>
        <v>1.7134982264833014</v>
      </c>
      <c r="I26" s="50">
        <f t="shared" si="12"/>
        <v>0.97878766127570527</v>
      </c>
      <c r="J26" s="55"/>
      <c r="K26" s="55"/>
    </row>
    <row r="27" spans="2:11" x14ac:dyDescent="0.3">
      <c r="B27" s="13" t="s">
        <v>14</v>
      </c>
      <c r="C27" s="46">
        <v>63.1</v>
      </c>
      <c r="D27" s="46">
        <v>64.455730000000003</v>
      </c>
      <c r="E27" s="46">
        <f t="shared" si="8"/>
        <v>63.777865000000006</v>
      </c>
      <c r="F27" s="46">
        <f t="shared" si="9"/>
        <v>-1.3557300000000012</v>
      </c>
      <c r="G27" s="46">
        <f t="shared" si="10"/>
        <v>1.3557300000000012</v>
      </c>
      <c r="H27" s="56">
        <f t="shared" si="11"/>
        <v>1.8380038329000032</v>
      </c>
      <c r="I27" s="50">
        <f t="shared" si="12"/>
        <v>0.97851458003169567</v>
      </c>
      <c r="J27" s="55"/>
      <c r="K27" s="55"/>
    </row>
    <row r="28" spans="2:11" x14ac:dyDescent="0.3">
      <c r="B28" s="13" t="s">
        <v>15</v>
      </c>
      <c r="C28" s="46">
        <v>63.516129030000002</v>
      </c>
      <c r="D28" s="46">
        <v>62.038519999999998</v>
      </c>
      <c r="E28" s="46">
        <f t="shared" si="8"/>
        <v>62.777324515000004</v>
      </c>
      <c r="F28" s="46">
        <f t="shared" si="9"/>
        <v>1.4776090300000035</v>
      </c>
      <c r="G28" s="46">
        <f t="shared" si="10"/>
        <v>1.4776090300000035</v>
      </c>
      <c r="H28" s="56">
        <f t="shared" si="11"/>
        <v>2.1833284455375512</v>
      </c>
      <c r="I28" s="50">
        <f t="shared" si="12"/>
        <v>0.97673647540293118</v>
      </c>
      <c r="J28" s="55"/>
      <c r="K28" s="55"/>
    </row>
    <row r="29" spans="2:11" x14ac:dyDescent="0.3">
      <c r="B29" s="13" t="s">
        <v>34</v>
      </c>
      <c r="C29" s="46">
        <v>63.645161289999997</v>
      </c>
      <c r="D29" s="46">
        <v>65.161209999999997</v>
      </c>
      <c r="E29" s="46">
        <f t="shared" si="8"/>
        <v>64.403185644999994</v>
      </c>
      <c r="F29" s="46">
        <f t="shared" si="9"/>
        <v>-1.5160487099999997</v>
      </c>
      <c r="G29" s="46">
        <f t="shared" si="10"/>
        <v>1.5160487099999997</v>
      </c>
      <c r="H29" s="56">
        <f t="shared" si="11"/>
        <v>2.2984036910926635</v>
      </c>
      <c r="I29" s="50">
        <f t="shared" si="12"/>
        <v>0.97617967054726906</v>
      </c>
      <c r="J29" s="55"/>
      <c r="K29" s="55"/>
    </row>
    <row r="30" spans="2:11" x14ac:dyDescent="0.3">
      <c r="B30" s="13" t="s">
        <v>35</v>
      </c>
      <c r="C30" s="46">
        <v>62.533333329999998</v>
      </c>
      <c r="D30" s="46">
        <v>64.179770000000005</v>
      </c>
      <c r="E30" s="46">
        <f t="shared" si="8"/>
        <v>63.356551664999998</v>
      </c>
      <c r="F30" s="46">
        <f t="shared" si="9"/>
        <v>-1.646436670000007</v>
      </c>
      <c r="G30" s="46">
        <f t="shared" si="10"/>
        <v>1.646436670000007</v>
      </c>
      <c r="H30" s="56">
        <f t="shared" si="11"/>
        <v>2.7107537083207123</v>
      </c>
      <c r="I30" s="50">
        <f t="shared" si="12"/>
        <v>0.97367105538239174</v>
      </c>
      <c r="J30" s="55"/>
      <c r="K30" s="55"/>
    </row>
    <row r="31" spans="2:11" x14ac:dyDescent="0.3">
      <c r="B31" s="13" t="s">
        <v>36</v>
      </c>
      <c r="C31" s="46">
        <v>60.78125</v>
      </c>
      <c r="D31" s="46">
        <v>62.500114000000004</v>
      </c>
      <c r="E31" s="46">
        <f t="shared" si="8"/>
        <v>61.640681999999998</v>
      </c>
      <c r="F31" s="46">
        <f t="shared" si="9"/>
        <v>-1.7188640000000035</v>
      </c>
      <c r="G31" s="46">
        <f t="shared" si="10"/>
        <v>1.7188640000000035</v>
      </c>
      <c r="H31" s="56">
        <f t="shared" si="11"/>
        <v>2.9544934504960119</v>
      </c>
      <c r="I31" s="50">
        <f t="shared" si="12"/>
        <v>0.97172048946015421</v>
      </c>
      <c r="J31" s="55"/>
      <c r="K31" s="55"/>
    </row>
    <row r="32" spans="2:11" x14ac:dyDescent="0.3">
      <c r="B32" s="13" t="s">
        <v>37</v>
      </c>
      <c r="C32" s="46">
        <v>63.755102039999997</v>
      </c>
      <c r="D32" s="46">
        <v>61.909523</v>
      </c>
      <c r="E32" s="46">
        <f t="shared" si="8"/>
        <v>62.832312520000002</v>
      </c>
      <c r="F32" s="46">
        <f t="shared" si="9"/>
        <v>1.845579039999997</v>
      </c>
      <c r="G32" s="46">
        <f t="shared" si="10"/>
        <v>1.845579039999997</v>
      </c>
      <c r="H32" s="56">
        <f t="shared" si="11"/>
        <v>3.4061619928873101</v>
      </c>
      <c r="I32" s="50">
        <f t="shared" si="12"/>
        <v>0.97105205731076893</v>
      </c>
      <c r="J32" s="55"/>
      <c r="K32" s="55"/>
    </row>
    <row r="33" spans="2:11" x14ac:dyDescent="0.3">
      <c r="B33" s="13" t="s">
        <v>38</v>
      </c>
      <c r="C33" s="46">
        <v>63.205882350000003</v>
      </c>
      <c r="D33" s="46">
        <v>65.144874999999999</v>
      </c>
      <c r="E33" s="46">
        <f t="shared" si="8"/>
        <v>64.175378675000005</v>
      </c>
      <c r="F33" s="46">
        <f t="shared" si="9"/>
        <v>-1.9389926499999959</v>
      </c>
      <c r="G33" s="46">
        <f t="shared" si="10"/>
        <v>1.9389926499999959</v>
      </c>
      <c r="H33" s="56">
        <f t="shared" si="11"/>
        <v>3.7596924967540066</v>
      </c>
      <c r="I33" s="50">
        <f t="shared" si="12"/>
        <v>0.96932259185525005</v>
      </c>
      <c r="J33" s="55"/>
      <c r="K33" s="55"/>
    </row>
    <row r="34" spans="2:11" x14ac:dyDescent="0.3">
      <c r="B34" s="13" t="s">
        <v>39</v>
      </c>
      <c r="C34" s="46">
        <v>63.58823529</v>
      </c>
      <c r="D34" s="46">
        <v>65.791250000000005</v>
      </c>
      <c r="E34" s="46">
        <f t="shared" si="8"/>
        <v>64.689742644999995</v>
      </c>
      <c r="F34" s="46">
        <f t="shared" si="9"/>
        <v>-2.203014710000005</v>
      </c>
      <c r="G34" s="46">
        <f t="shared" si="10"/>
        <v>2.203014710000005</v>
      </c>
      <c r="H34" s="56">
        <f t="shared" si="11"/>
        <v>4.8532738124764059</v>
      </c>
      <c r="I34" s="50">
        <f t="shared" si="12"/>
        <v>0.96535499530765478</v>
      </c>
      <c r="J34" s="55"/>
      <c r="K34" s="55"/>
    </row>
    <row r="35" spans="2:11" x14ac:dyDescent="0.3">
      <c r="B35" s="13" t="s">
        <v>40</v>
      </c>
      <c r="C35" s="46">
        <v>62.433333330000004</v>
      </c>
      <c r="D35" s="46">
        <v>64.637439999999998</v>
      </c>
      <c r="E35" s="46">
        <f t="shared" si="8"/>
        <v>63.535386665000004</v>
      </c>
      <c r="F35" s="46">
        <f t="shared" si="9"/>
        <v>-2.2041066699999945</v>
      </c>
      <c r="G35" s="46">
        <f t="shared" si="10"/>
        <v>2.2041066699999945</v>
      </c>
      <c r="H35" s="56">
        <f t="shared" si="11"/>
        <v>4.8580862127384643</v>
      </c>
      <c r="I35" s="50">
        <f t="shared" si="12"/>
        <v>0.96469663635689795</v>
      </c>
      <c r="J35" s="55"/>
      <c r="K35" s="55"/>
    </row>
    <row r="36" spans="2:11" x14ac:dyDescent="0.3">
      <c r="B36" s="13" t="s">
        <v>41</v>
      </c>
      <c r="C36" s="46">
        <v>61.806451610000003</v>
      </c>
      <c r="D36" s="46">
        <v>64.050094999999999</v>
      </c>
      <c r="E36" s="46">
        <f t="shared" si="8"/>
        <v>62.928273305000005</v>
      </c>
      <c r="F36" s="46">
        <f t="shared" si="9"/>
        <v>-2.2436433899999955</v>
      </c>
      <c r="G36" s="46">
        <f t="shared" si="10"/>
        <v>2.2436433899999955</v>
      </c>
      <c r="H36" s="56">
        <f t="shared" si="11"/>
        <v>5.0339356614906716</v>
      </c>
      <c r="I36" s="50">
        <f t="shared" si="12"/>
        <v>0.9636988804314891</v>
      </c>
      <c r="J36" s="55"/>
      <c r="K36" s="55"/>
    </row>
    <row r="37" spans="2:11" x14ac:dyDescent="0.3">
      <c r="B37" s="13" t="s">
        <v>42</v>
      </c>
      <c r="C37" s="46">
        <v>64.058823529999998</v>
      </c>
      <c r="D37" s="46">
        <v>61.794840000000001</v>
      </c>
      <c r="E37" s="46">
        <f t="shared" si="8"/>
        <v>62.926831765000003</v>
      </c>
      <c r="F37" s="46">
        <f t="shared" si="9"/>
        <v>2.2639835299999973</v>
      </c>
      <c r="G37" s="46">
        <f t="shared" si="10"/>
        <v>2.2639835299999973</v>
      </c>
      <c r="H37" s="56">
        <f t="shared" si="11"/>
        <v>5.125621424111249</v>
      </c>
      <c r="I37" s="50">
        <f t="shared" si="12"/>
        <v>0.96465774103797375</v>
      </c>
      <c r="J37" s="55"/>
      <c r="K37" s="55"/>
    </row>
    <row r="38" spans="2:11" x14ac:dyDescent="0.3">
      <c r="B38" s="13" t="s">
        <v>43</v>
      </c>
      <c r="C38" s="46">
        <v>62.233333330000001</v>
      </c>
      <c r="D38" s="46">
        <v>64.528829999999999</v>
      </c>
      <c r="E38" s="46">
        <f t="shared" si="8"/>
        <v>63.381081664999996</v>
      </c>
      <c r="F38" s="46">
        <f t="shared" si="9"/>
        <v>-2.2954966699999986</v>
      </c>
      <c r="G38" s="46">
        <f t="shared" si="10"/>
        <v>2.2954966699999986</v>
      </c>
      <c r="H38" s="56">
        <f t="shared" si="11"/>
        <v>5.2693049619810823</v>
      </c>
      <c r="I38" s="50">
        <f t="shared" si="12"/>
        <v>0.96311467589518562</v>
      </c>
      <c r="J38" s="55"/>
      <c r="K38" s="55"/>
    </row>
    <row r="39" spans="2:11" x14ac:dyDescent="0.3">
      <c r="B39" s="13" t="s">
        <v>44</v>
      </c>
      <c r="C39" s="46">
        <v>63.1</v>
      </c>
      <c r="D39" s="46">
        <v>65.485690000000005</v>
      </c>
      <c r="E39" s="46">
        <f t="shared" si="8"/>
        <v>64.292845</v>
      </c>
      <c r="F39" s="46">
        <f t="shared" si="9"/>
        <v>-2.3856900000000039</v>
      </c>
      <c r="G39" s="46">
        <f t="shared" si="10"/>
        <v>2.3856900000000039</v>
      </c>
      <c r="H39" s="56">
        <f t="shared" si="11"/>
        <v>5.691516776100018</v>
      </c>
      <c r="I39" s="50">
        <f t="shared" si="12"/>
        <v>0.9621919175911251</v>
      </c>
      <c r="J39" s="55"/>
      <c r="K39" s="55"/>
    </row>
    <row r="40" spans="2:11" x14ac:dyDescent="0.3">
      <c r="B40" s="13" t="s">
        <v>45</v>
      </c>
      <c r="C40" s="46">
        <v>61.766666669999999</v>
      </c>
      <c r="D40" s="46">
        <v>64.260580000000004</v>
      </c>
      <c r="E40" s="46">
        <f t="shared" si="8"/>
        <v>63.013623335000005</v>
      </c>
      <c r="F40" s="46">
        <f t="shared" si="9"/>
        <v>-2.4939133300000051</v>
      </c>
      <c r="G40" s="46">
        <f t="shared" si="10"/>
        <v>2.4939133300000051</v>
      </c>
      <c r="H40" s="56">
        <f t="shared" si="11"/>
        <v>6.2196036975517144</v>
      </c>
      <c r="I40" s="50">
        <f t="shared" si="12"/>
        <v>0.95962363740099166</v>
      </c>
      <c r="J40" s="55"/>
      <c r="K40" s="55"/>
    </row>
    <row r="41" spans="2:11" x14ac:dyDescent="0.3">
      <c r="B41" s="13" t="s">
        <v>46</v>
      </c>
      <c r="C41" s="46">
        <v>63.2</v>
      </c>
      <c r="D41" s="46">
        <v>65.750079999999997</v>
      </c>
      <c r="E41" s="46">
        <f t="shared" si="8"/>
        <v>64.475040000000007</v>
      </c>
      <c r="F41" s="46">
        <f t="shared" si="9"/>
        <v>-2.5500799999999941</v>
      </c>
      <c r="G41" s="46">
        <f t="shared" si="10"/>
        <v>2.5500799999999941</v>
      </c>
      <c r="H41" s="56">
        <f t="shared" si="11"/>
        <v>6.50290800639997</v>
      </c>
      <c r="I41" s="50">
        <f t="shared" si="12"/>
        <v>0.95965063291139252</v>
      </c>
      <c r="J41" s="55"/>
      <c r="K41" s="55"/>
    </row>
    <row r="42" spans="2:11" x14ac:dyDescent="0.3">
      <c r="B42" s="13" t="s">
        <v>47</v>
      </c>
      <c r="C42" s="46">
        <v>63.157894740000003</v>
      </c>
      <c r="D42" s="46">
        <v>60.594529999999999</v>
      </c>
      <c r="E42" s="46">
        <f t="shared" si="8"/>
        <v>61.876212370000005</v>
      </c>
      <c r="F42" s="46">
        <f t="shared" si="9"/>
        <v>2.5633647400000044</v>
      </c>
      <c r="G42" s="46">
        <f t="shared" si="10"/>
        <v>2.5633647400000044</v>
      </c>
      <c r="H42" s="56">
        <f t="shared" si="11"/>
        <v>6.5708387902752898</v>
      </c>
      <c r="I42" s="50">
        <f t="shared" si="12"/>
        <v>0.95941339161869599</v>
      </c>
      <c r="J42" s="55"/>
      <c r="K42" s="55"/>
    </row>
    <row r="43" spans="2:11" x14ac:dyDescent="0.3">
      <c r="B43" s="13" t="s">
        <v>48</v>
      </c>
      <c r="C43" s="46">
        <v>64.75</v>
      </c>
      <c r="D43" s="46">
        <v>62.164870000000001</v>
      </c>
      <c r="E43" s="46">
        <f t="shared" si="8"/>
        <v>63.457435000000004</v>
      </c>
      <c r="F43" s="46">
        <f t="shared" si="9"/>
        <v>2.5851299999999995</v>
      </c>
      <c r="G43" s="46">
        <f t="shared" si="10"/>
        <v>2.5851299999999995</v>
      </c>
      <c r="H43" s="56">
        <f t="shared" si="11"/>
        <v>6.6828971168999978</v>
      </c>
      <c r="I43" s="50">
        <f t="shared" si="12"/>
        <v>0.96007521235521232</v>
      </c>
      <c r="J43" s="55"/>
      <c r="K43" s="55"/>
    </row>
    <row r="44" spans="2:11" x14ac:dyDescent="0.3">
      <c r="B44" s="13" t="s">
        <v>49</v>
      </c>
      <c r="C44" s="46">
        <v>63.194444439999998</v>
      </c>
      <c r="D44" s="46">
        <v>60.597458000000003</v>
      </c>
      <c r="E44" s="46">
        <f t="shared" si="8"/>
        <v>61.895951220000001</v>
      </c>
      <c r="F44" s="46">
        <f t="shared" si="9"/>
        <v>2.5969864399999949</v>
      </c>
      <c r="G44" s="46">
        <f t="shared" si="10"/>
        <v>2.5969864399999949</v>
      </c>
      <c r="H44" s="56">
        <f t="shared" si="11"/>
        <v>6.7443385695438467</v>
      </c>
      <c r="I44" s="50">
        <f t="shared" si="12"/>
        <v>0.95890482995754944</v>
      </c>
      <c r="J44" s="55"/>
      <c r="K44" s="55"/>
    </row>
    <row r="45" spans="2:11" x14ac:dyDescent="0.3">
      <c r="B45" s="13" t="s">
        <v>50</v>
      </c>
      <c r="C45" s="46">
        <v>62.7</v>
      </c>
      <c r="D45" s="46">
        <v>65.551209999999998</v>
      </c>
      <c r="E45" s="46">
        <f t="shared" si="8"/>
        <v>64.125605000000007</v>
      </c>
      <c r="F45" s="46">
        <f t="shared" si="9"/>
        <v>-2.8512099999999947</v>
      </c>
      <c r="G45" s="46">
        <f t="shared" si="10"/>
        <v>2.8512099999999947</v>
      </c>
      <c r="H45" s="56">
        <f t="shared" si="11"/>
        <v>8.1293984640999692</v>
      </c>
      <c r="I45" s="50">
        <f t="shared" si="12"/>
        <v>0.95452615629984061</v>
      </c>
      <c r="J45" s="55"/>
      <c r="K45" s="55"/>
    </row>
    <row r="46" spans="2:11" x14ac:dyDescent="0.3">
      <c r="B46" s="13" t="s">
        <v>51</v>
      </c>
      <c r="C46" s="46">
        <v>64.857142859999996</v>
      </c>
      <c r="D46" s="46">
        <v>61.951042000000001</v>
      </c>
      <c r="E46" s="46">
        <f t="shared" si="8"/>
        <v>63.404092429999999</v>
      </c>
      <c r="F46" s="46">
        <f t="shared" si="9"/>
        <v>2.9061008599999951</v>
      </c>
      <c r="G46" s="46">
        <f t="shared" si="10"/>
        <v>2.9061008599999951</v>
      </c>
      <c r="H46" s="56">
        <f t="shared" si="11"/>
        <v>8.4454222084927117</v>
      </c>
      <c r="I46" s="50">
        <f t="shared" si="12"/>
        <v>0.95519227749096081</v>
      </c>
      <c r="J46" s="55"/>
      <c r="K46" s="55"/>
    </row>
    <row r="47" spans="2:11" x14ac:dyDescent="0.3">
      <c r="B47" s="13" t="s">
        <v>52</v>
      </c>
      <c r="C47" s="46">
        <v>61.15625</v>
      </c>
      <c r="D47" s="46">
        <v>64.086849999999998</v>
      </c>
      <c r="E47" s="46">
        <f t="shared" si="8"/>
        <v>62.621549999999999</v>
      </c>
      <c r="F47" s="46">
        <f t="shared" si="9"/>
        <v>-2.9305999999999983</v>
      </c>
      <c r="G47" s="46">
        <f t="shared" si="10"/>
        <v>2.9305999999999983</v>
      </c>
      <c r="H47" s="56">
        <f t="shared" si="11"/>
        <v>8.5884163599999894</v>
      </c>
      <c r="I47" s="50">
        <f t="shared" si="12"/>
        <v>0.95208012263668884</v>
      </c>
      <c r="J47" s="55"/>
      <c r="K47" s="55"/>
    </row>
    <row r="48" spans="2:11" x14ac:dyDescent="0.3">
      <c r="B48" s="13" t="s">
        <v>53</v>
      </c>
      <c r="C48" s="46">
        <v>61.967741940000003</v>
      </c>
      <c r="D48" s="46">
        <v>65.269440000000003</v>
      </c>
      <c r="E48" s="46">
        <f t="shared" si="8"/>
        <v>63.61859097</v>
      </c>
      <c r="F48" s="46">
        <f t="shared" si="9"/>
        <v>-3.3016980599999997</v>
      </c>
      <c r="G48" s="46">
        <f t="shared" si="10"/>
        <v>3.3016980599999997</v>
      </c>
      <c r="H48" s="56">
        <f t="shared" si="11"/>
        <v>10.901210079407761</v>
      </c>
      <c r="I48" s="50">
        <f t="shared" si="12"/>
        <v>0.9467190838872771</v>
      </c>
      <c r="J48" s="55"/>
      <c r="K48" s="55"/>
    </row>
    <row r="49" spans="2:11" x14ac:dyDescent="0.3">
      <c r="B49" s="13" t="s">
        <v>54</v>
      </c>
      <c r="C49" s="46">
        <v>62</v>
      </c>
      <c r="D49" s="46">
        <v>65.523970000000006</v>
      </c>
      <c r="E49" s="46">
        <f t="shared" si="8"/>
        <v>63.761985000000003</v>
      </c>
      <c r="F49" s="46">
        <f t="shared" si="9"/>
        <v>-3.5239700000000056</v>
      </c>
      <c r="G49" s="46">
        <f t="shared" si="10"/>
        <v>3.5239700000000056</v>
      </c>
      <c r="H49" s="56">
        <f t="shared" si="11"/>
        <v>12.41836456090004</v>
      </c>
      <c r="I49" s="50">
        <f t="shared" si="12"/>
        <v>0.9431617741935483</v>
      </c>
      <c r="J49" s="55"/>
      <c r="K49" s="55"/>
    </row>
    <row r="50" spans="2:11" x14ac:dyDescent="0.3">
      <c r="B50" s="13" t="s">
        <v>55</v>
      </c>
      <c r="C50" s="46">
        <v>62.354838710000003</v>
      </c>
      <c r="D50" s="46">
        <v>67.131720000000001</v>
      </c>
      <c r="E50" s="46">
        <f t="shared" si="8"/>
        <v>64.743279354999999</v>
      </c>
      <c r="F50" s="46">
        <f t="shared" si="9"/>
        <v>-4.7768812899999986</v>
      </c>
      <c r="G50" s="46">
        <f t="shared" si="10"/>
        <v>4.7768812899999986</v>
      </c>
      <c r="H50" s="56">
        <f t="shared" si="11"/>
        <v>22.81859485875205</v>
      </c>
      <c r="I50" s="50">
        <f t="shared" si="12"/>
        <v>0.92339197103505755</v>
      </c>
      <c r="J50" s="55"/>
      <c r="K50" s="55"/>
    </row>
    <row r="51" spans="2:11" x14ac:dyDescent="0.3">
      <c r="B51" s="13" t="s">
        <v>56</v>
      </c>
      <c r="C51" s="46">
        <v>54</v>
      </c>
      <c r="D51" s="46">
        <v>54.001274000000002</v>
      </c>
      <c r="E51" s="46">
        <f t="shared" si="8"/>
        <v>54.000636999999998</v>
      </c>
      <c r="F51" s="46">
        <f t="shared" si="9"/>
        <v>-1.2740000000022178E-3</v>
      </c>
      <c r="G51" s="46">
        <f t="shared" si="10"/>
        <v>1.2740000000022178E-3</v>
      </c>
      <c r="H51" s="56">
        <f t="shared" si="11"/>
        <v>1.6230760000056509E-6</v>
      </c>
      <c r="I51" s="50">
        <f t="shared" si="12"/>
        <v>0.99997640740740734</v>
      </c>
      <c r="J51" s="55"/>
      <c r="K51" s="55"/>
    </row>
    <row r="52" spans="2:11" x14ac:dyDescent="0.3">
      <c r="B52" s="13" t="s">
        <v>57</v>
      </c>
      <c r="C52" s="46">
        <v>53.6</v>
      </c>
      <c r="D52" s="46">
        <v>53.603023999999998</v>
      </c>
      <c r="E52" s="46">
        <f t="shared" si="8"/>
        <v>53.601512</v>
      </c>
      <c r="F52" s="46">
        <f t="shared" si="9"/>
        <v>-3.0239999999963629E-3</v>
      </c>
      <c r="G52" s="46">
        <f t="shared" si="10"/>
        <v>3.0239999999963629E-3</v>
      </c>
      <c r="H52" s="56">
        <f t="shared" si="11"/>
        <v>9.1445759999780024E-6</v>
      </c>
      <c r="I52" s="50">
        <f t="shared" si="12"/>
        <v>0.99994358208955225</v>
      </c>
      <c r="J52" s="55"/>
      <c r="K52" s="55"/>
    </row>
    <row r="53" spans="2:11" x14ac:dyDescent="0.3">
      <c r="B53" s="13" t="s">
        <v>58</v>
      </c>
      <c r="C53" s="46">
        <v>53.2</v>
      </c>
      <c r="D53" s="46">
        <v>53.212325999999997</v>
      </c>
      <c r="E53" s="46">
        <f t="shared" si="8"/>
        <v>53.206163000000004</v>
      </c>
      <c r="F53" s="46">
        <f t="shared" si="9"/>
        <v>-1.2325999999994508E-2</v>
      </c>
      <c r="G53" s="46">
        <f t="shared" si="10"/>
        <v>1.2325999999994508E-2</v>
      </c>
      <c r="H53" s="56">
        <f t="shared" si="11"/>
        <v>1.5193027599986461E-4</v>
      </c>
      <c r="I53" s="50">
        <f t="shared" si="12"/>
        <v>0.99976830827067675</v>
      </c>
      <c r="J53" s="55"/>
      <c r="K53" s="55"/>
    </row>
    <row r="54" spans="2:11" x14ac:dyDescent="0.3">
      <c r="B54" s="13" t="s">
        <v>59</v>
      </c>
      <c r="C54" s="46">
        <v>52</v>
      </c>
      <c r="D54" s="46">
        <v>52.016407000000001</v>
      </c>
      <c r="E54" s="46">
        <f t="shared" si="8"/>
        <v>52.0082035</v>
      </c>
      <c r="F54" s="46">
        <f t="shared" si="9"/>
        <v>-1.6407000000000949E-2</v>
      </c>
      <c r="G54" s="46">
        <f t="shared" si="10"/>
        <v>1.6407000000000949E-2</v>
      </c>
      <c r="H54" s="56">
        <f t="shared" si="11"/>
        <v>2.6918964900003115E-4</v>
      </c>
      <c r="I54" s="50">
        <f t="shared" si="12"/>
        <v>0.99968448076923078</v>
      </c>
      <c r="J54" s="55"/>
      <c r="K54" s="55"/>
    </row>
    <row r="55" spans="2:11" x14ac:dyDescent="0.3">
      <c r="B55" s="13" t="s">
        <v>60</v>
      </c>
      <c r="C55" s="46">
        <v>51</v>
      </c>
      <c r="D55" s="46">
        <v>51.017220000000002</v>
      </c>
      <c r="E55" s="46">
        <f t="shared" si="8"/>
        <v>51.008610000000004</v>
      </c>
      <c r="F55" s="46">
        <f t="shared" si="9"/>
        <v>-1.7220000000001789E-2</v>
      </c>
      <c r="G55" s="46">
        <f t="shared" si="10"/>
        <v>1.7220000000001789E-2</v>
      </c>
      <c r="H55" s="56">
        <f t="shared" si="11"/>
        <v>2.9652840000006161E-4</v>
      </c>
      <c r="I55" s="50">
        <f t="shared" si="12"/>
        <v>0.99966235294117645</v>
      </c>
      <c r="J55" s="55"/>
      <c r="K55" s="55"/>
    </row>
    <row r="56" spans="2:11" x14ac:dyDescent="0.3">
      <c r="B56" s="13" t="s">
        <v>61</v>
      </c>
      <c r="C56" s="46">
        <v>55</v>
      </c>
      <c r="D56" s="46">
        <v>51.156844999999997</v>
      </c>
      <c r="E56" s="46">
        <f t="shared" si="8"/>
        <v>53.078422500000002</v>
      </c>
      <c r="F56" s="46">
        <f t="shared" si="9"/>
        <v>3.843155000000003</v>
      </c>
      <c r="G56" s="46">
        <f t="shared" si="10"/>
        <v>3.843155000000003</v>
      </c>
      <c r="H56" s="56">
        <f t="shared" si="11"/>
        <v>14.769840354025023</v>
      </c>
      <c r="I56" s="50">
        <f t="shared" si="12"/>
        <v>0.93012445454545445</v>
      </c>
      <c r="J56" s="55"/>
      <c r="K56" s="55"/>
    </row>
    <row r="57" spans="2:11" x14ac:dyDescent="0.3">
      <c r="B57" s="13" t="s">
        <v>62</v>
      </c>
      <c r="C57" s="46">
        <v>55</v>
      </c>
      <c r="D57" s="46">
        <v>51.155155000000001</v>
      </c>
      <c r="E57" s="46">
        <f t="shared" si="8"/>
        <v>53.077577500000004</v>
      </c>
      <c r="F57" s="46">
        <f t="shared" si="9"/>
        <v>3.8448449999999994</v>
      </c>
      <c r="G57" s="46">
        <f t="shared" si="10"/>
        <v>3.8448449999999994</v>
      </c>
      <c r="H57" s="56">
        <f t="shared" si="11"/>
        <v>14.782833074024996</v>
      </c>
      <c r="I57" s="50">
        <f t="shared" si="12"/>
        <v>0.93009372727272732</v>
      </c>
      <c r="J57" s="55"/>
      <c r="K57" s="55"/>
    </row>
    <row r="58" spans="2:11" x14ac:dyDescent="0.3">
      <c r="B58" s="13" t="s">
        <v>63</v>
      </c>
      <c r="C58" s="46">
        <v>54</v>
      </c>
      <c r="D58" s="46">
        <v>50.151367</v>
      </c>
      <c r="E58" s="46">
        <f t="shared" si="8"/>
        <v>52.075683499999997</v>
      </c>
      <c r="F58" s="46">
        <f t="shared" si="9"/>
        <v>3.8486329999999995</v>
      </c>
      <c r="G58" s="46">
        <f t="shared" si="10"/>
        <v>3.8486329999999995</v>
      </c>
      <c r="H58" s="56">
        <f t="shared" si="11"/>
        <v>14.811975968688996</v>
      </c>
      <c r="I58" s="50">
        <f t="shared" si="12"/>
        <v>0.92872901851851852</v>
      </c>
      <c r="J58" s="55"/>
      <c r="K58" s="55"/>
    </row>
    <row r="59" spans="2:11" x14ac:dyDescent="0.3">
      <c r="B59" s="13" t="s">
        <v>64</v>
      </c>
      <c r="C59" s="46">
        <v>55</v>
      </c>
      <c r="D59" s="46">
        <v>51.147415000000002</v>
      </c>
      <c r="E59" s="46">
        <f t="shared" si="8"/>
        <v>53.073707499999998</v>
      </c>
      <c r="F59" s="46">
        <f t="shared" si="9"/>
        <v>3.8525849999999977</v>
      </c>
      <c r="G59" s="46">
        <f t="shared" si="10"/>
        <v>3.8525849999999977</v>
      </c>
      <c r="H59" s="56">
        <f t="shared" si="11"/>
        <v>14.842411182224982</v>
      </c>
      <c r="I59" s="50">
        <f t="shared" si="12"/>
        <v>0.92995300000000003</v>
      </c>
      <c r="J59" s="55"/>
      <c r="K59" s="55"/>
    </row>
    <row r="60" spans="2:11" x14ac:dyDescent="0.3">
      <c r="B60" s="13" t="s">
        <v>65</v>
      </c>
      <c r="C60" s="46">
        <v>54</v>
      </c>
      <c r="D60" s="46">
        <v>50.137023999999997</v>
      </c>
      <c r="E60" s="46">
        <f t="shared" si="8"/>
        <v>52.068511999999998</v>
      </c>
      <c r="F60" s="46">
        <f t="shared" si="9"/>
        <v>3.8629760000000033</v>
      </c>
      <c r="G60" s="46">
        <f t="shared" si="10"/>
        <v>3.8629760000000033</v>
      </c>
      <c r="H60" s="56">
        <f t="shared" si="11"/>
        <v>14.922583576576026</v>
      </c>
      <c r="I60" s="50">
        <f t="shared" si="12"/>
        <v>0.9284634074074074</v>
      </c>
      <c r="J60" s="55"/>
      <c r="K60" s="55"/>
    </row>
    <row r="61" spans="2:11" x14ac:dyDescent="0.3">
      <c r="B61" s="13" t="s">
        <v>66</v>
      </c>
      <c r="C61" s="46">
        <v>55</v>
      </c>
      <c r="D61" s="46">
        <v>50.197853000000002</v>
      </c>
      <c r="E61" s="46">
        <f t="shared" si="8"/>
        <v>52.598926500000005</v>
      </c>
      <c r="F61" s="46">
        <f t="shared" si="9"/>
        <v>4.8021469999999979</v>
      </c>
      <c r="G61" s="46">
        <f t="shared" si="10"/>
        <v>4.8021469999999979</v>
      </c>
      <c r="H61" s="56">
        <f t="shared" si="11"/>
        <v>23.060615809608979</v>
      </c>
      <c r="I61" s="50">
        <f t="shared" si="12"/>
        <v>0.91268823636363638</v>
      </c>
      <c r="J61" s="55"/>
      <c r="K61" s="55"/>
    </row>
    <row r="62" spans="2:11" x14ac:dyDescent="0.3">
      <c r="B62" s="13" t="s">
        <v>67</v>
      </c>
      <c r="C62" s="46">
        <v>55</v>
      </c>
      <c r="D62" s="46">
        <v>50.180701999999997</v>
      </c>
      <c r="E62" s="46">
        <f t="shared" si="8"/>
        <v>52.590350999999998</v>
      </c>
      <c r="F62" s="46">
        <f t="shared" si="9"/>
        <v>4.8192980000000034</v>
      </c>
      <c r="G62" s="46">
        <f t="shared" si="10"/>
        <v>4.8192980000000034</v>
      </c>
      <c r="H62" s="56">
        <f t="shared" si="11"/>
        <v>23.225633212804034</v>
      </c>
      <c r="I62" s="50">
        <f t="shared" si="12"/>
        <v>0.91237639999999998</v>
      </c>
      <c r="J62" s="55"/>
      <c r="K62" s="55"/>
    </row>
    <row r="63" spans="2:11" x14ac:dyDescent="0.3">
      <c r="B63" s="13" t="s">
        <v>68</v>
      </c>
      <c r="C63" s="46">
        <v>56</v>
      </c>
      <c r="D63" s="46">
        <v>51.139823999999997</v>
      </c>
      <c r="E63" s="46">
        <f t="shared" si="8"/>
        <v>53.569912000000002</v>
      </c>
      <c r="F63" s="46">
        <f t="shared" si="9"/>
        <v>4.8601760000000027</v>
      </c>
      <c r="G63" s="46">
        <f t="shared" si="10"/>
        <v>4.8601760000000027</v>
      </c>
      <c r="H63" s="56">
        <f t="shared" si="11"/>
        <v>23.621310750976026</v>
      </c>
      <c r="I63" s="50">
        <f t="shared" si="12"/>
        <v>0.91321114285714278</v>
      </c>
      <c r="J63" s="55"/>
      <c r="K63" s="55"/>
    </row>
    <row r="64" spans="2:11" x14ac:dyDescent="0.3">
      <c r="B64" s="13" t="s">
        <v>69</v>
      </c>
      <c r="C64" s="46">
        <v>53</v>
      </c>
      <c r="D64" s="46">
        <v>48.138205999999997</v>
      </c>
      <c r="E64" s="46">
        <f t="shared" si="8"/>
        <v>50.569102999999998</v>
      </c>
      <c r="F64" s="46">
        <f t="shared" si="9"/>
        <v>4.8617940000000033</v>
      </c>
      <c r="G64" s="46">
        <f t="shared" si="10"/>
        <v>4.8617940000000033</v>
      </c>
      <c r="H64" s="56">
        <f t="shared" si="11"/>
        <v>23.63704089843603</v>
      </c>
      <c r="I64" s="50">
        <f t="shared" si="12"/>
        <v>0.90826803773584897</v>
      </c>
      <c r="J64" s="55"/>
      <c r="K64" s="55"/>
    </row>
    <row r="65" spans="2:11" x14ac:dyDescent="0.3">
      <c r="B65" s="13" t="s">
        <v>70</v>
      </c>
      <c r="C65" s="46">
        <v>54</v>
      </c>
      <c r="D65" s="46">
        <v>49.134953000000003</v>
      </c>
      <c r="E65" s="46">
        <f t="shared" si="8"/>
        <v>51.567476499999998</v>
      </c>
      <c r="F65" s="46">
        <f t="shared" si="9"/>
        <v>4.865046999999997</v>
      </c>
      <c r="G65" s="46">
        <f t="shared" si="10"/>
        <v>4.865046999999997</v>
      </c>
      <c r="H65" s="56">
        <f t="shared" si="11"/>
        <v>23.668682312208972</v>
      </c>
      <c r="I65" s="50">
        <f t="shared" si="12"/>
        <v>0.90990653703703706</v>
      </c>
      <c r="J65" s="55"/>
      <c r="K65" s="55"/>
    </row>
    <row r="66" spans="2:11" x14ac:dyDescent="0.3">
      <c r="B66" s="13" t="s">
        <v>71</v>
      </c>
      <c r="C66" s="46">
        <v>54</v>
      </c>
      <c r="D66" s="46">
        <v>49.131515999999998</v>
      </c>
      <c r="E66" s="46">
        <f t="shared" si="8"/>
        <v>51.565758000000002</v>
      </c>
      <c r="F66" s="46">
        <f t="shared" si="9"/>
        <v>4.8684840000000023</v>
      </c>
      <c r="G66" s="46">
        <f t="shared" si="10"/>
        <v>4.8684840000000023</v>
      </c>
      <c r="H66" s="56">
        <f t="shared" si="11"/>
        <v>23.702136458256021</v>
      </c>
      <c r="I66" s="50">
        <f t="shared" si="12"/>
        <v>0.90984288888888887</v>
      </c>
      <c r="J66" s="55"/>
      <c r="K66" s="55"/>
    </row>
    <row r="67" spans="2:11" x14ac:dyDescent="0.3">
      <c r="B67" s="13" t="s">
        <v>72</v>
      </c>
      <c r="C67" s="46">
        <v>56.7</v>
      </c>
      <c r="D67" s="46">
        <v>51.147601999999999</v>
      </c>
      <c r="E67" s="46">
        <f t="shared" si="8"/>
        <v>53.923800999999997</v>
      </c>
      <c r="F67" s="46">
        <f t="shared" si="9"/>
        <v>5.5523980000000037</v>
      </c>
      <c r="G67" s="46">
        <f t="shared" si="10"/>
        <v>5.5523980000000037</v>
      </c>
      <c r="H67" s="56">
        <f t="shared" si="11"/>
        <v>30.829123550404042</v>
      </c>
      <c r="I67" s="50">
        <f t="shared" si="12"/>
        <v>0.90207410934744259</v>
      </c>
      <c r="J67" s="55"/>
      <c r="K67" s="55"/>
    </row>
    <row r="68" spans="2:11" x14ac:dyDescent="0.3">
      <c r="B68" s="13" t="s">
        <v>73</v>
      </c>
      <c r="C68" s="46">
        <v>55</v>
      </c>
      <c r="D68" s="46">
        <v>49.442416999999999</v>
      </c>
      <c r="E68" s="46">
        <f t="shared" si="8"/>
        <v>52.221208500000003</v>
      </c>
      <c r="F68" s="46">
        <f t="shared" si="9"/>
        <v>5.5575830000000011</v>
      </c>
      <c r="G68" s="46">
        <f t="shared" si="10"/>
        <v>5.5575830000000011</v>
      </c>
      <c r="H68" s="56">
        <f t="shared" si="11"/>
        <v>30.88672880188901</v>
      </c>
      <c r="I68" s="50">
        <f t="shared" si="12"/>
        <v>0.89895303636363633</v>
      </c>
      <c r="J68" s="55"/>
      <c r="K68" s="55"/>
    </row>
    <row r="69" spans="2:11" x14ac:dyDescent="0.3">
      <c r="B69" s="13" t="s">
        <v>74</v>
      </c>
      <c r="C69" s="46">
        <v>56.4</v>
      </c>
      <c r="D69" s="46">
        <v>50.818255999999998</v>
      </c>
      <c r="E69" s="46">
        <f t="shared" si="8"/>
        <v>53.609127999999998</v>
      </c>
      <c r="F69" s="46">
        <f t="shared" si="9"/>
        <v>5.5817440000000005</v>
      </c>
      <c r="G69" s="46">
        <f t="shared" si="10"/>
        <v>5.5817440000000005</v>
      </c>
      <c r="H69" s="56">
        <f t="shared" si="11"/>
        <v>31.155866081536004</v>
      </c>
      <c r="I69" s="50">
        <f t="shared" si="12"/>
        <v>0.90103290780141843</v>
      </c>
      <c r="J69" s="55"/>
      <c r="K69" s="55"/>
    </row>
    <row r="70" spans="2:11" x14ac:dyDescent="0.3">
      <c r="B70" s="13" t="s">
        <v>75</v>
      </c>
      <c r="C70" s="46">
        <v>56</v>
      </c>
      <c r="D70" s="46">
        <v>50.389651999999998</v>
      </c>
      <c r="E70" s="46">
        <f t="shared" si="8"/>
        <v>53.194825999999999</v>
      </c>
      <c r="F70" s="46">
        <f t="shared" si="9"/>
        <v>5.6103480000000019</v>
      </c>
      <c r="G70" s="46">
        <f t="shared" si="10"/>
        <v>5.6103480000000019</v>
      </c>
      <c r="H70" s="56">
        <f t="shared" si="11"/>
        <v>31.476004681104023</v>
      </c>
      <c r="I70" s="50">
        <f t="shared" si="12"/>
        <v>0.8998152142857142</v>
      </c>
      <c r="J70" s="55"/>
      <c r="K70" s="55"/>
    </row>
    <row r="71" spans="2:11" x14ac:dyDescent="0.3">
      <c r="B71" s="13" t="s">
        <v>76</v>
      </c>
      <c r="C71" s="46">
        <v>54.2</v>
      </c>
      <c r="D71" s="46">
        <v>48.578960000000002</v>
      </c>
      <c r="E71" s="46">
        <f t="shared" si="8"/>
        <v>51.389480000000006</v>
      </c>
      <c r="F71" s="46">
        <f t="shared" si="9"/>
        <v>5.6210400000000007</v>
      </c>
      <c r="G71" s="46">
        <f t="shared" si="10"/>
        <v>5.6210400000000007</v>
      </c>
      <c r="H71" s="56">
        <f t="shared" si="11"/>
        <v>31.596090681600007</v>
      </c>
      <c r="I71" s="50">
        <f t="shared" si="12"/>
        <v>0.89629077490774911</v>
      </c>
      <c r="J71" s="55"/>
      <c r="K71" s="55"/>
    </row>
    <row r="72" spans="2:11" x14ac:dyDescent="0.3">
      <c r="B72" s="13" t="s">
        <v>77</v>
      </c>
      <c r="C72" s="46">
        <v>56</v>
      </c>
      <c r="D72" s="46">
        <v>50.363025999999998</v>
      </c>
      <c r="E72" s="46">
        <f t="shared" si="8"/>
        <v>53.181512999999995</v>
      </c>
      <c r="F72" s="46">
        <f t="shared" si="9"/>
        <v>5.6369740000000021</v>
      </c>
      <c r="G72" s="46">
        <f t="shared" si="10"/>
        <v>5.6369740000000021</v>
      </c>
      <c r="H72" s="56">
        <f t="shared" si="11"/>
        <v>31.775475876676023</v>
      </c>
      <c r="I72" s="50">
        <f t="shared" si="12"/>
        <v>0.89933974999999999</v>
      </c>
      <c r="J72" s="55"/>
      <c r="K72" s="55"/>
    </row>
    <row r="73" spans="2:11" x14ac:dyDescent="0.3">
      <c r="B73" s="13" t="s">
        <v>78</v>
      </c>
      <c r="C73" s="46">
        <v>55.6</v>
      </c>
      <c r="D73" s="46">
        <v>49.960856999999997</v>
      </c>
      <c r="E73" s="46">
        <f t="shared" si="8"/>
        <v>52.780428499999999</v>
      </c>
      <c r="F73" s="46">
        <f t="shared" si="9"/>
        <v>5.6391430000000042</v>
      </c>
      <c r="G73" s="46">
        <f t="shared" si="10"/>
        <v>5.6391430000000042</v>
      </c>
      <c r="H73" s="56">
        <f t="shared" si="11"/>
        <v>31.799933774449048</v>
      </c>
      <c r="I73" s="50">
        <f t="shared" si="12"/>
        <v>0.89857656474820136</v>
      </c>
      <c r="J73" s="55"/>
      <c r="K73" s="55"/>
    </row>
    <row r="74" spans="2:11" x14ac:dyDescent="0.3">
      <c r="B74" s="13" t="s">
        <v>79</v>
      </c>
      <c r="C74" s="46">
        <v>56</v>
      </c>
      <c r="D74" s="46">
        <v>50.359744999999997</v>
      </c>
      <c r="E74" s="46">
        <f t="shared" si="8"/>
        <v>53.179872500000002</v>
      </c>
      <c r="F74" s="46">
        <f t="shared" si="9"/>
        <v>5.6402550000000033</v>
      </c>
      <c r="G74" s="46">
        <f t="shared" si="10"/>
        <v>5.6402550000000033</v>
      </c>
      <c r="H74" s="56">
        <f t="shared" si="11"/>
        <v>31.812476465025039</v>
      </c>
      <c r="I74" s="50">
        <f t="shared" si="12"/>
        <v>0.89928116071428565</v>
      </c>
      <c r="J74" s="55"/>
      <c r="K74" s="55"/>
    </row>
    <row r="75" spans="2:11" x14ac:dyDescent="0.3">
      <c r="B75" s="13" t="s">
        <v>80</v>
      </c>
      <c r="C75" s="46">
        <v>50</v>
      </c>
      <c r="D75" s="46">
        <v>55.640990000000002</v>
      </c>
      <c r="E75" s="46">
        <f t="shared" si="8"/>
        <v>52.820495000000001</v>
      </c>
      <c r="F75" s="46">
        <f t="shared" si="9"/>
        <v>-5.6409900000000022</v>
      </c>
      <c r="G75" s="46">
        <f t="shared" si="10"/>
        <v>5.6409900000000022</v>
      </c>
      <c r="H75" s="56">
        <f t="shared" si="11"/>
        <v>31.820768180100025</v>
      </c>
      <c r="I75" s="50">
        <f t="shared" si="12"/>
        <v>0.88718019999999997</v>
      </c>
      <c r="J75" s="55"/>
      <c r="K75" s="55"/>
    </row>
    <row r="76" spans="2:11" x14ac:dyDescent="0.3">
      <c r="B76" s="13" t="s">
        <v>81</v>
      </c>
      <c r="C76" s="46">
        <v>57</v>
      </c>
      <c r="D76" s="46">
        <v>51.352978</v>
      </c>
      <c r="E76" s="46">
        <f t="shared" si="8"/>
        <v>54.176489000000004</v>
      </c>
      <c r="F76" s="46">
        <f t="shared" si="9"/>
        <v>5.6470219999999998</v>
      </c>
      <c r="G76" s="46">
        <f t="shared" si="10"/>
        <v>5.6470219999999998</v>
      </c>
      <c r="H76" s="56">
        <f t="shared" si="11"/>
        <v>31.888857468483998</v>
      </c>
      <c r="I76" s="50">
        <f t="shared" si="12"/>
        <v>0.90092943859649122</v>
      </c>
      <c r="J76" s="55"/>
      <c r="K76" s="55"/>
    </row>
    <row r="77" spans="2:11" x14ac:dyDescent="0.3">
      <c r="B77" s="13" t="s">
        <v>82</v>
      </c>
      <c r="C77" s="46">
        <v>57</v>
      </c>
      <c r="D77" s="46">
        <v>51.302455999999999</v>
      </c>
      <c r="E77" s="46">
        <f t="shared" ref="E77:E140" si="13">IFERROR(AVERAGE(C77,D77),"")</f>
        <v>54.151228000000003</v>
      </c>
      <c r="F77" s="46">
        <f t="shared" ref="F77:F140" si="14">IFERROR((C77-D77),"")</f>
        <v>5.6975440000000006</v>
      </c>
      <c r="G77" s="46">
        <f t="shared" ref="G77:G140" si="15">ABS(F77)</f>
        <v>5.6975440000000006</v>
      </c>
      <c r="H77" s="56">
        <f t="shared" si="11"/>
        <v>32.462007631936004</v>
      </c>
      <c r="I77" s="50">
        <f t="shared" ref="I77:I140" si="16">IFERROR((1-(ABS(C77-D77)/C77)),"")</f>
        <v>0.9000430877192982</v>
      </c>
      <c r="J77" s="55"/>
      <c r="K77" s="55"/>
    </row>
    <row r="78" spans="2:11" x14ac:dyDescent="0.3">
      <c r="B78" s="13" t="s">
        <v>83</v>
      </c>
      <c r="C78" s="46">
        <v>56</v>
      </c>
      <c r="D78" s="46">
        <v>50.292053000000003</v>
      </c>
      <c r="E78" s="46">
        <f t="shared" si="13"/>
        <v>53.146026500000005</v>
      </c>
      <c r="F78" s="46">
        <f t="shared" si="14"/>
        <v>5.7079469999999972</v>
      </c>
      <c r="G78" s="46">
        <f t="shared" si="15"/>
        <v>5.7079469999999972</v>
      </c>
      <c r="H78" s="56">
        <f t="shared" ref="H78:H141" si="17">POWER(F78,2)</f>
        <v>32.580658954808968</v>
      </c>
      <c r="I78" s="50">
        <f t="shared" si="16"/>
        <v>0.89807237500000003</v>
      </c>
      <c r="J78" s="55"/>
      <c r="K78" s="55"/>
    </row>
    <row r="79" spans="2:11" x14ac:dyDescent="0.3">
      <c r="B79" s="13" t="s">
        <v>84</v>
      </c>
      <c r="C79" s="46">
        <v>56</v>
      </c>
      <c r="D79" s="46">
        <v>49.55236</v>
      </c>
      <c r="E79" s="46">
        <f t="shared" si="13"/>
        <v>52.776179999999997</v>
      </c>
      <c r="F79" s="46">
        <f t="shared" si="14"/>
        <v>6.4476399999999998</v>
      </c>
      <c r="G79" s="46">
        <f t="shared" si="15"/>
        <v>6.4476399999999998</v>
      </c>
      <c r="H79" s="56">
        <f t="shared" si="17"/>
        <v>41.572061569599995</v>
      </c>
      <c r="I79" s="50">
        <f t="shared" si="16"/>
        <v>0.88486357142857142</v>
      </c>
      <c r="J79" s="55"/>
      <c r="K79" s="55"/>
    </row>
    <row r="80" spans="2:11" x14ac:dyDescent="0.3">
      <c r="B80" s="13" t="s">
        <v>85</v>
      </c>
      <c r="C80" s="46">
        <v>57</v>
      </c>
      <c r="D80" s="46">
        <v>50.538130000000002</v>
      </c>
      <c r="E80" s="46">
        <f t="shared" si="13"/>
        <v>53.769064999999998</v>
      </c>
      <c r="F80" s="46">
        <f t="shared" si="14"/>
        <v>6.4618699999999976</v>
      </c>
      <c r="G80" s="46">
        <f t="shared" si="15"/>
        <v>6.4618699999999976</v>
      </c>
      <c r="H80" s="56">
        <f t="shared" si="17"/>
        <v>41.755763896899971</v>
      </c>
      <c r="I80" s="50">
        <f t="shared" si="16"/>
        <v>0.88663385964912289</v>
      </c>
      <c r="J80" s="55"/>
      <c r="K80" s="55"/>
    </row>
    <row r="81" spans="2:11" x14ac:dyDescent="0.3">
      <c r="B81" s="13" t="s">
        <v>86</v>
      </c>
      <c r="C81" s="46">
        <v>56</v>
      </c>
      <c r="D81" s="46">
        <v>49.525364000000003</v>
      </c>
      <c r="E81" s="46">
        <f t="shared" si="13"/>
        <v>52.762681999999998</v>
      </c>
      <c r="F81" s="46">
        <f t="shared" si="14"/>
        <v>6.4746359999999967</v>
      </c>
      <c r="G81" s="46">
        <f t="shared" si="15"/>
        <v>6.4746359999999967</v>
      </c>
      <c r="H81" s="56">
        <f t="shared" si="17"/>
        <v>41.920911332495955</v>
      </c>
      <c r="I81" s="50">
        <f t="shared" si="16"/>
        <v>0.88438150000000004</v>
      </c>
      <c r="J81" s="55"/>
      <c r="K81" s="55"/>
    </row>
    <row r="82" spans="2:11" x14ac:dyDescent="0.3">
      <c r="B82" s="13" t="s">
        <v>87</v>
      </c>
      <c r="C82" s="46">
        <v>56</v>
      </c>
      <c r="D82" s="46">
        <v>49.515456999999998</v>
      </c>
      <c r="E82" s="46">
        <f t="shared" si="13"/>
        <v>52.757728499999999</v>
      </c>
      <c r="F82" s="46">
        <f t="shared" si="14"/>
        <v>6.4845430000000022</v>
      </c>
      <c r="G82" s="46">
        <f t="shared" si="15"/>
        <v>6.4845430000000022</v>
      </c>
      <c r="H82" s="56">
        <f t="shared" si="17"/>
        <v>42.049297918849028</v>
      </c>
      <c r="I82" s="50">
        <f t="shared" si="16"/>
        <v>0.88420458928571422</v>
      </c>
      <c r="J82" s="55"/>
      <c r="K82" s="55"/>
    </row>
    <row r="83" spans="2:11" x14ac:dyDescent="0.3">
      <c r="B83" s="13" t="s">
        <v>88</v>
      </c>
      <c r="C83" s="46">
        <v>55.5</v>
      </c>
      <c r="D83" s="46">
        <v>48.997611999999997</v>
      </c>
      <c r="E83" s="46">
        <f t="shared" si="13"/>
        <v>52.248806000000002</v>
      </c>
      <c r="F83" s="46">
        <f t="shared" si="14"/>
        <v>6.5023880000000034</v>
      </c>
      <c r="G83" s="46">
        <f t="shared" si="15"/>
        <v>6.5023880000000034</v>
      </c>
      <c r="H83" s="56">
        <f t="shared" si="17"/>
        <v>42.281049702544045</v>
      </c>
      <c r="I83" s="50">
        <f t="shared" si="16"/>
        <v>0.88283985585585578</v>
      </c>
      <c r="J83" s="55"/>
      <c r="K83" s="55"/>
    </row>
    <row r="84" spans="2:11" x14ac:dyDescent="0.3">
      <c r="B84" s="13" t="s">
        <v>89</v>
      </c>
      <c r="C84" s="46">
        <v>54.1</v>
      </c>
      <c r="D84" s="46">
        <v>47.554222000000003</v>
      </c>
      <c r="E84" s="46">
        <f t="shared" si="13"/>
        <v>50.827111000000002</v>
      </c>
      <c r="F84" s="46">
        <f t="shared" si="14"/>
        <v>6.5457779999999985</v>
      </c>
      <c r="G84" s="46">
        <f t="shared" si="15"/>
        <v>6.5457779999999985</v>
      </c>
      <c r="H84" s="56">
        <f t="shared" si="17"/>
        <v>42.84720962528398</v>
      </c>
      <c r="I84" s="50">
        <f t="shared" si="16"/>
        <v>0.87900595194085029</v>
      </c>
      <c r="J84" s="55"/>
      <c r="K84" s="55"/>
    </row>
    <row r="85" spans="2:11" x14ac:dyDescent="0.3">
      <c r="B85" s="13" t="s">
        <v>90</v>
      </c>
      <c r="C85" s="46">
        <v>57</v>
      </c>
      <c r="D85" s="46">
        <v>50.409930000000003</v>
      </c>
      <c r="E85" s="46">
        <f t="shared" si="13"/>
        <v>53.704965000000001</v>
      </c>
      <c r="F85" s="46">
        <f t="shared" si="14"/>
        <v>6.5900699999999972</v>
      </c>
      <c r="G85" s="46">
        <f t="shared" si="15"/>
        <v>6.5900699999999972</v>
      </c>
      <c r="H85" s="56">
        <f t="shared" si="17"/>
        <v>43.429022604899963</v>
      </c>
      <c r="I85" s="50">
        <f t="shared" si="16"/>
        <v>0.88438473684210528</v>
      </c>
      <c r="J85" s="55"/>
      <c r="K85" s="55"/>
    </row>
    <row r="86" spans="2:11" x14ac:dyDescent="0.3">
      <c r="B86" s="13" t="s">
        <v>91</v>
      </c>
      <c r="C86" s="46">
        <v>57</v>
      </c>
      <c r="D86" s="46">
        <v>50.299534000000001</v>
      </c>
      <c r="E86" s="46">
        <f t="shared" si="13"/>
        <v>53.649766999999997</v>
      </c>
      <c r="F86" s="46">
        <f t="shared" si="14"/>
        <v>6.7004659999999987</v>
      </c>
      <c r="G86" s="46">
        <f t="shared" si="15"/>
        <v>6.7004659999999987</v>
      </c>
      <c r="H86" s="56">
        <f t="shared" si="17"/>
        <v>44.896244617155986</v>
      </c>
      <c r="I86" s="50">
        <f t="shared" si="16"/>
        <v>0.88244796491228072</v>
      </c>
      <c r="J86" s="55"/>
      <c r="K86" s="55"/>
    </row>
    <row r="87" spans="2:11" x14ac:dyDescent="0.3">
      <c r="B87" s="13" t="s">
        <v>92</v>
      </c>
      <c r="C87" s="46">
        <v>56</v>
      </c>
      <c r="D87" s="46">
        <v>49.217013999999999</v>
      </c>
      <c r="E87" s="46">
        <f t="shared" si="13"/>
        <v>52.608507000000003</v>
      </c>
      <c r="F87" s="46">
        <f t="shared" si="14"/>
        <v>6.7829860000000011</v>
      </c>
      <c r="G87" s="46">
        <f t="shared" si="15"/>
        <v>6.7829860000000011</v>
      </c>
      <c r="H87" s="56">
        <f t="shared" si="17"/>
        <v>46.008899076196016</v>
      </c>
      <c r="I87" s="50">
        <f t="shared" si="16"/>
        <v>0.87887525</v>
      </c>
      <c r="J87" s="55"/>
      <c r="K87" s="55"/>
    </row>
    <row r="88" spans="2:11" x14ac:dyDescent="0.3">
      <c r="B88" s="13" t="s">
        <v>93</v>
      </c>
      <c r="C88" s="46">
        <v>57</v>
      </c>
      <c r="D88" s="46">
        <v>49.817608</v>
      </c>
      <c r="E88" s="46">
        <f t="shared" si="13"/>
        <v>53.408804000000003</v>
      </c>
      <c r="F88" s="46">
        <f t="shared" si="14"/>
        <v>7.1823920000000001</v>
      </c>
      <c r="G88" s="46">
        <f t="shared" si="15"/>
        <v>7.1823920000000001</v>
      </c>
      <c r="H88" s="56">
        <f t="shared" si="17"/>
        <v>51.586754841664003</v>
      </c>
      <c r="I88" s="50">
        <f t="shared" si="16"/>
        <v>0.87399312280701758</v>
      </c>
      <c r="J88" s="55"/>
      <c r="K88" s="55"/>
    </row>
    <row r="89" spans="2:11" x14ac:dyDescent="0.3">
      <c r="B89" s="13" t="s">
        <v>94</v>
      </c>
      <c r="C89" s="46">
        <v>55.8</v>
      </c>
      <c r="D89" s="46">
        <v>48.565952000000003</v>
      </c>
      <c r="E89" s="46">
        <f t="shared" si="13"/>
        <v>52.182975999999996</v>
      </c>
      <c r="F89" s="46">
        <f t="shared" si="14"/>
        <v>7.2340479999999943</v>
      </c>
      <c r="G89" s="46">
        <f t="shared" si="15"/>
        <v>7.2340479999999943</v>
      </c>
      <c r="H89" s="56">
        <f t="shared" si="17"/>
        <v>52.33145046630392</v>
      </c>
      <c r="I89" s="50">
        <f t="shared" si="16"/>
        <v>0.87035756272401443</v>
      </c>
      <c r="J89" s="55"/>
      <c r="K89" s="55"/>
    </row>
    <row r="90" spans="2:11" x14ac:dyDescent="0.3">
      <c r="B90" s="13" t="s">
        <v>95</v>
      </c>
      <c r="C90" s="46">
        <v>56</v>
      </c>
      <c r="D90" s="46">
        <v>48.711308000000002</v>
      </c>
      <c r="E90" s="46">
        <f t="shared" si="13"/>
        <v>52.355654000000001</v>
      </c>
      <c r="F90" s="46">
        <f t="shared" si="14"/>
        <v>7.2886919999999975</v>
      </c>
      <c r="G90" s="46">
        <f t="shared" si="15"/>
        <v>7.2886919999999975</v>
      </c>
      <c r="H90" s="56">
        <f t="shared" si="17"/>
        <v>53.125031070863962</v>
      </c>
      <c r="I90" s="50">
        <f t="shared" si="16"/>
        <v>0.8698447857142857</v>
      </c>
      <c r="J90" s="55"/>
      <c r="K90" s="55"/>
    </row>
    <row r="91" spans="2:11" x14ac:dyDescent="0.3">
      <c r="B91" s="13" t="s">
        <v>96</v>
      </c>
      <c r="C91" s="46">
        <v>57</v>
      </c>
      <c r="D91" s="46">
        <v>49.581916999999997</v>
      </c>
      <c r="E91" s="46">
        <f t="shared" si="13"/>
        <v>53.290958500000002</v>
      </c>
      <c r="F91" s="46">
        <f t="shared" si="14"/>
        <v>7.4180830000000029</v>
      </c>
      <c r="G91" s="46">
        <f t="shared" si="15"/>
        <v>7.4180830000000029</v>
      </c>
      <c r="H91" s="56">
        <f t="shared" si="17"/>
        <v>55.027955394889041</v>
      </c>
      <c r="I91" s="50">
        <f t="shared" si="16"/>
        <v>0.86985819298245604</v>
      </c>
      <c r="J91" s="55"/>
      <c r="K91" s="55"/>
    </row>
    <row r="92" spans="2:11" x14ac:dyDescent="0.3">
      <c r="B92" s="13" t="s">
        <v>97</v>
      </c>
      <c r="C92" s="46">
        <v>56</v>
      </c>
      <c r="D92" s="46">
        <v>48.546745000000001</v>
      </c>
      <c r="E92" s="46">
        <f t="shared" si="13"/>
        <v>52.273372500000001</v>
      </c>
      <c r="F92" s="46">
        <f t="shared" si="14"/>
        <v>7.4532549999999986</v>
      </c>
      <c r="G92" s="46">
        <f t="shared" si="15"/>
        <v>7.4532549999999986</v>
      </c>
      <c r="H92" s="56">
        <f t="shared" si="17"/>
        <v>55.551010095024978</v>
      </c>
      <c r="I92" s="50">
        <f t="shared" si="16"/>
        <v>0.86690616071428572</v>
      </c>
      <c r="J92" s="55"/>
      <c r="K92" s="55"/>
    </row>
    <row r="93" spans="2:11" x14ac:dyDescent="0.3">
      <c r="B93" s="13" t="s">
        <v>98</v>
      </c>
      <c r="C93" s="46">
        <v>56</v>
      </c>
      <c r="D93" s="46">
        <v>48.293007000000003</v>
      </c>
      <c r="E93" s="46">
        <f t="shared" si="13"/>
        <v>52.146503500000001</v>
      </c>
      <c r="F93" s="46">
        <f t="shared" si="14"/>
        <v>7.7069929999999971</v>
      </c>
      <c r="G93" s="46">
        <f t="shared" si="15"/>
        <v>7.7069929999999971</v>
      </c>
      <c r="H93" s="56">
        <f t="shared" si="17"/>
        <v>59.397741102048954</v>
      </c>
      <c r="I93" s="50">
        <f t="shared" si="16"/>
        <v>0.86237512500000002</v>
      </c>
      <c r="J93" s="55"/>
      <c r="K93" s="55"/>
    </row>
    <row r="94" spans="2:11" x14ac:dyDescent="0.3">
      <c r="B94" s="13" t="s">
        <v>99</v>
      </c>
      <c r="C94" s="46">
        <v>56</v>
      </c>
      <c r="D94" s="46">
        <v>47.922840000000001</v>
      </c>
      <c r="E94" s="46">
        <f t="shared" si="13"/>
        <v>51.961420000000004</v>
      </c>
      <c r="F94" s="46">
        <f t="shared" si="14"/>
        <v>8.0771599999999992</v>
      </c>
      <c r="G94" s="46">
        <f t="shared" si="15"/>
        <v>8.0771599999999992</v>
      </c>
      <c r="H94" s="56">
        <f t="shared" si="17"/>
        <v>65.240513665599991</v>
      </c>
      <c r="I94" s="50">
        <f t="shared" si="16"/>
        <v>0.855765</v>
      </c>
      <c r="J94" s="55"/>
      <c r="K94" s="55"/>
    </row>
    <row r="95" spans="2:11" x14ac:dyDescent="0.3">
      <c r="B95" s="13" t="s">
        <v>100</v>
      </c>
      <c r="C95" s="46">
        <v>56</v>
      </c>
      <c r="D95" s="46">
        <v>47.353718000000001</v>
      </c>
      <c r="E95" s="46">
        <f t="shared" si="13"/>
        <v>51.676859</v>
      </c>
      <c r="F95" s="46">
        <f t="shared" si="14"/>
        <v>8.6462819999999994</v>
      </c>
      <c r="G95" s="46">
        <f t="shared" si="15"/>
        <v>8.6462819999999994</v>
      </c>
      <c r="H95" s="56">
        <f t="shared" si="17"/>
        <v>74.758192423523994</v>
      </c>
      <c r="I95" s="50">
        <f t="shared" si="16"/>
        <v>0.84560210714285722</v>
      </c>
      <c r="J95" s="55"/>
      <c r="K95" s="55"/>
    </row>
    <row r="96" spans="2:11" x14ac:dyDescent="0.3">
      <c r="B96" s="13" t="s">
        <v>101</v>
      </c>
      <c r="C96" s="46">
        <v>47</v>
      </c>
      <c r="D96" s="46">
        <v>44.774889999999999</v>
      </c>
      <c r="E96" s="46">
        <f t="shared" si="13"/>
        <v>45.887445</v>
      </c>
      <c r="F96" s="46">
        <f t="shared" si="14"/>
        <v>2.2251100000000008</v>
      </c>
      <c r="G96" s="46">
        <f t="shared" si="15"/>
        <v>2.2251100000000008</v>
      </c>
      <c r="H96" s="56">
        <f t="shared" si="17"/>
        <v>4.9511145121000038</v>
      </c>
      <c r="I96" s="50">
        <f t="shared" si="16"/>
        <v>0.9526572340425532</v>
      </c>
      <c r="J96" s="55"/>
      <c r="K96" s="55"/>
    </row>
    <row r="97" spans="2:11" x14ac:dyDescent="0.3">
      <c r="B97" s="13" t="s">
        <v>102</v>
      </c>
      <c r="C97" s="46">
        <v>49</v>
      </c>
      <c r="D97" s="46">
        <v>49.506779999999999</v>
      </c>
      <c r="E97" s="46">
        <f t="shared" si="13"/>
        <v>49.253389999999996</v>
      </c>
      <c r="F97" s="46">
        <f t="shared" si="14"/>
        <v>-0.50677999999999912</v>
      </c>
      <c r="G97" s="46">
        <f t="shared" si="15"/>
        <v>0.50677999999999912</v>
      </c>
      <c r="H97" s="56">
        <f t="shared" si="17"/>
        <v>0.2568259683999991</v>
      </c>
      <c r="I97" s="50">
        <f t="shared" si="16"/>
        <v>0.9896575510204082</v>
      </c>
      <c r="J97" s="55"/>
      <c r="K97" s="55"/>
    </row>
    <row r="98" spans="2:11" x14ac:dyDescent="0.3">
      <c r="B98" s="13" t="s">
        <v>103</v>
      </c>
      <c r="C98" s="46">
        <v>46</v>
      </c>
      <c r="D98" s="46">
        <v>52.396872999999999</v>
      </c>
      <c r="E98" s="46">
        <f t="shared" si="13"/>
        <v>49.1984365</v>
      </c>
      <c r="F98" s="46">
        <f t="shared" si="14"/>
        <v>-6.3968729999999994</v>
      </c>
      <c r="G98" s="46">
        <f t="shared" si="15"/>
        <v>6.3968729999999994</v>
      </c>
      <c r="H98" s="56">
        <f t="shared" si="17"/>
        <v>40.919984178128992</v>
      </c>
      <c r="I98" s="50">
        <f t="shared" si="16"/>
        <v>0.8609375434782609</v>
      </c>
      <c r="J98" s="55"/>
      <c r="K98" s="55"/>
    </row>
    <row r="99" spans="2:11" x14ac:dyDescent="0.3">
      <c r="B99" s="13" t="s">
        <v>104</v>
      </c>
      <c r="C99" s="46">
        <v>48</v>
      </c>
      <c r="D99" s="46">
        <v>50.827613999999997</v>
      </c>
      <c r="E99" s="46">
        <f t="shared" si="13"/>
        <v>49.413806999999998</v>
      </c>
      <c r="F99" s="46">
        <f t="shared" si="14"/>
        <v>-2.827613999999997</v>
      </c>
      <c r="G99" s="46">
        <f t="shared" si="15"/>
        <v>2.827613999999997</v>
      </c>
      <c r="H99" s="56">
        <f t="shared" si="17"/>
        <v>7.9954009329959828</v>
      </c>
      <c r="I99" s="50">
        <f t="shared" si="16"/>
        <v>0.94109137500000006</v>
      </c>
      <c r="J99" s="55"/>
      <c r="K99" s="55"/>
    </row>
    <row r="100" spans="2:11" x14ac:dyDescent="0.3">
      <c r="B100" s="13" t="s">
        <v>105</v>
      </c>
      <c r="C100" s="46">
        <v>47.4</v>
      </c>
      <c r="D100" s="46">
        <v>52.235847</v>
      </c>
      <c r="E100" s="46">
        <f t="shared" si="13"/>
        <v>49.817923499999999</v>
      </c>
      <c r="F100" s="46">
        <f t="shared" si="14"/>
        <v>-4.8358470000000011</v>
      </c>
      <c r="G100" s="46">
        <f t="shared" si="15"/>
        <v>4.8358470000000011</v>
      </c>
      <c r="H100" s="56">
        <f t="shared" si="17"/>
        <v>23.385416207409012</v>
      </c>
      <c r="I100" s="50">
        <f t="shared" si="16"/>
        <v>0.89797791139240501</v>
      </c>
      <c r="J100" s="55"/>
      <c r="K100" s="55"/>
    </row>
    <row r="101" spans="2:11" x14ac:dyDescent="0.3">
      <c r="B101" s="13" t="s">
        <v>106</v>
      </c>
      <c r="C101" s="46">
        <v>46</v>
      </c>
      <c r="D101" s="46">
        <v>43.200336</v>
      </c>
      <c r="E101" s="46">
        <f t="shared" si="13"/>
        <v>44.600167999999996</v>
      </c>
      <c r="F101" s="46">
        <f t="shared" si="14"/>
        <v>2.7996639999999999</v>
      </c>
      <c r="G101" s="46">
        <f t="shared" si="15"/>
        <v>2.7996639999999999</v>
      </c>
      <c r="H101" s="56">
        <f t="shared" si="17"/>
        <v>7.838118512896</v>
      </c>
      <c r="I101" s="50">
        <f t="shared" si="16"/>
        <v>0.93913773913043475</v>
      </c>
      <c r="J101" s="55"/>
      <c r="K101" s="55"/>
    </row>
    <row r="102" spans="2:11" x14ac:dyDescent="0.3">
      <c r="B102" s="13" t="s">
        <v>107</v>
      </c>
      <c r="C102" s="46">
        <v>45</v>
      </c>
      <c r="D102" s="46">
        <v>41.625374000000001</v>
      </c>
      <c r="E102" s="46">
        <f t="shared" si="13"/>
        <v>43.312686999999997</v>
      </c>
      <c r="F102" s="46">
        <f t="shared" si="14"/>
        <v>3.3746259999999992</v>
      </c>
      <c r="G102" s="46">
        <f t="shared" si="15"/>
        <v>3.3746259999999992</v>
      </c>
      <c r="H102" s="56">
        <f t="shared" si="17"/>
        <v>11.388100639875995</v>
      </c>
      <c r="I102" s="50">
        <f t="shared" si="16"/>
        <v>0.92500831111111115</v>
      </c>
      <c r="J102" s="55"/>
      <c r="K102" s="55"/>
    </row>
    <row r="103" spans="2:11" x14ac:dyDescent="0.3">
      <c r="B103" s="13" t="s">
        <v>108</v>
      </c>
      <c r="C103" s="46">
        <v>47</v>
      </c>
      <c r="D103" s="46">
        <v>50.449379999999998</v>
      </c>
      <c r="E103" s="46">
        <f t="shared" si="13"/>
        <v>48.724689999999995</v>
      </c>
      <c r="F103" s="46">
        <f t="shared" si="14"/>
        <v>-3.4493799999999979</v>
      </c>
      <c r="G103" s="46">
        <f t="shared" si="15"/>
        <v>3.4493799999999979</v>
      </c>
      <c r="H103" s="56">
        <f t="shared" si="17"/>
        <v>11.898222384399986</v>
      </c>
      <c r="I103" s="50">
        <f t="shared" si="16"/>
        <v>0.92660893617021278</v>
      </c>
      <c r="J103" s="55"/>
      <c r="K103" s="55"/>
    </row>
    <row r="104" spans="2:11" x14ac:dyDescent="0.3">
      <c r="B104" s="13" t="s">
        <v>109</v>
      </c>
      <c r="C104" s="46">
        <v>46.5</v>
      </c>
      <c r="D104" s="46">
        <v>46.162979999999997</v>
      </c>
      <c r="E104" s="46">
        <f t="shared" si="13"/>
        <v>46.331490000000002</v>
      </c>
      <c r="F104" s="46">
        <f t="shared" si="14"/>
        <v>0.33702000000000254</v>
      </c>
      <c r="G104" s="46">
        <f t="shared" si="15"/>
        <v>0.33702000000000254</v>
      </c>
      <c r="H104" s="56">
        <f t="shared" si="17"/>
        <v>0.11358248040000171</v>
      </c>
      <c r="I104" s="50">
        <f t="shared" si="16"/>
        <v>0.99275225806451606</v>
      </c>
      <c r="J104" s="55"/>
      <c r="K104" s="55"/>
    </row>
    <row r="105" spans="2:11" x14ac:dyDescent="0.3">
      <c r="B105" s="13" t="s">
        <v>110</v>
      </c>
      <c r="C105" s="46">
        <v>48</v>
      </c>
      <c r="D105" s="46">
        <v>45.607418000000003</v>
      </c>
      <c r="E105" s="46">
        <f t="shared" si="13"/>
        <v>46.803708999999998</v>
      </c>
      <c r="F105" s="46">
        <f t="shared" si="14"/>
        <v>2.3925819999999973</v>
      </c>
      <c r="G105" s="46">
        <f t="shared" si="15"/>
        <v>2.3925819999999973</v>
      </c>
      <c r="H105" s="56">
        <f t="shared" si="17"/>
        <v>5.7244486267239871</v>
      </c>
      <c r="I105" s="50">
        <f t="shared" si="16"/>
        <v>0.95015454166666669</v>
      </c>
      <c r="J105" s="55"/>
      <c r="K105" s="55"/>
    </row>
    <row r="106" spans="2:11" x14ac:dyDescent="0.3">
      <c r="B106" s="13" t="s">
        <v>111</v>
      </c>
      <c r="C106" s="46">
        <v>48</v>
      </c>
      <c r="D106" s="46">
        <v>55.587276000000003</v>
      </c>
      <c r="E106" s="46">
        <f t="shared" si="13"/>
        <v>51.793638000000001</v>
      </c>
      <c r="F106" s="46">
        <f t="shared" si="14"/>
        <v>-7.5872760000000028</v>
      </c>
      <c r="G106" s="46">
        <f t="shared" si="15"/>
        <v>7.5872760000000028</v>
      </c>
      <c r="H106" s="56">
        <f t="shared" si="17"/>
        <v>57.566757100176041</v>
      </c>
      <c r="I106" s="50">
        <f t="shared" si="16"/>
        <v>0.84193174999999998</v>
      </c>
      <c r="J106" s="55"/>
      <c r="K106" s="55"/>
    </row>
    <row r="107" spans="2:11" x14ac:dyDescent="0.3">
      <c r="B107" s="13" t="s">
        <v>112</v>
      </c>
      <c r="C107" s="46">
        <v>48</v>
      </c>
      <c r="D107" s="46">
        <v>53.96181</v>
      </c>
      <c r="E107" s="46">
        <f t="shared" si="13"/>
        <v>50.980905</v>
      </c>
      <c r="F107" s="46">
        <f t="shared" si="14"/>
        <v>-5.9618099999999998</v>
      </c>
      <c r="G107" s="46">
        <f t="shared" si="15"/>
        <v>5.9618099999999998</v>
      </c>
      <c r="H107" s="56">
        <f t="shared" si="17"/>
        <v>35.543178476099996</v>
      </c>
      <c r="I107" s="50">
        <f t="shared" si="16"/>
        <v>0.87579562499999997</v>
      </c>
      <c r="J107" s="55"/>
      <c r="K107" s="55"/>
    </row>
    <row r="108" spans="2:11" x14ac:dyDescent="0.3">
      <c r="B108" s="13" t="s">
        <v>113</v>
      </c>
      <c r="C108" s="46">
        <v>47</v>
      </c>
      <c r="D108" s="46">
        <v>53.085650000000001</v>
      </c>
      <c r="E108" s="46">
        <f t="shared" si="13"/>
        <v>50.042825000000001</v>
      </c>
      <c r="F108" s="46">
        <f t="shared" si="14"/>
        <v>-6.0856500000000011</v>
      </c>
      <c r="G108" s="46">
        <f t="shared" si="15"/>
        <v>6.0856500000000011</v>
      </c>
      <c r="H108" s="56">
        <f t="shared" si="17"/>
        <v>37.035135922500011</v>
      </c>
      <c r="I108" s="50">
        <f t="shared" si="16"/>
        <v>0.87051808510638296</v>
      </c>
      <c r="J108" s="55"/>
      <c r="K108" s="55"/>
    </row>
    <row r="109" spans="2:11" x14ac:dyDescent="0.3">
      <c r="B109" s="13" t="s">
        <v>114</v>
      </c>
      <c r="C109" s="46">
        <v>46</v>
      </c>
      <c r="D109" s="46">
        <v>46.479309999999998</v>
      </c>
      <c r="E109" s="46">
        <f t="shared" si="13"/>
        <v>46.239654999999999</v>
      </c>
      <c r="F109" s="46">
        <f t="shared" si="14"/>
        <v>-0.47930999999999813</v>
      </c>
      <c r="G109" s="46">
        <f t="shared" si="15"/>
        <v>0.47930999999999813</v>
      </c>
      <c r="H109" s="56">
        <f t="shared" si="17"/>
        <v>0.22973807609999822</v>
      </c>
      <c r="I109" s="50">
        <f t="shared" si="16"/>
        <v>0.98958021739130442</v>
      </c>
      <c r="J109" s="55"/>
      <c r="K109" s="55"/>
    </row>
    <row r="110" spans="2:11" x14ac:dyDescent="0.3">
      <c r="B110" s="13" t="s">
        <v>115</v>
      </c>
      <c r="C110" s="46">
        <v>48</v>
      </c>
      <c r="D110" s="46">
        <v>44.837887000000002</v>
      </c>
      <c r="E110" s="46">
        <f t="shared" si="13"/>
        <v>46.418943499999997</v>
      </c>
      <c r="F110" s="46">
        <f t="shared" si="14"/>
        <v>3.162112999999998</v>
      </c>
      <c r="G110" s="46">
        <f t="shared" si="15"/>
        <v>3.162112999999998</v>
      </c>
      <c r="H110" s="56">
        <f t="shared" si="17"/>
        <v>9.9989586247689868</v>
      </c>
      <c r="I110" s="50">
        <f t="shared" si="16"/>
        <v>0.93412264583333338</v>
      </c>
      <c r="J110" s="55"/>
      <c r="K110" s="55"/>
    </row>
    <row r="111" spans="2:11" x14ac:dyDescent="0.3">
      <c r="B111" s="13" t="s">
        <v>116</v>
      </c>
      <c r="C111" s="46">
        <v>49</v>
      </c>
      <c r="D111" s="46">
        <v>49.746609999999997</v>
      </c>
      <c r="E111" s="46">
        <f t="shared" si="13"/>
        <v>49.373305000000002</v>
      </c>
      <c r="F111" s="46">
        <f t="shared" si="14"/>
        <v>-0.74660999999999689</v>
      </c>
      <c r="G111" s="46">
        <f t="shared" si="15"/>
        <v>0.74660999999999689</v>
      </c>
      <c r="H111" s="56">
        <f t="shared" si="17"/>
        <v>0.5574264920999954</v>
      </c>
      <c r="I111" s="50">
        <f t="shared" si="16"/>
        <v>0.98476306122448987</v>
      </c>
      <c r="J111" s="55"/>
      <c r="K111" s="55"/>
    </row>
    <row r="112" spans="2:11" x14ac:dyDescent="0.3">
      <c r="B112" s="13" t="s">
        <v>117</v>
      </c>
      <c r="C112" s="46">
        <v>44</v>
      </c>
      <c r="D112" s="46">
        <v>48.828265999999999</v>
      </c>
      <c r="E112" s="46">
        <f t="shared" si="13"/>
        <v>46.414133</v>
      </c>
      <c r="F112" s="46">
        <f t="shared" si="14"/>
        <v>-4.8282659999999993</v>
      </c>
      <c r="G112" s="46">
        <f t="shared" si="15"/>
        <v>4.8282659999999993</v>
      </c>
      <c r="H112" s="56">
        <f t="shared" si="17"/>
        <v>23.312152566755994</v>
      </c>
      <c r="I112" s="50">
        <f t="shared" si="16"/>
        <v>0.8902666818181818</v>
      </c>
      <c r="J112" s="55"/>
      <c r="K112" s="55"/>
    </row>
    <row r="113" spans="2:11" x14ac:dyDescent="0.3">
      <c r="B113" s="13" t="s">
        <v>120</v>
      </c>
      <c r="C113" s="46">
        <v>46</v>
      </c>
      <c r="D113" s="46">
        <v>40.647255000000001</v>
      </c>
      <c r="E113" s="46">
        <f t="shared" si="13"/>
        <v>43.323627500000001</v>
      </c>
      <c r="F113" s="46">
        <f t="shared" si="14"/>
        <v>5.3527449999999988</v>
      </c>
      <c r="G113" s="46">
        <f t="shared" si="15"/>
        <v>5.3527449999999988</v>
      </c>
      <c r="H113" s="56">
        <f t="shared" si="17"/>
        <v>28.651879035024987</v>
      </c>
      <c r="I113" s="50">
        <f t="shared" si="16"/>
        <v>0.88363597826086959</v>
      </c>
      <c r="J113" s="55"/>
      <c r="K113" s="55"/>
    </row>
    <row r="114" spans="2:11" x14ac:dyDescent="0.3">
      <c r="B114" s="13" t="s">
        <v>121</v>
      </c>
      <c r="C114" s="46">
        <v>47</v>
      </c>
      <c r="D114" s="46">
        <v>43.996243</v>
      </c>
      <c r="E114" s="46">
        <f t="shared" si="13"/>
        <v>45.498121499999996</v>
      </c>
      <c r="F114" s="46">
        <f t="shared" si="14"/>
        <v>3.0037570000000002</v>
      </c>
      <c r="G114" s="46">
        <f t="shared" si="15"/>
        <v>3.0037570000000002</v>
      </c>
      <c r="H114" s="56">
        <f t="shared" si="17"/>
        <v>9.0225561150490012</v>
      </c>
      <c r="I114" s="50">
        <f t="shared" si="16"/>
        <v>0.93609027659574462</v>
      </c>
      <c r="J114" s="55"/>
      <c r="K114" s="55"/>
    </row>
    <row r="115" spans="2:11" x14ac:dyDescent="0.3">
      <c r="B115" s="13" t="s">
        <v>122</v>
      </c>
      <c r="C115" s="46">
        <v>48</v>
      </c>
      <c r="D115" s="46">
        <v>40.742637999999999</v>
      </c>
      <c r="E115" s="46">
        <f t="shared" si="13"/>
        <v>44.371319</v>
      </c>
      <c r="F115" s="46">
        <f t="shared" si="14"/>
        <v>7.2573620000000005</v>
      </c>
      <c r="G115" s="46">
        <f t="shared" si="15"/>
        <v>7.2573620000000005</v>
      </c>
      <c r="H115" s="56">
        <f t="shared" si="17"/>
        <v>52.669303199044009</v>
      </c>
      <c r="I115" s="50">
        <f t="shared" si="16"/>
        <v>0.84880495833333336</v>
      </c>
      <c r="J115" s="55"/>
      <c r="K115" s="55"/>
    </row>
    <row r="116" spans="2:11" x14ac:dyDescent="0.3">
      <c r="B116" s="13" t="s">
        <v>123</v>
      </c>
      <c r="C116" s="46">
        <v>48</v>
      </c>
      <c r="D116" s="46">
        <v>40.160164000000002</v>
      </c>
      <c r="E116" s="46">
        <f t="shared" si="13"/>
        <v>44.080082000000004</v>
      </c>
      <c r="F116" s="46">
        <f t="shared" si="14"/>
        <v>7.8398359999999983</v>
      </c>
      <c r="G116" s="46">
        <f t="shared" si="15"/>
        <v>7.8398359999999983</v>
      </c>
      <c r="H116" s="56">
        <f t="shared" si="17"/>
        <v>61.463028506895974</v>
      </c>
      <c r="I116" s="50">
        <f t="shared" si="16"/>
        <v>0.83667008333333337</v>
      </c>
      <c r="J116" s="55"/>
      <c r="K116" s="55"/>
    </row>
    <row r="117" spans="2:11" x14ac:dyDescent="0.3">
      <c r="B117" s="13" t="s">
        <v>124</v>
      </c>
      <c r="C117" s="46">
        <v>48</v>
      </c>
      <c r="D117" s="46">
        <v>44.184258</v>
      </c>
      <c r="E117" s="46">
        <f t="shared" si="13"/>
        <v>46.092129</v>
      </c>
      <c r="F117" s="46">
        <f t="shared" si="14"/>
        <v>3.8157420000000002</v>
      </c>
      <c r="G117" s="46">
        <f t="shared" si="15"/>
        <v>3.8157420000000002</v>
      </c>
      <c r="H117" s="56">
        <f t="shared" si="17"/>
        <v>14.559887010564001</v>
      </c>
      <c r="I117" s="50">
        <f t="shared" si="16"/>
        <v>0.92050537499999996</v>
      </c>
      <c r="J117" s="55"/>
      <c r="K117" s="55"/>
    </row>
    <row r="118" spans="2:11" x14ac:dyDescent="0.3">
      <c r="B118" s="13" t="s">
        <v>125</v>
      </c>
      <c r="C118" s="46">
        <v>47</v>
      </c>
      <c r="D118" s="46">
        <v>52.586098</v>
      </c>
      <c r="E118" s="46">
        <f t="shared" si="13"/>
        <v>49.793048999999996</v>
      </c>
      <c r="F118" s="46">
        <f t="shared" si="14"/>
        <v>-5.5860979999999998</v>
      </c>
      <c r="G118" s="46">
        <f t="shared" si="15"/>
        <v>5.5860979999999998</v>
      </c>
      <c r="H118" s="56">
        <f t="shared" si="17"/>
        <v>31.204490865603997</v>
      </c>
      <c r="I118" s="50">
        <f t="shared" si="16"/>
        <v>0.88114685106382984</v>
      </c>
      <c r="J118" s="55"/>
      <c r="K118" s="55"/>
    </row>
    <row r="119" spans="2:11" x14ac:dyDescent="0.3">
      <c r="B119" s="13" t="s">
        <v>126</v>
      </c>
      <c r="C119" s="46">
        <v>48</v>
      </c>
      <c r="D119" s="46">
        <v>44.110447000000001</v>
      </c>
      <c r="E119" s="46">
        <f t="shared" si="13"/>
        <v>46.055223499999997</v>
      </c>
      <c r="F119" s="46">
        <f t="shared" si="14"/>
        <v>3.8895529999999994</v>
      </c>
      <c r="G119" s="46">
        <f t="shared" si="15"/>
        <v>3.8895529999999994</v>
      </c>
      <c r="H119" s="56">
        <f t="shared" si="17"/>
        <v>15.128622539808996</v>
      </c>
      <c r="I119" s="50">
        <f t="shared" si="16"/>
        <v>0.91896764583333335</v>
      </c>
      <c r="J119" s="55"/>
      <c r="K119" s="55"/>
    </row>
    <row r="120" spans="2:11" x14ac:dyDescent="0.3">
      <c r="B120" s="13" t="s">
        <v>127</v>
      </c>
      <c r="C120" s="46">
        <v>44</v>
      </c>
      <c r="D120" s="46">
        <v>41.23104</v>
      </c>
      <c r="E120" s="46">
        <f t="shared" si="13"/>
        <v>42.615520000000004</v>
      </c>
      <c r="F120" s="46">
        <f t="shared" si="14"/>
        <v>2.7689599999999999</v>
      </c>
      <c r="G120" s="46">
        <f t="shared" si="15"/>
        <v>2.7689599999999999</v>
      </c>
      <c r="H120" s="56">
        <f t="shared" si="17"/>
        <v>7.6671394815999996</v>
      </c>
      <c r="I120" s="50">
        <f t="shared" si="16"/>
        <v>0.93706909090909085</v>
      </c>
      <c r="J120" s="55"/>
      <c r="K120" s="55"/>
    </row>
    <row r="121" spans="2:11" x14ac:dyDescent="0.3">
      <c r="B121" s="13" t="s">
        <v>128</v>
      </c>
      <c r="C121" s="46">
        <v>46.7</v>
      </c>
      <c r="D121" s="46">
        <v>47.330620000000003</v>
      </c>
      <c r="E121" s="46">
        <f t="shared" si="13"/>
        <v>47.015309999999999</v>
      </c>
      <c r="F121" s="46">
        <f t="shared" si="14"/>
        <v>-0.6306200000000004</v>
      </c>
      <c r="G121" s="46">
        <f t="shared" si="15"/>
        <v>0.6306200000000004</v>
      </c>
      <c r="H121" s="56">
        <f t="shared" si="17"/>
        <v>0.39768158440000051</v>
      </c>
      <c r="I121" s="50">
        <f t="shared" si="16"/>
        <v>0.98649635974304073</v>
      </c>
      <c r="J121" s="55"/>
      <c r="K121" s="55"/>
    </row>
    <row r="122" spans="2:11" x14ac:dyDescent="0.3">
      <c r="B122" s="13" t="s">
        <v>129</v>
      </c>
      <c r="C122" s="46">
        <v>46</v>
      </c>
      <c r="D122" s="46">
        <v>47.356113000000001</v>
      </c>
      <c r="E122" s="46">
        <f t="shared" si="13"/>
        <v>46.678056499999997</v>
      </c>
      <c r="F122" s="46">
        <f t="shared" si="14"/>
        <v>-1.3561130000000006</v>
      </c>
      <c r="G122" s="46">
        <f t="shared" si="15"/>
        <v>1.3561130000000006</v>
      </c>
      <c r="H122" s="56">
        <f t="shared" si="17"/>
        <v>1.8390424687690015</v>
      </c>
      <c r="I122" s="50">
        <f t="shared" si="16"/>
        <v>0.97051928260869569</v>
      </c>
      <c r="J122" s="55"/>
      <c r="K122" s="55"/>
    </row>
    <row r="123" spans="2:11" x14ac:dyDescent="0.3">
      <c r="B123" s="13" t="s">
        <v>130</v>
      </c>
      <c r="C123" s="46">
        <v>47</v>
      </c>
      <c r="D123" s="46">
        <v>42.400260000000003</v>
      </c>
      <c r="E123" s="46">
        <f t="shared" si="13"/>
        <v>44.700130000000001</v>
      </c>
      <c r="F123" s="46">
        <f t="shared" si="14"/>
        <v>4.5997399999999971</v>
      </c>
      <c r="G123" s="46">
        <f t="shared" si="15"/>
        <v>4.5997399999999971</v>
      </c>
      <c r="H123" s="56">
        <f t="shared" si="17"/>
        <v>21.157608067599973</v>
      </c>
      <c r="I123" s="50">
        <f t="shared" si="16"/>
        <v>0.90213319148936177</v>
      </c>
      <c r="J123" s="55"/>
      <c r="K123" s="55"/>
    </row>
    <row r="124" spans="2:11" x14ac:dyDescent="0.3">
      <c r="B124" s="13" t="s">
        <v>131</v>
      </c>
      <c r="C124" s="46">
        <v>47</v>
      </c>
      <c r="D124" s="46">
        <v>50.929603999999998</v>
      </c>
      <c r="E124" s="46">
        <f t="shared" si="13"/>
        <v>48.964801999999999</v>
      </c>
      <c r="F124" s="46">
        <f t="shared" si="14"/>
        <v>-3.9296039999999977</v>
      </c>
      <c r="G124" s="46">
        <f t="shared" si="15"/>
        <v>3.9296039999999977</v>
      </c>
      <c r="H124" s="56">
        <f t="shared" si="17"/>
        <v>15.441787596815981</v>
      </c>
      <c r="I124" s="50">
        <f t="shared" si="16"/>
        <v>0.91639140425531918</v>
      </c>
      <c r="J124" s="55"/>
      <c r="K124" s="55"/>
    </row>
    <row r="125" spans="2:11" x14ac:dyDescent="0.3">
      <c r="B125" s="13" t="s">
        <v>132</v>
      </c>
      <c r="C125" s="46">
        <v>47</v>
      </c>
      <c r="D125" s="46">
        <v>44.556282000000003</v>
      </c>
      <c r="E125" s="46">
        <f t="shared" si="13"/>
        <v>45.778141000000005</v>
      </c>
      <c r="F125" s="46">
        <f t="shared" si="14"/>
        <v>2.4437179999999969</v>
      </c>
      <c r="G125" s="46">
        <f t="shared" si="15"/>
        <v>2.4437179999999969</v>
      </c>
      <c r="H125" s="56">
        <f t="shared" si="17"/>
        <v>5.9717576635239853</v>
      </c>
      <c r="I125" s="50">
        <f t="shared" si="16"/>
        <v>0.94800600000000002</v>
      </c>
      <c r="J125" s="55"/>
      <c r="K125" s="55"/>
    </row>
    <row r="126" spans="2:11" x14ac:dyDescent="0.3">
      <c r="B126" s="13" t="s">
        <v>133</v>
      </c>
      <c r="C126" s="46">
        <v>49</v>
      </c>
      <c r="D126" s="46">
        <v>40.783566</v>
      </c>
      <c r="E126" s="46">
        <f t="shared" si="13"/>
        <v>44.891783000000004</v>
      </c>
      <c r="F126" s="46">
        <f t="shared" si="14"/>
        <v>8.2164339999999996</v>
      </c>
      <c r="G126" s="46">
        <f t="shared" si="15"/>
        <v>8.2164339999999996</v>
      </c>
      <c r="H126" s="56">
        <f t="shared" si="17"/>
        <v>67.509787676355998</v>
      </c>
      <c r="I126" s="50">
        <f t="shared" si="16"/>
        <v>0.83231767346938779</v>
      </c>
      <c r="J126" s="55"/>
      <c r="K126" s="55"/>
    </row>
    <row r="127" spans="2:11" x14ac:dyDescent="0.3">
      <c r="B127" s="13" t="s">
        <v>134</v>
      </c>
      <c r="C127" s="46">
        <v>47</v>
      </c>
      <c r="D127" s="46">
        <v>44.425888</v>
      </c>
      <c r="E127" s="46">
        <f t="shared" si="13"/>
        <v>45.712944</v>
      </c>
      <c r="F127" s="46">
        <f t="shared" si="14"/>
        <v>2.5741119999999995</v>
      </c>
      <c r="G127" s="46">
        <f t="shared" si="15"/>
        <v>2.5741119999999995</v>
      </c>
      <c r="H127" s="56">
        <f t="shared" si="17"/>
        <v>6.6260525885439971</v>
      </c>
      <c r="I127" s="50">
        <f t="shared" si="16"/>
        <v>0.94523165957446809</v>
      </c>
      <c r="J127" s="55"/>
      <c r="K127" s="55"/>
    </row>
    <row r="128" spans="2:11" x14ac:dyDescent="0.3">
      <c r="B128" s="13" t="s">
        <v>135</v>
      </c>
      <c r="C128" s="46">
        <v>48</v>
      </c>
      <c r="D128" s="46">
        <v>41.29457</v>
      </c>
      <c r="E128" s="46">
        <f t="shared" si="13"/>
        <v>44.647284999999997</v>
      </c>
      <c r="F128" s="46">
        <f t="shared" si="14"/>
        <v>6.7054299999999998</v>
      </c>
      <c r="G128" s="46">
        <f t="shared" si="15"/>
        <v>6.7054299999999998</v>
      </c>
      <c r="H128" s="56">
        <f t="shared" si="17"/>
        <v>44.962791484899995</v>
      </c>
      <c r="I128" s="50">
        <f t="shared" si="16"/>
        <v>0.86030354166666667</v>
      </c>
      <c r="J128" s="55"/>
      <c r="K128" s="55"/>
    </row>
    <row r="129" spans="2:11" x14ac:dyDescent="0.3">
      <c r="B129" s="13" t="s">
        <v>136</v>
      </c>
      <c r="C129" s="46">
        <v>48</v>
      </c>
      <c r="D129" s="46">
        <v>41.651744999999998</v>
      </c>
      <c r="E129" s="46">
        <f t="shared" si="13"/>
        <v>44.825872500000003</v>
      </c>
      <c r="F129" s="46">
        <f t="shared" si="14"/>
        <v>6.3482550000000018</v>
      </c>
      <c r="G129" s="46">
        <f t="shared" si="15"/>
        <v>6.3482550000000018</v>
      </c>
      <c r="H129" s="56">
        <f t="shared" si="17"/>
        <v>40.30034154502502</v>
      </c>
      <c r="I129" s="50">
        <f t="shared" si="16"/>
        <v>0.8677446875</v>
      </c>
      <c r="J129" s="55"/>
      <c r="K129" s="55"/>
    </row>
    <row r="130" spans="2:11" x14ac:dyDescent="0.3">
      <c r="B130" s="13" t="s">
        <v>137</v>
      </c>
      <c r="C130" s="46">
        <v>48</v>
      </c>
      <c r="D130" s="46">
        <v>46.245125000000002</v>
      </c>
      <c r="E130" s="46">
        <f t="shared" si="13"/>
        <v>47.122562500000001</v>
      </c>
      <c r="F130" s="46">
        <f t="shared" si="14"/>
        <v>1.7548749999999984</v>
      </c>
      <c r="G130" s="46">
        <f t="shared" si="15"/>
        <v>1.7548749999999984</v>
      </c>
      <c r="H130" s="56">
        <f t="shared" si="17"/>
        <v>3.0795862656249944</v>
      </c>
      <c r="I130" s="50">
        <f t="shared" si="16"/>
        <v>0.9634401041666667</v>
      </c>
      <c r="J130" s="55"/>
      <c r="K130" s="55"/>
    </row>
    <row r="131" spans="2:11" x14ac:dyDescent="0.3">
      <c r="B131" s="13" t="s">
        <v>138</v>
      </c>
      <c r="C131" s="46">
        <v>47</v>
      </c>
      <c r="D131" s="46">
        <v>49.993510000000001</v>
      </c>
      <c r="E131" s="46">
        <f t="shared" si="13"/>
        <v>48.496755</v>
      </c>
      <c r="F131" s="46">
        <f t="shared" si="14"/>
        <v>-2.9935100000000006</v>
      </c>
      <c r="G131" s="46">
        <f t="shared" si="15"/>
        <v>2.9935100000000006</v>
      </c>
      <c r="H131" s="56">
        <f t="shared" si="17"/>
        <v>8.9611021201000032</v>
      </c>
      <c r="I131" s="50">
        <f t="shared" si="16"/>
        <v>0.93630829787234038</v>
      </c>
      <c r="J131" s="55"/>
      <c r="K131" s="55"/>
    </row>
    <row r="132" spans="2:11" x14ac:dyDescent="0.3">
      <c r="B132" s="13" t="s">
        <v>139</v>
      </c>
      <c r="C132" s="46">
        <v>48</v>
      </c>
      <c r="D132" s="46">
        <v>46.131573000000003</v>
      </c>
      <c r="E132" s="46">
        <f t="shared" si="13"/>
        <v>47.065786500000002</v>
      </c>
      <c r="F132" s="46">
        <f t="shared" si="14"/>
        <v>1.868426999999997</v>
      </c>
      <c r="G132" s="46">
        <f t="shared" si="15"/>
        <v>1.868426999999997</v>
      </c>
      <c r="H132" s="56">
        <f t="shared" si="17"/>
        <v>3.4910194543289887</v>
      </c>
      <c r="I132" s="50">
        <f t="shared" si="16"/>
        <v>0.9610744375000001</v>
      </c>
      <c r="J132" s="55"/>
      <c r="K132" s="55"/>
    </row>
    <row r="133" spans="2:11" x14ac:dyDescent="0.3">
      <c r="B133" s="13" t="s">
        <v>140</v>
      </c>
      <c r="C133" s="46">
        <v>45</v>
      </c>
      <c r="D133" s="46">
        <v>48.251204999999999</v>
      </c>
      <c r="E133" s="46">
        <f t="shared" si="13"/>
        <v>46.625602499999999</v>
      </c>
      <c r="F133" s="46">
        <f t="shared" si="14"/>
        <v>-3.2512049999999988</v>
      </c>
      <c r="G133" s="46">
        <f t="shared" si="15"/>
        <v>3.2512049999999988</v>
      </c>
      <c r="H133" s="56">
        <f t="shared" si="17"/>
        <v>10.570333952024992</v>
      </c>
      <c r="I133" s="50">
        <f t="shared" si="16"/>
        <v>0.92775099999999999</v>
      </c>
      <c r="J133" s="55"/>
      <c r="K133" s="55"/>
    </row>
    <row r="134" spans="2:11" x14ac:dyDescent="0.3">
      <c r="B134" s="13" t="s">
        <v>141</v>
      </c>
      <c r="C134" s="46">
        <v>46.4</v>
      </c>
      <c r="D134" s="46">
        <v>48.406669999999998</v>
      </c>
      <c r="E134" s="46">
        <f t="shared" si="13"/>
        <v>47.403334999999998</v>
      </c>
      <c r="F134" s="46">
        <f t="shared" si="14"/>
        <v>-2.0066699999999997</v>
      </c>
      <c r="G134" s="46">
        <f t="shared" si="15"/>
        <v>2.0066699999999997</v>
      </c>
      <c r="H134" s="56">
        <f t="shared" si="17"/>
        <v>4.0267244888999993</v>
      </c>
      <c r="I134" s="50">
        <f t="shared" si="16"/>
        <v>0.9567528017241379</v>
      </c>
      <c r="J134" s="55"/>
      <c r="K134" s="55"/>
    </row>
    <row r="135" spans="2:11" x14ac:dyDescent="0.3">
      <c r="B135" s="13" t="s">
        <v>142</v>
      </c>
      <c r="C135" s="46">
        <v>47</v>
      </c>
      <c r="D135" s="46">
        <v>40.999943000000002</v>
      </c>
      <c r="E135" s="46">
        <f t="shared" si="13"/>
        <v>43.999971500000001</v>
      </c>
      <c r="F135" s="46">
        <f t="shared" si="14"/>
        <v>6.0000569999999982</v>
      </c>
      <c r="G135" s="46">
        <f t="shared" si="15"/>
        <v>6.0000569999999982</v>
      </c>
      <c r="H135" s="56">
        <f t="shared" si="17"/>
        <v>36.000684003248978</v>
      </c>
      <c r="I135" s="50">
        <f t="shared" si="16"/>
        <v>0.87233921276595749</v>
      </c>
      <c r="J135" s="55"/>
      <c r="K135" s="55"/>
    </row>
    <row r="136" spans="2:11" x14ac:dyDescent="0.3">
      <c r="B136" s="13" t="s">
        <v>143</v>
      </c>
      <c r="C136" s="46">
        <v>45.1</v>
      </c>
      <c r="D136" s="46">
        <v>45.956077999999998</v>
      </c>
      <c r="E136" s="46">
        <f t="shared" si="13"/>
        <v>45.528039</v>
      </c>
      <c r="F136" s="46">
        <f t="shared" si="14"/>
        <v>-0.85607799999999656</v>
      </c>
      <c r="G136" s="46">
        <f t="shared" si="15"/>
        <v>0.85607799999999656</v>
      </c>
      <c r="H136" s="56">
        <f t="shared" si="17"/>
        <v>0.73286954208399413</v>
      </c>
      <c r="I136" s="50">
        <f t="shared" si="16"/>
        <v>0.98101822616407985</v>
      </c>
      <c r="J136" s="55"/>
      <c r="K136" s="55"/>
    </row>
    <row r="137" spans="2:11" x14ac:dyDescent="0.3">
      <c r="B137" s="13" t="s">
        <v>144</v>
      </c>
      <c r="C137" s="46">
        <v>47</v>
      </c>
      <c r="D137" s="46">
        <v>46.266407000000001</v>
      </c>
      <c r="E137" s="46">
        <f t="shared" si="13"/>
        <v>46.6332035</v>
      </c>
      <c r="F137" s="46">
        <f t="shared" si="14"/>
        <v>0.73359299999999905</v>
      </c>
      <c r="G137" s="46">
        <f t="shared" si="15"/>
        <v>0.73359299999999905</v>
      </c>
      <c r="H137" s="56">
        <f t="shared" si="17"/>
        <v>0.5381586896489986</v>
      </c>
      <c r="I137" s="50">
        <f t="shared" si="16"/>
        <v>0.98439163829787235</v>
      </c>
      <c r="J137" s="55"/>
      <c r="K137" s="55"/>
    </row>
    <row r="138" spans="2:11" x14ac:dyDescent="0.3">
      <c r="B138" s="13" t="s">
        <v>145</v>
      </c>
      <c r="C138" s="46">
        <v>44</v>
      </c>
      <c r="D138" s="46">
        <v>48.839286999999999</v>
      </c>
      <c r="E138" s="46">
        <f t="shared" si="13"/>
        <v>46.419643499999999</v>
      </c>
      <c r="F138" s="46">
        <f t="shared" si="14"/>
        <v>-4.8392869999999988</v>
      </c>
      <c r="G138" s="46">
        <f t="shared" si="15"/>
        <v>4.8392869999999988</v>
      </c>
      <c r="H138" s="56">
        <f t="shared" si="17"/>
        <v>23.41869866836899</v>
      </c>
      <c r="I138" s="50">
        <f t="shared" si="16"/>
        <v>0.8900162045454546</v>
      </c>
      <c r="J138" s="55"/>
      <c r="K138" s="55"/>
    </row>
    <row r="139" spans="2:11" x14ac:dyDescent="0.3">
      <c r="B139" s="13" t="s">
        <v>146</v>
      </c>
      <c r="C139" s="46">
        <v>45</v>
      </c>
      <c r="D139" s="46">
        <v>44.810234000000001</v>
      </c>
      <c r="E139" s="46">
        <f t="shared" si="13"/>
        <v>44.905117000000004</v>
      </c>
      <c r="F139" s="46">
        <f t="shared" si="14"/>
        <v>0.18976599999999877</v>
      </c>
      <c r="G139" s="46">
        <f t="shared" si="15"/>
        <v>0.18976599999999877</v>
      </c>
      <c r="H139" s="56">
        <f t="shared" si="17"/>
        <v>3.6011134755999534E-2</v>
      </c>
      <c r="I139" s="50">
        <f t="shared" si="16"/>
        <v>0.9957829777777778</v>
      </c>
      <c r="J139" s="55"/>
      <c r="K139" s="55"/>
    </row>
    <row r="140" spans="2:11" x14ac:dyDescent="0.3">
      <c r="B140" s="13" t="s">
        <v>147</v>
      </c>
      <c r="C140" s="46">
        <v>48</v>
      </c>
      <c r="D140" s="46">
        <v>46.788307000000003</v>
      </c>
      <c r="E140" s="46">
        <f t="shared" si="13"/>
        <v>47.394153500000002</v>
      </c>
      <c r="F140" s="46">
        <f t="shared" si="14"/>
        <v>1.2116929999999968</v>
      </c>
      <c r="G140" s="46">
        <f t="shared" si="15"/>
        <v>1.2116929999999968</v>
      </c>
      <c r="H140" s="56">
        <f t="shared" si="17"/>
        <v>1.4681999262489922</v>
      </c>
      <c r="I140" s="50">
        <f t="shared" si="16"/>
        <v>0.9747563958333334</v>
      </c>
      <c r="J140" s="55"/>
      <c r="K140" s="55"/>
    </row>
    <row r="141" spans="2:11" x14ac:dyDescent="0.3">
      <c r="B141" s="13" t="s">
        <v>148</v>
      </c>
      <c r="C141" s="46">
        <v>48</v>
      </c>
      <c r="D141" s="46">
        <v>48.589886</v>
      </c>
      <c r="E141" s="46">
        <f t="shared" ref="E141:E169" si="18">IFERROR(AVERAGE(C141,D141),"")</f>
        <v>48.294943000000004</v>
      </c>
      <c r="F141" s="46">
        <f t="shared" ref="F141:F169" si="19">IFERROR((C141-D141),"")</f>
        <v>-0.58988599999999991</v>
      </c>
      <c r="G141" s="46">
        <f t="shared" ref="G141:G169" si="20">ABS(F141)</f>
        <v>0.58988599999999991</v>
      </c>
      <c r="H141" s="56">
        <f t="shared" si="17"/>
        <v>0.34796549299599988</v>
      </c>
      <c r="I141" s="50">
        <f t="shared" ref="I141:I169" si="21">IFERROR((1-(ABS(C141-D141)/C141)),"")</f>
        <v>0.9877107083333333</v>
      </c>
      <c r="J141" s="55"/>
      <c r="K141" s="55"/>
    </row>
    <row r="142" spans="2:11" x14ac:dyDescent="0.3">
      <c r="B142" s="13" t="s">
        <v>149</v>
      </c>
      <c r="C142" s="47">
        <v>89.866666666666603</v>
      </c>
      <c r="D142" s="47">
        <v>97.873130000000003</v>
      </c>
      <c r="E142" s="46">
        <f t="shared" si="18"/>
        <v>93.86989833333331</v>
      </c>
      <c r="F142" s="46">
        <f t="shared" si="19"/>
        <v>-8.0064633333334001</v>
      </c>
      <c r="G142" s="46">
        <f t="shared" si="20"/>
        <v>8.0064633333334001</v>
      </c>
      <c r="H142" s="56">
        <f t="shared" ref="H142:H205" si="22">POWER(F142,2)</f>
        <v>64.103455108012184</v>
      </c>
      <c r="I142" s="50">
        <f t="shared" si="21"/>
        <v>0.9109073071216609</v>
      </c>
      <c r="J142" s="55"/>
      <c r="K142" s="55"/>
    </row>
    <row r="143" spans="2:11" x14ac:dyDescent="0.3">
      <c r="B143" s="13" t="s">
        <v>150</v>
      </c>
      <c r="C143" s="47">
        <v>89.5</v>
      </c>
      <c r="D143" s="47">
        <v>96.285849999999996</v>
      </c>
      <c r="E143" s="46">
        <f t="shared" si="18"/>
        <v>92.892924999999991</v>
      </c>
      <c r="F143" s="46">
        <f t="shared" si="19"/>
        <v>-6.7858499999999964</v>
      </c>
      <c r="G143" s="46">
        <f t="shared" si="20"/>
        <v>6.7858499999999964</v>
      </c>
      <c r="H143" s="56">
        <f t="shared" si="22"/>
        <v>46.047760222499953</v>
      </c>
      <c r="I143" s="50">
        <f t="shared" si="21"/>
        <v>0.92418044692737433</v>
      </c>
      <c r="J143" s="55"/>
      <c r="K143" s="55"/>
    </row>
    <row r="144" spans="2:11" x14ac:dyDescent="0.3">
      <c r="B144" s="13" t="s">
        <v>151</v>
      </c>
      <c r="C144" s="47">
        <v>89.966666666666598</v>
      </c>
      <c r="D144" s="47">
        <v>93.473206000000005</v>
      </c>
      <c r="E144" s="46">
        <f t="shared" si="18"/>
        <v>91.719936333333294</v>
      </c>
      <c r="F144" s="46">
        <f t="shared" si="19"/>
        <v>-3.5065393333334072</v>
      </c>
      <c r="G144" s="46">
        <f t="shared" si="20"/>
        <v>3.5065393333334072</v>
      </c>
      <c r="H144" s="56">
        <f t="shared" si="22"/>
        <v>12.295818096214296</v>
      </c>
      <c r="I144" s="50">
        <f t="shared" si="21"/>
        <v>0.96102401630233336</v>
      </c>
      <c r="J144" s="55"/>
      <c r="K144" s="55"/>
    </row>
    <row r="145" spans="2:11" x14ac:dyDescent="0.3">
      <c r="B145" s="13" t="s">
        <v>152</v>
      </c>
      <c r="C145" s="47">
        <v>89.366666666666603</v>
      </c>
      <c r="D145" s="47">
        <v>97.0428</v>
      </c>
      <c r="E145" s="46">
        <f t="shared" si="18"/>
        <v>93.204733333333309</v>
      </c>
      <c r="F145" s="46">
        <f t="shared" si="19"/>
        <v>-7.6761333333333965</v>
      </c>
      <c r="G145" s="46">
        <f t="shared" si="20"/>
        <v>7.6761333333333965</v>
      </c>
      <c r="H145" s="56">
        <f t="shared" si="22"/>
        <v>58.923022951112081</v>
      </c>
      <c r="I145" s="50">
        <f t="shared" si="21"/>
        <v>0.91410518463259904</v>
      </c>
      <c r="J145" s="55"/>
      <c r="K145" s="55"/>
    </row>
    <row r="146" spans="2:11" x14ac:dyDescent="0.3">
      <c r="B146" s="13" t="s">
        <v>153</v>
      </c>
      <c r="C146" s="47">
        <v>89.6666666666666</v>
      </c>
      <c r="D146" s="47">
        <v>95.724519999999998</v>
      </c>
      <c r="E146" s="46">
        <f t="shared" si="18"/>
        <v>92.695593333333306</v>
      </c>
      <c r="F146" s="46">
        <f t="shared" si="19"/>
        <v>-6.0578533333333979</v>
      </c>
      <c r="G146" s="46">
        <f t="shared" si="20"/>
        <v>6.0578533333333979</v>
      </c>
      <c r="H146" s="56">
        <f t="shared" si="22"/>
        <v>36.697587008178559</v>
      </c>
      <c r="I146" s="50">
        <f t="shared" si="21"/>
        <v>0.93244029739776879</v>
      </c>
      <c r="J146" s="55"/>
      <c r="K146" s="55"/>
    </row>
    <row r="147" spans="2:11" x14ac:dyDescent="0.3">
      <c r="B147" s="13" t="s">
        <v>154</v>
      </c>
      <c r="C147" s="47">
        <v>88.6666666666666</v>
      </c>
      <c r="D147" s="47">
        <v>87.542519999999996</v>
      </c>
      <c r="E147" s="46">
        <f t="shared" si="18"/>
        <v>88.104593333333298</v>
      </c>
      <c r="F147" s="46">
        <f t="shared" si="19"/>
        <v>1.1241466666666042</v>
      </c>
      <c r="G147" s="46">
        <f t="shared" si="20"/>
        <v>1.1241466666666042</v>
      </c>
      <c r="H147" s="56">
        <f t="shared" si="22"/>
        <v>1.2637057281776374</v>
      </c>
      <c r="I147" s="50">
        <f t="shared" si="21"/>
        <v>0.98732165413533901</v>
      </c>
      <c r="J147" s="55"/>
      <c r="K147" s="55"/>
    </row>
    <row r="148" spans="2:11" x14ac:dyDescent="0.3">
      <c r="B148" s="13" t="s">
        <v>155</v>
      </c>
      <c r="C148" s="47">
        <v>88.966666666666598</v>
      </c>
      <c r="D148" s="47">
        <v>85.635490000000004</v>
      </c>
      <c r="E148" s="46">
        <f t="shared" si="18"/>
        <v>87.301078333333294</v>
      </c>
      <c r="F148" s="46">
        <f t="shared" si="19"/>
        <v>3.3311766666665932</v>
      </c>
      <c r="G148" s="46">
        <f t="shared" si="20"/>
        <v>3.3311766666665932</v>
      </c>
      <c r="H148" s="56">
        <f t="shared" si="22"/>
        <v>11.096737984543955</v>
      </c>
      <c r="I148" s="50">
        <f t="shared" si="21"/>
        <v>0.96255702510303565</v>
      </c>
      <c r="J148" s="55"/>
      <c r="K148" s="55"/>
    </row>
    <row r="149" spans="2:11" x14ac:dyDescent="0.3">
      <c r="B149" s="13" t="s">
        <v>156</v>
      </c>
      <c r="C149" s="47">
        <v>89.033333333333303</v>
      </c>
      <c r="D149" s="47">
        <v>84.606949999999998</v>
      </c>
      <c r="E149" s="46">
        <f t="shared" si="18"/>
        <v>86.820141666666643</v>
      </c>
      <c r="F149" s="46">
        <f t="shared" si="19"/>
        <v>4.4263833333333054</v>
      </c>
      <c r="G149" s="46">
        <f t="shared" si="20"/>
        <v>4.4263833333333054</v>
      </c>
      <c r="H149" s="56">
        <f t="shared" si="22"/>
        <v>19.592869413610863</v>
      </c>
      <c r="I149" s="50">
        <f t="shared" si="21"/>
        <v>0.95028397603893699</v>
      </c>
      <c r="J149" s="55"/>
      <c r="K149" s="55"/>
    </row>
    <row r="150" spans="2:11" x14ac:dyDescent="0.3">
      <c r="B150" s="13" t="s">
        <v>157</v>
      </c>
      <c r="C150" s="47">
        <v>89.066666666666606</v>
      </c>
      <c r="D150" s="47">
        <v>94.6143</v>
      </c>
      <c r="E150" s="46">
        <f t="shared" si="18"/>
        <v>91.84048333333331</v>
      </c>
      <c r="F150" s="46">
        <f t="shared" si="19"/>
        <v>-5.547633333333394</v>
      </c>
      <c r="G150" s="46">
        <f t="shared" si="20"/>
        <v>5.547633333333394</v>
      </c>
      <c r="H150" s="56">
        <f t="shared" si="22"/>
        <v>30.776235601111786</v>
      </c>
      <c r="I150" s="50">
        <f t="shared" si="21"/>
        <v>0.93771369760478973</v>
      </c>
      <c r="J150" s="55"/>
      <c r="K150" s="55"/>
    </row>
    <row r="151" spans="2:11" x14ac:dyDescent="0.3">
      <c r="B151" s="13" t="s">
        <v>158</v>
      </c>
      <c r="C151" s="47">
        <v>89.266666666666595</v>
      </c>
      <c r="D151" s="47">
        <v>94.455119999999994</v>
      </c>
      <c r="E151" s="46">
        <f t="shared" si="18"/>
        <v>91.860893333333294</v>
      </c>
      <c r="F151" s="46">
        <f t="shared" si="19"/>
        <v>-5.1884533333333991</v>
      </c>
      <c r="G151" s="46">
        <f t="shared" si="20"/>
        <v>5.1884533333333991</v>
      </c>
      <c r="H151" s="56">
        <f t="shared" si="22"/>
        <v>26.920047992178461</v>
      </c>
      <c r="I151" s="50">
        <f t="shared" si="21"/>
        <v>0.94187692307692228</v>
      </c>
      <c r="J151" s="55"/>
      <c r="K151" s="55"/>
    </row>
    <row r="152" spans="2:11" x14ac:dyDescent="0.3">
      <c r="B152" s="13" t="s">
        <v>159</v>
      </c>
      <c r="C152" s="47">
        <v>89.066666666666606</v>
      </c>
      <c r="D152" s="47">
        <v>92.594573999999994</v>
      </c>
      <c r="E152" s="46">
        <f t="shared" si="18"/>
        <v>90.8306203333333</v>
      </c>
      <c r="F152" s="46">
        <f t="shared" si="19"/>
        <v>-3.5279073333333884</v>
      </c>
      <c r="G152" s="46">
        <f t="shared" si="20"/>
        <v>3.5279073333333884</v>
      </c>
      <c r="H152" s="56">
        <f t="shared" si="22"/>
        <v>12.4461301525875</v>
      </c>
      <c r="I152" s="50">
        <f t="shared" si="21"/>
        <v>0.96039026197604727</v>
      </c>
      <c r="J152" s="55"/>
      <c r="K152" s="55"/>
    </row>
    <row r="153" spans="2:11" x14ac:dyDescent="0.3">
      <c r="B153" s="13" t="s">
        <v>160</v>
      </c>
      <c r="C153" s="47">
        <v>89.3</v>
      </c>
      <c r="D153" s="47">
        <v>98.44735</v>
      </c>
      <c r="E153" s="46">
        <f t="shared" si="18"/>
        <v>93.873674999999992</v>
      </c>
      <c r="F153" s="46">
        <f t="shared" si="19"/>
        <v>-9.147350000000003</v>
      </c>
      <c r="G153" s="46">
        <f t="shared" si="20"/>
        <v>9.147350000000003</v>
      </c>
      <c r="H153" s="56">
        <f t="shared" si="22"/>
        <v>83.674012022500051</v>
      </c>
      <c r="I153" s="50">
        <f t="shared" si="21"/>
        <v>0.89756606942889139</v>
      </c>
      <c r="J153" s="55"/>
      <c r="K153" s="55"/>
    </row>
    <row r="154" spans="2:11" x14ac:dyDescent="0.3">
      <c r="B154" s="13" t="s">
        <v>161</v>
      </c>
      <c r="C154" s="47">
        <v>89.033333333333303</v>
      </c>
      <c r="D154" s="47">
        <v>95.145949999999999</v>
      </c>
      <c r="E154" s="46">
        <f t="shared" si="18"/>
        <v>92.089641666666651</v>
      </c>
      <c r="F154" s="46">
        <f t="shared" si="19"/>
        <v>-6.1126166666666961</v>
      </c>
      <c r="G154" s="46">
        <f t="shared" si="20"/>
        <v>6.1126166666666961</v>
      </c>
      <c r="H154" s="56">
        <f t="shared" si="22"/>
        <v>37.364082513611471</v>
      </c>
      <c r="I154" s="50">
        <f t="shared" si="21"/>
        <v>0.93134462748034408</v>
      </c>
      <c r="J154" s="55"/>
      <c r="K154" s="55"/>
    </row>
    <row r="155" spans="2:11" x14ac:dyDescent="0.3">
      <c r="B155" s="13" t="s">
        <v>162</v>
      </c>
      <c r="C155" s="47">
        <v>89.233333333333306</v>
      </c>
      <c r="D155" s="47">
        <v>88.781989999999993</v>
      </c>
      <c r="E155" s="46">
        <f t="shared" si="18"/>
        <v>89.00766166666665</v>
      </c>
      <c r="F155" s="46">
        <f t="shared" si="19"/>
        <v>0.45134333333331256</v>
      </c>
      <c r="G155" s="46">
        <f t="shared" si="20"/>
        <v>0.45134333333331256</v>
      </c>
      <c r="H155" s="56">
        <f t="shared" si="22"/>
        <v>0.20371080454442569</v>
      </c>
      <c r="I155" s="50">
        <f t="shared" si="21"/>
        <v>0.99494198729921579</v>
      </c>
      <c r="J155" s="55"/>
      <c r="K155" s="55"/>
    </row>
    <row r="156" spans="2:11" x14ac:dyDescent="0.3">
      <c r="B156" s="13" t="s">
        <v>163</v>
      </c>
      <c r="C156" s="47">
        <v>89.6</v>
      </c>
      <c r="D156" s="47">
        <v>91.436806000000004</v>
      </c>
      <c r="E156" s="46">
        <f t="shared" si="18"/>
        <v>90.518403000000006</v>
      </c>
      <c r="F156" s="46">
        <f t="shared" si="19"/>
        <v>-1.8368060000000099</v>
      </c>
      <c r="G156" s="46">
        <f t="shared" si="20"/>
        <v>1.8368060000000099</v>
      </c>
      <c r="H156" s="56">
        <f t="shared" si="22"/>
        <v>3.3738562816360367</v>
      </c>
      <c r="I156" s="50">
        <f t="shared" si="21"/>
        <v>0.97949993303571414</v>
      </c>
      <c r="J156" s="55"/>
      <c r="K156" s="55"/>
    </row>
    <row r="157" spans="2:11" x14ac:dyDescent="0.3">
      <c r="B157" s="13" t="s">
        <v>164</v>
      </c>
      <c r="C157" s="47">
        <v>89.8</v>
      </c>
      <c r="D157" s="47">
        <v>91.376440000000002</v>
      </c>
      <c r="E157" s="46">
        <f t="shared" si="18"/>
        <v>90.588220000000007</v>
      </c>
      <c r="F157" s="46">
        <f t="shared" si="19"/>
        <v>-1.5764400000000052</v>
      </c>
      <c r="G157" s="46">
        <f t="shared" si="20"/>
        <v>1.5764400000000052</v>
      </c>
      <c r="H157" s="56">
        <f t="shared" si="22"/>
        <v>2.4851630736000163</v>
      </c>
      <c r="I157" s="50">
        <f t="shared" si="21"/>
        <v>0.98244498886414244</v>
      </c>
      <c r="J157" s="55"/>
      <c r="K157" s="55"/>
    </row>
    <row r="158" spans="2:11" x14ac:dyDescent="0.3">
      <c r="B158" s="13" t="s">
        <v>165</v>
      </c>
      <c r="C158" s="47">
        <v>88.966666666666598</v>
      </c>
      <c r="D158" s="47">
        <v>96.347920000000002</v>
      </c>
      <c r="E158" s="46">
        <f t="shared" si="18"/>
        <v>92.6572933333333</v>
      </c>
      <c r="F158" s="46">
        <f t="shared" si="19"/>
        <v>-7.3812533333334045</v>
      </c>
      <c r="G158" s="46">
        <f t="shared" si="20"/>
        <v>7.3812533333334045</v>
      </c>
      <c r="H158" s="56">
        <f t="shared" si="22"/>
        <v>54.482900770845497</v>
      </c>
      <c r="I158" s="50">
        <f t="shared" si="21"/>
        <v>0.91703349569126924</v>
      </c>
      <c r="J158" s="55"/>
      <c r="K158" s="55"/>
    </row>
    <row r="159" spans="2:11" x14ac:dyDescent="0.3">
      <c r="B159" s="13" t="s">
        <v>166</v>
      </c>
      <c r="C159" s="47">
        <v>88.9</v>
      </c>
      <c r="D159" s="47">
        <v>101.65765</v>
      </c>
      <c r="E159" s="46">
        <f t="shared" si="18"/>
        <v>95.278825000000012</v>
      </c>
      <c r="F159" s="46">
        <f t="shared" si="19"/>
        <v>-12.757649999999998</v>
      </c>
      <c r="G159" s="46">
        <f t="shared" si="20"/>
        <v>12.757649999999998</v>
      </c>
      <c r="H159" s="56">
        <f t="shared" si="22"/>
        <v>162.75763352249996</v>
      </c>
      <c r="I159" s="50">
        <f t="shared" si="21"/>
        <v>0.85649437570303721</v>
      </c>
      <c r="J159" s="55"/>
      <c r="K159" s="55"/>
    </row>
    <row r="160" spans="2:11" x14ac:dyDescent="0.3">
      <c r="B160" s="13" t="s">
        <v>167</v>
      </c>
      <c r="C160" s="47">
        <v>89.2</v>
      </c>
      <c r="D160" s="47">
        <v>89.159739999999999</v>
      </c>
      <c r="E160" s="46">
        <f t="shared" si="18"/>
        <v>89.179869999999994</v>
      </c>
      <c r="F160" s="46">
        <f t="shared" si="19"/>
        <v>4.0260000000003515E-2</v>
      </c>
      <c r="G160" s="46">
        <f t="shared" si="20"/>
        <v>4.0260000000003515E-2</v>
      </c>
      <c r="H160" s="56">
        <f t="shared" si="22"/>
        <v>1.620867600000283E-3</v>
      </c>
      <c r="I160" s="50">
        <f t="shared" si="21"/>
        <v>0.99954865470852017</v>
      </c>
      <c r="J160" s="55"/>
      <c r="K160" s="55"/>
    </row>
    <row r="161" spans="2:11" x14ac:dyDescent="0.3">
      <c r="B161" s="13" t="s">
        <v>168</v>
      </c>
      <c r="C161" s="47">
        <v>89.766666666666595</v>
      </c>
      <c r="D161" s="47">
        <v>95.578329999999994</v>
      </c>
      <c r="E161" s="46">
        <f t="shared" si="18"/>
        <v>92.672498333333294</v>
      </c>
      <c r="F161" s="46">
        <f t="shared" si="19"/>
        <v>-5.8116633333333994</v>
      </c>
      <c r="G161" s="46">
        <f t="shared" si="20"/>
        <v>5.8116633333333994</v>
      </c>
      <c r="H161" s="56">
        <f t="shared" si="22"/>
        <v>33.775430700011881</v>
      </c>
      <c r="I161" s="50">
        <f t="shared" si="21"/>
        <v>0.93525811362792344</v>
      </c>
      <c r="J161" s="55"/>
      <c r="K161" s="55"/>
    </row>
    <row r="162" spans="2:11" x14ac:dyDescent="0.3">
      <c r="B162" s="13" t="s">
        <v>169</v>
      </c>
      <c r="C162" s="47">
        <v>89.9</v>
      </c>
      <c r="D162" s="47">
        <v>89.703819999999993</v>
      </c>
      <c r="E162" s="46">
        <f t="shared" si="18"/>
        <v>89.801909999999992</v>
      </c>
      <c r="F162" s="46">
        <f t="shared" si="19"/>
        <v>0.19618000000001246</v>
      </c>
      <c r="G162" s="46">
        <f t="shared" si="20"/>
        <v>0.19618000000001246</v>
      </c>
      <c r="H162" s="56">
        <f t="shared" si="22"/>
        <v>3.848659240000489E-2</v>
      </c>
      <c r="I162" s="50">
        <f t="shared" si="21"/>
        <v>0.99781779755283639</v>
      </c>
      <c r="J162" s="55"/>
      <c r="K162" s="55"/>
    </row>
    <row r="163" spans="2:11" x14ac:dyDescent="0.3">
      <c r="B163" s="13" t="s">
        <v>170</v>
      </c>
      <c r="C163" s="47">
        <v>88.655172413793096</v>
      </c>
      <c r="D163" s="47">
        <v>94.792270000000002</v>
      </c>
      <c r="E163" s="46">
        <f t="shared" si="18"/>
        <v>91.723721206896556</v>
      </c>
      <c r="F163" s="46">
        <f t="shared" si="19"/>
        <v>-6.1370975862069059</v>
      </c>
      <c r="G163" s="46">
        <f t="shared" si="20"/>
        <v>6.1370975862069059</v>
      </c>
      <c r="H163" s="56">
        <f t="shared" si="22"/>
        <v>37.66396678262663</v>
      </c>
      <c r="I163" s="50">
        <f t="shared" si="21"/>
        <v>0.93077563982886025</v>
      </c>
      <c r="J163" s="55"/>
      <c r="K163" s="55"/>
    </row>
    <row r="164" spans="2:11" x14ac:dyDescent="0.3">
      <c r="B164" s="13" t="s">
        <v>171</v>
      </c>
      <c r="C164" s="47">
        <v>88.566666666666606</v>
      </c>
      <c r="D164" s="47">
        <v>87.835290000000001</v>
      </c>
      <c r="E164" s="46">
        <f t="shared" si="18"/>
        <v>88.200978333333296</v>
      </c>
      <c r="F164" s="46">
        <f t="shared" si="19"/>
        <v>0.7313766666666055</v>
      </c>
      <c r="G164" s="46">
        <f t="shared" si="20"/>
        <v>0.7313766666666055</v>
      </c>
      <c r="H164" s="56">
        <f t="shared" si="22"/>
        <v>0.53491182854435493</v>
      </c>
      <c r="I164" s="50">
        <f t="shared" si="21"/>
        <v>0.9917420775310507</v>
      </c>
      <c r="J164" s="55"/>
      <c r="K164" s="55"/>
    </row>
    <row r="165" spans="2:11" x14ac:dyDescent="0.3">
      <c r="B165" s="13" t="s">
        <v>172</v>
      </c>
      <c r="C165" s="47">
        <v>89.161290322580598</v>
      </c>
      <c r="D165" s="47">
        <v>93.900679999999994</v>
      </c>
      <c r="E165" s="46">
        <f t="shared" si="18"/>
        <v>91.530985161290289</v>
      </c>
      <c r="F165" s="46">
        <f t="shared" si="19"/>
        <v>-4.7393896774193962</v>
      </c>
      <c r="G165" s="46">
        <f t="shared" si="20"/>
        <v>4.7393896774193962</v>
      </c>
      <c r="H165" s="56">
        <f t="shared" si="22"/>
        <v>22.461814514429527</v>
      </c>
      <c r="I165" s="50">
        <f t="shared" si="21"/>
        <v>0.94684476121562899</v>
      </c>
      <c r="J165" s="55"/>
      <c r="K165" s="55"/>
    </row>
    <row r="166" spans="2:11" x14ac:dyDescent="0.3">
      <c r="B166" s="13" t="s">
        <v>173</v>
      </c>
      <c r="C166" s="47">
        <v>89.6</v>
      </c>
      <c r="D166" s="47">
        <v>92.540710000000004</v>
      </c>
      <c r="E166" s="46">
        <f t="shared" si="18"/>
        <v>91.070355000000006</v>
      </c>
      <c r="F166" s="46">
        <f t="shared" si="19"/>
        <v>-2.9407100000000099</v>
      </c>
      <c r="G166" s="46">
        <f t="shared" si="20"/>
        <v>2.9407100000000099</v>
      </c>
      <c r="H166" s="56">
        <f t="shared" si="22"/>
        <v>8.6477753041000582</v>
      </c>
      <c r="I166" s="50">
        <f t="shared" si="21"/>
        <v>0.96717957589285708</v>
      </c>
      <c r="J166" s="55"/>
      <c r="K166" s="55"/>
    </row>
    <row r="167" spans="2:11" x14ac:dyDescent="0.3">
      <c r="B167" s="13" t="s">
        <v>174</v>
      </c>
      <c r="C167" s="47">
        <v>88.966666666666598</v>
      </c>
      <c r="D167" s="47">
        <v>88.185326000000003</v>
      </c>
      <c r="E167" s="46">
        <f t="shared" si="18"/>
        <v>88.575996333333308</v>
      </c>
      <c r="F167" s="46">
        <f t="shared" si="19"/>
        <v>0.78134066666659407</v>
      </c>
      <c r="G167" s="46">
        <f t="shared" si="20"/>
        <v>0.78134066666659407</v>
      </c>
      <c r="H167" s="56">
        <f t="shared" si="22"/>
        <v>0.61049323738699768</v>
      </c>
      <c r="I167" s="50">
        <f t="shared" si="21"/>
        <v>0.9912176020981649</v>
      </c>
      <c r="J167" s="55"/>
      <c r="K167" s="55"/>
    </row>
    <row r="168" spans="2:11" x14ac:dyDescent="0.3">
      <c r="B168" s="13" t="s">
        <v>175</v>
      </c>
      <c r="C168" s="47">
        <v>89.533333333333303</v>
      </c>
      <c r="D168" s="47">
        <v>90.64864</v>
      </c>
      <c r="E168" s="46">
        <f t="shared" si="18"/>
        <v>90.090986666666652</v>
      </c>
      <c r="F168" s="46">
        <f t="shared" si="19"/>
        <v>-1.1153066666666973</v>
      </c>
      <c r="G168" s="46">
        <f t="shared" si="20"/>
        <v>1.1153066666666973</v>
      </c>
      <c r="H168" s="56">
        <f t="shared" si="22"/>
        <v>1.2439089607111795</v>
      </c>
      <c r="I168" s="50">
        <f t="shared" si="21"/>
        <v>0.98754311243484705</v>
      </c>
      <c r="J168" s="55"/>
      <c r="K168" s="55"/>
    </row>
    <row r="169" spans="2:11" x14ac:dyDescent="0.3">
      <c r="B169" s="13" t="s">
        <v>176</v>
      </c>
      <c r="C169" s="47">
        <v>88.8</v>
      </c>
      <c r="D169" s="47">
        <v>87.811080000000004</v>
      </c>
      <c r="E169" s="46">
        <f t="shared" si="18"/>
        <v>88.305540000000008</v>
      </c>
      <c r="F169" s="46">
        <f t="shared" si="19"/>
        <v>0.98891999999999314</v>
      </c>
      <c r="G169" s="46">
        <f t="shared" si="20"/>
        <v>0.98891999999999314</v>
      </c>
      <c r="H169" s="56">
        <f t="shared" si="22"/>
        <v>0.97796276639998647</v>
      </c>
      <c r="I169" s="50">
        <f t="shared" si="21"/>
        <v>0.98886351351351354</v>
      </c>
      <c r="J169" s="55"/>
      <c r="K169" s="55"/>
    </row>
    <row r="170" spans="2:11" x14ac:dyDescent="0.3">
      <c r="B170" s="13" t="s">
        <v>177</v>
      </c>
      <c r="C170" s="47">
        <v>88.516129032257993</v>
      </c>
      <c r="D170" s="47">
        <v>95.348879999999994</v>
      </c>
      <c r="E170" s="46">
        <f t="shared" ref="E170:E233" si="23">IFERROR(AVERAGE(C170,D170),"")</f>
        <v>91.932504516129001</v>
      </c>
      <c r="F170" s="46">
        <f t="shared" ref="F170:F233" si="24">IFERROR((C170-D170),"")</f>
        <v>-6.8327509677420011</v>
      </c>
      <c r="G170" s="46">
        <f t="shared" ref="G170:G233" si="25">ABS(F170)</f>
        <v>6.8327509677420011</v>
      </c>
      <c r="H170" s="56">
        <f t="shared" si="22"/>
        <v>46.686485787179251</v>
      </c>
      <c r="I170" s="50">
        <f t="shared" ref="I170:I233" si="26">IFERROR((1-(ABS(C170-D170)/C170)),"")</f>
        <v>0.92280784256559689</v>
      </c>
      <c r="J170" s="55"/>
      <c r="K170" s="55"/>
    </row>
    <row r="171" spans="2:11" x14ac:dyDescent="0.3">
      <c r="B171" s="13" t="s">
        <v>178</v>
      </c>
      <c r="C171" s="47">
        <v>89.8</v>
      </c>
      <c r="D171" s="47">
        <v>96.660415999999998</v>
      </c>
      <c r="E171" s="46">
        <f t="shared" si="23"/>
        <v>93.230208000000005</v>
      </c>
      <c r="F171" s="46">
        <f t="shared" si="24"/>
        <v>-6.8604160000000007</v>
      </c>
      <c r="G171" s="46">
        <f t="shared" si="25"/>
        <v>6.8604160000000007</v>
      </c>
      <c r="H171" s="56">
        <f t="shared" si="22"/>
        <v>47.065307693056013</v>
      </c>
      <c r="I171" s="50">
        <f t="shared" si="26"/>
        <v>0.9236033853006681</v>
      </c>
      <c r="J171" s="55"/>
      <c r="K171" s="55"/>
    </row>
    <row r="172" spans="2:11" x14ac:dyDescent="0.3">
      <c r="B172" s="13" t="s">
        <v>179</v>
      </c>
      <c r="C172" s="47">
        <v>87</v>
      </c>
      <c r="D172" s="47">
        <v>87.864500000000007</v>
      </c>
      <c r="E172" s="46">
        <f t="shared" si="23"/>
        <v>87.43225000000001</v>
      </c>
      <c r="F172" s="46">
        <f t="shared" si="24"/>
        <v>-0.86450000000000671</v>
      </c>
      <c r="G172" s="46">
        <f t="shared" si="25"/>
        <v>0.86450000000000671</v>
      </c>
      <c r="H172" s="56">
        <f t="shared" si="22"/>
        <v>0.74736025000001161</v>
      </c>
      <c r="I172" s="50">
        <f t="shared" si="26"/>
        <v>0.99006321839080447</v>
      </c>
      <c r="J172" s="55"/>
      <c r="K172" s="55"/>
    </row>
    <row r="173" spans="2:11" x14ac:dyDescent="0.3">
      <c r="B173" s="13" t="s">
        <v>180</v>
      </c>
      <c r="C173" s="47">
        <v>87.7</v>
      </c>
      <c r="D173" s="47">
        <v>86.867159999999998</v>
      </c>
      <c r="E173" s="46">
        <f t="shared" si="23"/>
        <v>87.283580000000001</v>
      </c>
      <c r="F173" s="46">
        <f t="shared" si="24"/>
        <v>0.83284000000000447</v>
      </c>
      <c r="G173" s="46">
        <f t="shared" si="25"/>
        <v>0.83284000000000447</v>
      </c>
      <c r="H173" s="56">
        <f t="shared" si="22"/>
        <v>0.6936224656000074</v>
      </c>
      <c r="I173" s="50">
        <f t="shared" si="26"/>
        <v>0.99050353477765107</v>
      </c>
      <c r="J173" s="55"/>
      <c r="K173" s="55"/>
    </row>
    <row r="174" spans="2:11" x14ac:dyDescent="0.3">
      <c r="B174" s="13" t="s">
        <v>181</v>
      </c>
      <c r="C174" s="47">
        <v>87.8</v>
      </c>
      <c r="D174" s="47">
        <v>87.209400000000002</v>
      </c>
      <c r="E174" s="46">
        <f t="shared" si="23"/>
        <v>87.5047</v>
      </c>
      <c r="F174" s="46">
        <f t="shared" si="24"/>
        <v>0.59059999999999491</v>
      </c>
      <c r="G174" s="46">
        <f t="shared" si="25"/>
        <v>0.59059999999999491</v>
      </c>
      <c r="H174" s="56">
        <f t="shared" si="22"/>
        <v>0.34880835999999399</v>
      </c>
      <c r="I174" s="50">
        <f t="shared" si="26"/>
        <v>0.99327334851936222</v>
      </c>
      <c r="J174" s="55"/>
      <c r="K174" s="55"/>
    </row>
    <row r="175" spans="2:11" x14ac:dyDescent="0.3">
      <c r="B175" s="13" t="s">
        <v>182</v>
      </c>
      <c r="C175" s="47">
        <v>83.933333333333294</v>
      </c>
      <c r="D175" s="47">
        <v>79.77373</v>
      </c>
      <c r="E175" s="46">
        <f t="shared" si="23"/>
        <v>81.85353166666664</v>
      </c>
      <c r="F175" s="46">
        <f t="shared" si="24"/>
        <v>4.159603333333294</v>
      </c>
      <c r="G175" s="46">
        <f t="shared" si="25"/>
        <v>4.159603333333294</v>
      </c>
      <c r="H175" s="56">
        <f t="shared" si="22"/>
        <v>17.30229989067745</v>
      </c>
      <c r="I175" s="50">
        <f t="shared" si="26"/>
        <v>0.95044158061953976</v>
      </c>
      <c r="J175" s="55"/>
      <c r="K175" s="55"/>
    </row>
    <row r="176" spans="2:11" x14ac:dyDescent="0.3">
      <c r="B176" s="13" t="s">
        <v>183</v>
      </c>
      <c r="C176" s="47">
        <v>84.1</v>
      </c>
      <c r="D176" s="47">
        <v>74.843604999999997</v>
      </c>
      <c r="E176" s="46">
        <f t="shared" si="23"/>
        <v>79.471802499999995</v>
      </c>
      <c r="F176" s="46">
        <f t="shared" si="24"/>
        <v>9.2563949999999977</v>
      </c>
      <c r="G176" s="46">
        <f t="shared" si="25"/>
        <v>9.2563949999999977</v>
      </c>
      <c r="H176" s="56">
        <f t="shared" si="22"/>
        <v>85.680848396024956</v>
      </c>
      <c r="I176" s="50">
        <f t="shared" si="26"/>
        <v>0.88993585017835908</v>
      </c>
      <c r="J176" s="55"/>
      <c r="K176" s="55"/>
    </row>
    <row r="177" spans="2:11" x14ac:dyDescent="0.3">
      <c r="B177" s="13" t="s">
        <v>184</v>
      </c>
      <c r="C177" s="47">
        <v>84.033333333333303</v>
      </c>
      <c r="D177" s="47">
        <v>79.436499999999995</v>
      </c>
      <c r="E177" s="46">
        <f t="shared" si="23"/>
        <v>81.734916666666649</v>
      </c>
      <c r="F177" s="46">
        <f t="shared" si="24"/>
        <v>4.5968333333333078</v>
      </c>
      <c r="G177" s="46">
        <f t="shared" si="25"/>
        <v>4.5968333333333078</v>
      </c>
      <c r="H177" s="56">
        <f t="shared" si="22"/>
        <v>21.130876694444211</v>
      </c>
      <c r="I177" s="50">
        <f t="shared" si="26"/>
        <v>0.9452975009916702</v>
      </c>
      <c r="J177" s="55"/>
      <c r="K177" s="55"/>
    </row>
    <row r="178" spans="2:11" x14ac:dyDescent="0.3">
      <c r="B178" s="13" t="s">
        <v>185</v>
      </c>
      <c r="C178" s="47">
        <v>84.1666666666666</v>
      </c>
      <c r="D178" s="47">
        <v>82.916854999999998</v>
      </c>
      <c r="E178" s="46">
        <f t="shared" si="23"/>
        <v>83.541760833333299</v>
      </c>
      <c r="F178" s="46">
        <f t="shared" si="24"/>
        <v>1.2498116666666022</v>
      </c>
      <c r="G178" s="46">
        <f t="shared" si="25"/>
        <v>1.2498116666666022</v>
      </c>
      <c r="H178" s="56">
        <f t="shared" si="22"/>
        <v>1.5620292021359499</v>
      </c>
      <c r="I178" s="50">
        <f t="shared" si="26"/>
        <v>0.9851507524752483</v>
      </c>
      <c r="J178" s="55"/>
      <c r="K178" s="55"/>
    </row>
    <row r="179" spans="2:11" x14ac:dyDescent="0.3">
      <c r="B179" s="13" t="s">
        <v>186</v>
      </c>
      <c r="C179" s="47">
        <v>84.612903225806406</v>
      </c>
      <c r="D179" s="47">
        <v>79.180629999999994</v>
      </c>
      <c r="E179" s="46">
        <f t="shared" si="23"/>
        <v>81.896766612903207</v>
      </c>
      <c r="F179" s="46">
        <f t="shared" si="24"/>
        <v>5.4322732258064121</v>
      </c>
      <c r="G179" s="46">
        <f t="shared" si="25"/>
        <v>5.4322732258064121</v>
      </c>
      <c r="H179" s="56">
        <f t="shared" si="22"/>
        <v>29.509592399813204</v>
      </c>
      <c r="I179" s="50">
        <f t="shared" si="26"/>
        <v>0.93579852459016433</v>
      </c>
      <c r="J179" s="55"/>
      <c r="K179" s="55"/>
    </row>
    <row r="180" spans="2:11" x14ac:dyDescent="0.3">
      <c r="B180" s="13" t="s">
        <v>187</v>
      </c>
      <c r="C180" s="47">
        <v>86.419354838709594</v>
      </c>
      <c r="D180" s="47">
        <v>79.989006000000003</v>
      </c>
      <c r="E180" s="46">
        <f t="shared" si="23"/>
        <v>83.204180419354799</v>
      </c>
      <c r="F180" s="46">
        <f t="shared" si="24"/>
        <v>6.4303488387095911</v>
      </c>
      <c r="G180" s="46">
        <f t="shared" si="25"/>
        <v>6.4303488387095911</v>
      </c>
      <c r="H180" s="56">
        <f t="shared" si="22"/>
        <v>41.349386187493785</v>
      </c>
      <c r="I180" s="50">
        <f t="shared" si="26"/>
        <v>0.92559133482642875</v>
      </c>
      <c r="J180" s="55"/>
      <c r="K180" s="55"/>
    </row>
    <row r="181" spans="2:11" x14ac:dyDescent="0.3">
      <c r="B181" s="13" t="s">
        <v>188</v>
      </c>
      <c r="C181" s="47">
        <v>87.6666666666666</v>
      </c>
      <c r="D181" s="47">
        <v>75.437290000000004</v>
      </c>
      <c r="E181" s="46">
        <f t="shared" si="23"/>
        <v>81.551978333333295</v>
      </c>
      <c r="F181" s="46">
        <f t="shared" si="24"/>
        <v>12.229376666666596</v>
      </c>
      <c r="G181" s="46">
        <f t="shared" si="25"/>
        <v>12.229376666666596</v>
      </c>
      <c r="H181" s="56">
        <f t="shared" si="22"/>
        <v>149.55765365520938</v>
      </c>
      <c r="I181" s="50">
        <f t="shared" si="26"/>
        <v>0.86050140684410714</v>
      </c>
      <c r="J181" s="55"/>
      <c r="K181" s="55"/>
    </row>
    <row r="182" spans="2:11" x14ac:dyDescent="0.3">
      <c r="B182" s="13" t="s">
        <v>189</v>
      </c>
      <c r="C182" s="47">
        <v>87.3</v>
      </c>
      <c r="D182" s="47">
        <v>82.197090000000003</v>
      </c>
      <c r="E182" s="46">
        <f t="shared" si="23"/>
        <v>84.748545000000007</v>
      </c>
      <c r="F182" s="46">
        <f t="shared" si="24"/>
        <v>5.1029099999999943</v>
      </c>
      <c r="G182" s="46">
        <f t="shared" si="25"/>
        <v>5.1029099999999943</v>
      </c>
      <c r="H182" s="56">
        <f t="shared" si="22"/>
        <v>26.039690468099941</v>
      </c>
      <c r="I182" s="50">
        <f t="shared" si="26"/>
        <v>0.94154742268041247</v>
      </c>
      <c r="J182" s="55"/>
      <c r="K182" s="55"/>
    </row>
    <row r="183" spans="2:11" x14ac:dyDescent="0.3">
      <c r="B183" s="13" t="s">
        <v>190</v>
      </c>
      <c r="C183" s="47">
        <v>86.966666666666598</v>
      </c>
      <c r="D183" s="47">
        <v>87.87997</v>
      </c>
      <c r="E183" s="46">
        <f t="shared" si="23"/>
        <v>87.423318333333299</v>
      </c>
      <c r="F183" s="46">
        <f t="shared" si="24"/>
        <v>-0.91330333333340263</v>
      </c>
      <c r="G183" s="46">
        <f t="shared" si="25"/>
        <v>0.91330333333340263</v>
      </c>
      <c r="H183" s="56">
        <f t="shared" si="22"/>
        <v>0.83412297867790441</v>
      </c>
      <c r="I183" s="50">
        <f t="shared" si="26"/>
        <v>0.98949823687236405</v>
      </c>
      <c r="J183" s="55"/>
      <c r="K183" s="55"/>
    </row>
    <row r="184" spans="2:11" x14ac:dyDescent="0.3">
      <c r="B184" s="13" t="s">
        <v>191</v>
      </c>
      <c r="C184" s="47">
        <v>86.433333333333294</v>
      </c>
      <c r="D184" s="47">
        <v>85.787840000000003</v>
      </c>
      <c r="E184" s="46">
        <f t="shared" si="23"/>
        <v>86.110586666666649</v>
      </c>
      <c r="F184" s="46">
        <f t="shared" si="24"/>
        <v>0.64549333333329173</v>
      </c>
      <c r="G184" s="46">
        <f t="shared" si="25"/>
        <v>0.64549333333329173</v>
      </c>
      <c r="H184" s="56">
        <f t="shared" si="22"/>
        <v>0.41666164337772404</v>
      </c>
      <c r="I184" s="50">
        <f t="shared" si="26"/>
        <v>0.99253189355958393</v>
      </c>
      <c r="J184" s="55"/>
      <c r="K184" s="55"/>
    </row>
    <row r="185" spans="2:11" x14ac:dyDescent="0.3">
      <c r="B185" s="13" t="s">
        <v>192</v>
      </c>
      <c r="C185" s="47">
        <v>85.7</v>
      </c>
      <c r="D185" s="47">
        <v>88.439673999999997</v>
      </c>
      <c r="E185" s="46">
        <f t="shared" si="23"/>
        <v>87.069837000000007</v>
      </c>
      <c r="F185" s="46">
        <f t="shared" si="24"/>
        <v>-2.7396739999999937</v>
      </c>
      <c r="G185" s="46">
        <f t="shared" si="25"/>
        <v>2.7396739999999937</v>
      </c>
      <c r="H185" s="56">
        <f t="shared" si="22"/>
        <v>7.505813626275966</v>
      </c>
      <c r="I185" s="50">
        <f t="shared" si="26"/>
        <v>0.96803180863477256</v>
      </c>
      <c r="J185" s="55"/>
      <c r="K185" s="55"/>
    </row>
    <row r="186" spans="2:11" x14ac:dyDescent="0.3">
      <c r="B186" s="13" t="s">
        <v>193</v>
      </c>
      <c r="C186" s="47">
        <v>87.9</v>
      </c>
      <c r="D186" s="47">
        <v>83.670079999999999</v>
      </c>
      <c r="E186" s="46">
        <f t="shared" si="23"/>
        <v>85.785040000000009</v>
      </c>
      <c r="F186" s="46">
        <f t="shared" si="24"/>
        <v>4.229920000000007</v>
      </c>
      <c r="G186" s="46">
        <f t="shared" si="25"/>
        <v>4.229920000000007</v>
      </c>
      <c r="H186" s="56">
        <f t="shared" si="22"/>
        <v>17.892223206400061</v>
      </c>
      <c r="I186" s="50">
        <f t="shared" si="26"/>
        <v>0.95187804323094416</v>
      </c>
      <c r="J186" s="55"/>
      <c r="K186" s="55"/>
    </row>
    <row r="187" spans="2:11" x14ac:dyDescent="0.3">
      <c r="B187" s="13" t="s">
        <v>194</v>
      </c>
      <c r="C187" s="47">
        <v>88.3333333333333</v>
      </c>
      <c r="D187" s="47">
        <v>82.774919999999995</v>
      </c>
      <c r="E187" s="46">
        <f t="shared" si="23"/>
        <v>85.554126666666647</v>
      </c>
      <c r="F187" s="46">
        <f t="shared" si="24"/>
        <v>5.5584133333333057</v>
      </c>
      <c r="G187" s="46">
        <f t="shared" si="25"/>
        <v>5.5584133333333057</v>
      </c>
      <c r="H187" s="56">
        <f t="shared" si="22"/>
        <v>30.89595878417747</v>
      </c>
      <c r="I187" s="50">
        <f t="shared" si="26"/>
        <v>0.9370745660377362</v>
      </c>
      <c r="J187" s="55"/>
      <c r="K187" s="55"/>
    </row>
    <row r="188" spans="2:11" x14ac:dyDescent="0.3">
      <c r="B188" s="13" t="s">
        <v>195</v>
      </c>
      <c r="C188" s="47">
        <v>87.6</v>
      </c>
      <c r="D188" s="47">
        <v>84.71369</v>
      </c>
      <c r="E188" s="46">
        <f t="shared" si="23"/>
        <v>86.156845000000004</v>
      </c>
      <c r="F188" s="46">
        <f t="shared" si="24"/>
        <v>2.8863099999999946</v>
      </c>
      <c r="G188" s="46">
        <f t="shared" si="25"/>
        <v>2.8863099999999946</v>
      </c>
      <c r="H188" s="56">
        <f t="shared" si="22"/>
        <v>8.3307854160999693</v>
      </c>
      <c r="I188" s="50">
        <f t="shared" si="26"/>
        <v>0.96705125570776262</v>
      </c>
      <c r="J188" s="55"/>
      <c r="K188" s="55"/>
    </row>
    <row r="189" spans="2:11" x14ac:dyDescent="0.3">
      <c r="B189" s="13" t="s">
        <v>196</v>
      </c>
      <c r="C189" s="47">
        <v>84.513513513513502</v>
      </c>
      <c r="D189" s="47">
        <v>85.602400000000003</v>
      </c>
      <c r="E189" s="46">
        <f t="shared" si="23"/>
        <v>85.057956756756752</v>
      </c>
      <c r="F189" s="46">
        <f t="shared" si="24"/>
        <v>-1.0888864864865013</v>
      </c>
      <c r="G189" s="46">
        <f t="shared" si="25"/>
        <v>1.0888864864865013</v>
      </c>
      <c r="H189" s="56">
        <f t="shared" si="22"/>
        <v>1.1856737804529176</v>
      </c>
      <c r="I189" s="50">
        <f t="shared" si="26"/>
        <v>0.98711582986888369</v>
      </c>
      <c r="J189" s="55"/>
      <c r="K189" s="55"/>
    </row>
    <row r="190" spans="2:11" x14ac:dyDescent="0.3">
      <c r="B190" s="13" t="s">
        <v>197</v>
      </c>
      <c r="C190" s="47">
        <v>83.8</v>
      </c>
      <c r="D190" s="47">
        <v>85.029120000000006</v>
      </c>
      <c r="E190" s="46">
        <f t="shared" si="23"/>
        <v>84.414559999999994</v>
      </c>
      <c r="F190" s="46">
        <f t="shared" si="24"/>
        <v>-1.2291200000000089</v>
      </c>
      <c r="G190" s="46">
        <f t="shared" si="25"/>
        <v>1.2291200000000089</v>
      </c>
      <c r="H190" s="56">
        <f t="shared" si="22"/>
        <v>1.5107359744000217</v>
      </c>
      <c r="I190" s="50">
        <f t="shared" si="26"/>
        <v>0.98533269689737457</v>
      </c>
      <c r="J190" s="55"/>
      <c r="K190" s="55"/>
    </row>
    <row r="191" spans="2:11" x14ac:dyDescent="0.3">
      <c r="B191" s="13" t="s">
        <v>198</v>
      </c>
      <c r="C191" s="47">
        <v>84.633333333333297</v>
      </c>
      <c r="D191" s="47">
        <v>84.985434999999995</v>
      </c>
      <c r="E191" s="46">
        <f t="shared" si="23"/>
        <v>84.809384166666646</v>
      </c>
      <c r="F191" s="46">
        <f t="shared" si="24"/>
        <v>-0.35210166666669807</v>
      </c>
      <c r="G191" s="46">
        <f t="shared" si="25"/>
        <v>0.35210166666669807</v>
      </c>
      <c r="H191" s="56">
        <f t="shared" si="22"/>
        <v>0.12397558366946655</v>
      </c>
      <c r="I191" s="50">
        <f t="shared" si="26"/>
        <v>0.99583968097676212</v>
      </c>
      <c r="J191" s="55"/>
      <c r="K191" s="55"/>
    </row>
    <row r="192" spans="2:11" x14ac:dyDescent="0.3">
      <c r="B192" s="13" t="s">
        <v>199</v>
      </c>
      <c r="C192" s="47">
        <v>83.2</v>
      </c>
      <c r="D192" s="47">
        <v>89.270030000000006</v>
      </c>
      <c r="E192" s="46">
        <f t="shared" si="23"/>
        <v>86.235015000000004</v>
      </c>
      <c r="F192" s="46">
        <f t="shared" si="24"/>
        <v>-6.0700300000000027</v>
      </c>
      <c r="G192" s="46">
        <f t="shared" si="25"/>
        <v>6.0700300000000027</v>
      </c>
      <c r="H192" s="56">
        <f t="shared" si="22"/>
        <v>36.845264200900033</v>
      </c>
      <c r="I192" s="50">
        <f t="shared" si="26"/>
        <v>0.92704290865384609</v>
      </c>
      <c r="J192" s="55"/>
      <c r="K192" s="55"/>
    </row>
    <row r="193" spans="2:11" x14ac:dyDescent="0.3">
      <c r="B193" s="13" t="s">
        <v>200</v>
      </c>
      <c r="C193" s="47">
        <v>84.096774193548299</v>
      </c>
      <c r="D193" s="47">
        <v>85.072074999999998</v>
      </c>
      <c r="E193" s="46">
        <f t="shared" si="23"/>
        <v>84.584424596774141</v>
      </c>
      <c r="F193" s="46">
        <f t="shared" si="24"/>
        <v>-0.97530080645169903</v>
      </c>
      <c r="G193" s="46">
        <f t="shared" si="25"/>
        <v>0.97530080645169903</v>
      </c>
      <c r="H193" s="56">
        <f t="shared" si="22"/>
        <v>0.95121166306533445</v>
      </c>
      <c r="I193" s="50">
        <f t="shared" si="26"/>
        <v>0.98840263713080068</v>
      </c>
      <c r="J193" s="55"/>
      <c r="K193" s="55"/>
    </row>
    <row r="194" spans="2:11" x14ac:dyDescent="0.3">
      <c r="B194" s="13" t="s">
        <v>201</v>
      </c>
      <c r="C194" s="47">
        <v>84.233333333333306</v>
      </c>
      <c r="D194" s="47">
        <v>85.485596000000001</v>
      </c>
      <c r="E194" s="46">
        <f t="shared" si="23"/>
        <v>84.859464666666653</v>
      </c>
      <c r="F194" s="46">
        <f t="shared" si="24"/>
        <v>-1.2522626666666952</v>
      </c>
      <c r="G194" s="46">
        <f t="shared" si="25"/>
        <v>1.2522626666666952</v>
      </c>
      <c r="H194" s="56">
        <f t="shared" si="22"/>
        <v>1.5681617863271824</v>
      </c>
      <c r="I194" s="50">
        <f t="shared" si="26"/>
        <v>0.98513340720221576</v>
      </c>
      <c r="J194" s="55"/>
      <c r="K194" s="55"/>
    </row>
    <row r="195" spans="2:11" x14ac:dyDescent="0.3">
      <c r="B195" s="13" t="s">
        <v>202</v>
      </c>
      <c r="C195" s="47">
        <v>83.533333333333303</v>
      </c>
      <c r="D195" s="47">
        <v>86.931889999999996</v>
      </c>
      <c r="E195" s="46">
        <f t="shared" si="23"/>
        <v>85.232611666666656</v>
      </c>
      <c r="F195" s="46">
        <f t="shared" si="24"/>
        <v>-3.3985566666666926</v>
      </c>
      <c r="G195" s="46">
        <f t="shared" si="25"/>
        <v>3.3985566666666926</v>
      </c>
      <c r="H195" s="56">
        <f t="shared" si="22"/>
        <v>11.55018741654462</v>
      </c>
      <c r="I195" s="50">
        <f t="shared" si="26"/>
        <v>0.95931496408619277</v>
      </c>
      <c r="J195" s="55"/>
      <c r="K195" s="55"/>
    </row>
    <row r="196" spans="2:11" x14ac:dyDescent="0.3">
      <c r="B196" s="13" t="s">
        <v>203</v>
      </c>
      <c r="C196" s="47">
        <v>84.566666666666606</v>
      </c>
      <c r="D196" s="47">
        <v>87.207279999999997</v>
      </c>
      <c r="E196" s="46">
        <f t="shared" si="23"/>
        <v>85.886973333333302</v>
      </c>
      <c r="F196" s="46">
        <f t="shared" si="24"/>
        <v>-2.6406133333333912</v>
      </c>
      <c r="G196" s="46">
        <f t="shared" si="25"/>
        <v>2.6406133333333912</v>
      </c>
      <c r="H196" s="56">
        <f t="shared" si="22"/>
        <v>6.972838776178083</v>
      </c>
      <c r="I196" s="50">
        <f t="shared" si="26"/>
        <v>0.9687747733543548</v>
      </c>
      <c r="J196" s="55"/>
      <c r="K196" s="55"/>
    </row>
    <row r="197" spans="2:11" x14ac:dyDescent="0.3">
      <c r="B197" s="13" t="s">
        <v>204</v>
      </c>
      <c r="C197" s="47">
        <v>85.9</v>
      </c>
      <c r="D197" s="47">
        <v>85.764300000000006</v>
      </c>
      <c r="E197" s="46">
        <f t="shared" si="23"/>
        <v>85.832150000000013</v>
      </c>
      <c r="F197" s="46">
        <f t="shared" si="24"/>
        <v>0.13569999999999993</v>
      </c>
      <c r="G197" s="46">
        <f t="shared" si="25"/>
        <v>0.13569999999999993</v>
      </c>
      <c r="H197" s="56">
        <f t="shared" si="22"/>
        <v>1.8414489999999981E-2</v>
      </c>
      <c r="I197" s="50">
        <f t="shared" si="26"/>
        <v>0.99842025611175789</v>
      </c>
      <c r="J197" s="55"/>
      <c r="K197" s="55"/>
    </row>
    <row r="198" spans="2:11" x14ac:dyDescent="0.3">
      <c r="B198" s="13" t="s">
        <v>205</v>
      </c>
      <c r="C198" s="47">
        <v>85.133333333333297</v>
      </c>
      <c r="D198" s="47">
        <v>87.222300000000004</v>
      </c>
      <c r="E198" s="46">
        <f t="shared" si="23"/>
        <v>86.177816666666644</v>
      </c>
      <c r="F198" s="46">
        <f t="shared" si="24"/>
        <v>-2.0889666666667068</v>
      </c>
      <c r="G198" s="46">
        <f t="shared" si="25"/>
        <v>2.0889666666667068</v>
      </c>
      <c r="H198" s="56">
        <f t="shared" si="22"/>
        <v>4.3637817344446121</v>
      </c>
      <c r="I198" s="50">
        <f t="shared" si="26"/>
        <v>0.97546241190289695</v>
      </c>
      <c r="J198" s="55"/>
      <c r="K198" s="55"/>
    </row>
    <row r="199" spans="2:11" x14ac:dyDescent="0.3">
      <c r="B199" s="13" t="s">
        <v>206</v>
      </c>
      <c r="C199" s="47">
        <v>83.033333333333303</v>
      </c>
      <c r="D199" s="47">
        <v>85.193780000000004</v>
      </c>
      <c r="E199" s="46">
        <f t="shared" si="23"/>
        <v>84.113556666666653</v>
      </c>
      <c r="F199" s="46">
        <f t="shared" si="24"/>
        <v>-2.1604466666667008</v>
      </c>
      <c r="G199" s="46">
        <f t="shared" si="25"/>
        <v>2.1604466666667008</v>
      </c>
      <c r="H199" s="56">
        <f t="shared" si="22"/>
        <v>4.667529799511259</v>
      </c>
      <c r="I199" s="50">
        <f t="shared" si="26"/>
        <v>0.97398097149739016</v>
      </c>
      <c r="J199" s="55"/>
      <c r="K199" s="55"/>
    </row>
    <row r="200" spans="2:11" x14ac:dyDescent="0.3">
      <c r="B200" s="13" t="s">
        <v>207</v>
      </c>
      <c r="C200" s="47">
        <v>85</v>
      </c>
      <c r="D200" s="47">
        <v>86.572013999999996</v>
      </c>
      <c r="E200" s="46">
        <f t="shared" si="23"/>
        <v>85.786006999999998</v>
      </c>
      <c r="F200" s="46">
        <f t="shared" si="24"/>
        <v>-1.5720139999999958</v>
      </c>
      <c r="G200" s="46">
        <f t="shared" si="25"/>
        <v>1.5720139999999958</v>
      </c>
      <c r="H200" s="56">
        <f t="shared" si="22"/>
        <v>2.4712280161959868</v>
      </c>
      <c r="I200" s="50">
        <f t="shared" si="26"/>
        <v>0.98150571764705885</v>
      </c>
      <c r="J200" s="55"/>
      <c r="K200" s="55"/>
    </row>
    <row r="201" spans="2:11" x14ac:dyDescent="0.3">
      <c r="B201" s="13" t="s">
        <v>208</v>
      </c>
      <c r="C201" s="47">
        <v>88.4</v>
      </c>
      <c r="D201" s="47">
        <v>87.998149999999995</v>
      </c>
      <c r="E201" s="46">
        <f t="shared" si="23"/>
        <v>88.199074999999993</v>
      </c>
      <c r="F201" s="46">
        <f t="shared" si="24"/>
        <v>0.40185000000001025</v>
      </c>
      <c r="G201" s="46">
        <f t="shared" si="25"/>
        <v>0.40185000000001025</v>
      </c>
      <c r="H201" s="56">
        <f t="shared" si="22"/>
        <v>0.16148342250000824</v>
      </c>
      <c r="I201" s="50">
        <f t="shared" si="26"/>
        <v>0.99545418552036191</v>
      </c>
      <c r="J201" s="55"/>
      <c r="K201" s="55"/>
    </row>
    <row r="202" spans="2:11" x14ac:dyDescent="0.3">
      <c r="B202" s="13" t="s">
        <v>209</v>
      </c>
      <c r="C202" s="47">
        <v>87.5</v>
      </c>
      <c r="D202" s="47">
        <v>85.035709999999995</v>
      </c>
      <c r="E202" s="46">
        <f t="shared" si="23"/>
        <v>86.267854999999997</v>
      </c>
      <c r="F202" s="46">
        <f t="shared" si="24"/>
        <v>2.4642900000000054</v>
      </c>
      <c r="G202" s="46">
        <f t="shared" si="25"/>
        <v>2.4642900000000054</v>
      </c>
      <c r="H202" s="56">
        <f t="shared" si="22"/>
        <v>6.0727252041000268</v>
      </c>
      <c r="I202" s="50">
        <f t="shared" si="26"/>
        <v>0.97183668571428561</v>
      </c>
      <c r="J202" s="55"/>
      <c r="K202" s="55"/>
    </row>
    <row r="203" spans="2:11" x14ac:dyDescent="0.3">
      <c r="B203" s="13" t="s">
        <v>210</v>
      </c>
      <c r="C203" s="47">
        <v>83.545454545454504</v>
      </c>
      <c r="D203" s="47">
        <v>83.760670000000005</v>
      </c>
      <c r="E203" s="46">
        <f t="shared" si="23"/>
        <v>83.653062272727254</v>
      </c>
      <c r="F203" s="46">
        <f t="shared" si="24"/>
        <v>-0.21521545454550051</v>
      </c>
      <c r="G203" s="46">
        <f t="shared" si="25"/>
        <v>0.21521545454550051</v>
      </c>
      <c r="H203" s="56">
        <f t="shared" si="22"/>
        <v>4.6317691875226392E-2</v>
      </c>
      <c r="I203" s="50">
        <f t="shared" si="26"/>
        <v>0.99742397170837815</v>
      </c>
      <c r="J203" s="55"/>
      <c r="K203" s="55"/>
    </row>
    <row r="204" spans="2:11" x14ac:dyDescent="0.3">
      <c r="B204" s="13" t="s">
        <v>211</v>
      </c>
      <c r="C204" s="47">
        <v>83.628571428571405</v>
      </c>
      <c r="D204" s="47">
        <v>87.933580000000006</v>
      </c>
      <c r="E204" s="46">
        <f t="shared" si="23"/>
        <v>85.781075714285706</v>
      </c>
      <c r="F204" s="46">
        <f t="shared" si="24"/>
        <v>-4.3050085714286013</v>
      </c>
      <c r="G204" s="46">
        <f t="shared" si="25"/>
        <v>4.3050085714286013</v>
      </c>
      <c r="H204" s="56">
        <f t="shared" si="22"/>
        <v>18.533098800073727</v>
      </c>
      <c r="I204" s="50">
        <f t="shared" si="26"/>
        <v>0.94852227536726985</v>
      </c>
      <c r="J204" s="55"/>
      <c r="K204" s="55"/>
    </row>
    <row r="205" spans="2:11" x14ac:dyDescent="0.3">
      <c r="B205" s="13" t="s">
        <v>212</v>
      </c>
      <c r="C205" s="47">
        <v>83.3611111111111</v>
      </c>
      <c r="D205" s="47">
        <v>82.674773999999999</v>
      </c>
      <c r="E205" s="46">
        <f t="shared" si="23"/>
        <v>83.01794255555555</v>
      </c>
      <c r="F205" s="46">
        <f t="shared" si="24"/>
        <v>0.68633711111110074</v>
      </c>
      <c r="G205" s="46">
        <f t="shared" si="25"/>
        <v>0.68633711111110074</v>
      </c>
      <c r="H205" s="56">
        <f t="shared" si="22"/>
        <v>0.47105863008833143</v>
      </c>
      <c r="I205" s="50">
        <f t="shared" si="26"/>
        <v>0.99176669910030002</v>
      </c>
      <c r="J205" s="55"/>
      <c r="K205" s="55"/>
    </row>
    <row r="206" spans="2:11" x14ac:dyDescent="0.3">
      <c r="B206" s="13" t="s">
        <v>213</v>
      </c>
      <c r="C206" s="47">
        <v>84.46875</v>
      </c>
      <c r="D206" s="47">
        <v>82.719220000000007</v>
      </c>
      <c r="E206" s="46">
        <f t="shared" si="23"/>
        <v>83.593985000000004</v>
      </c>
      <c r="F206" s="46">
        <f t="shared" si="24"/>
        <v>1.7495299999999929</v>
      </c>
      <c r="G206" s="46">
        <f t="shared" si="25"/>
        <v>1.7495299999999929</v>
      </c>
      <c r="H206" s="56">
        <f t="shared" ref="H206:H269" si="27">POWER(F206,2)</f>
        <v>3.0608552208999753</v>
      </c>
      <c r="I206" s="50">
        <f t="shared" si="26"/>
        <v>0.97928784313725503</v>
      </c>
      <c r="J206" s="55"/>
      <c r="K206" s="55"/>
    </row>
    <row r="207" spans="2:11" x14ac:dyDescent="0.3">
      <c r="B207" s="13" t="s">
        <v>214</v>
      </c>
      <c r="C207" s="47">
        <v>86.066666666666606</v>
      </c>
      <c r="D207" s="47">
        <v>86.177124000000006</v>
      </c>
      <c r="E207" s="46">
        <f t="shared" si="23"/>
        <v>86.121895333333299</v>
      </c>
      <c r="F207" s="46">
        <f t="shared" si="24"/>
        <v>-0.11045733333340024</v>
      </c>
      <c r="G207" s="46">
        <f t="shared" si="25"/>
        <v>0.11045733333340024</v>
      </c>
      <c r="H207" s="56">
        <f t="shared" si="27"/>
        <v>1.2200822487125892E-2</v>
      </c>
      <c r="I207" s="50">
        <f t="shared" si="26"/>
        <v>0.99871660728117662</v>
      </c>
      <c r="J207" s="55"/>
      <c r="K207" s="55"/>
    </row>
    <row r="208" spans="2:11" x14ac:dyDescent="0.3">
      <c r="B208" s="13" t="s">
        <v>215</v>
      </c>
      <c r="C208" s="47">
        <v>85.78125</v>
      </c>
      <c r="D208" s="47">
        <v>88.156440000000003</v>
      </c>
      <c r="E208" s="46">
        <f t="shared" si="23"/>
        <v>86.968845000000002</v>
      </c>
      <c r="F208" s="46">
        <f t="shared" si="24"/>
        <v>-2.3751900000000035</v>
      </c>
      <c r="G208" s="46">
        <f t="shared" si="25"/>
        <v>2.3751900000000035</v>
      </c>
      <c r="H208" s="56">
        <f t="shared" si="27"/>
        <v>5.6415275361000168</v>
      </c>
      <c r="I208" s="50">
        <f t="shared" si="26"/>
        <v>0.97231108196721305</v>
      </c>
      <c r="J208" s="55"/>
      <c r="K208" s="55"/>
    </row>
    <row r="209" spans="2:11" x14ac:dyDescent="0.3">
      <c r="B209" s="13" t="s">
        <v>216</v>
      </c>
      <c r="C209" s="47">
        <v>86.1666666666666</v>
      </c>
      <c r="D209" s="47">
        <v>85.046135000000007</v>
      </c>
      <c r="E209" s="46">
        <f t="shared" si="23"/>
        <v>85.606400833333311</v>
      </c>
      <c r="F209" s="46">
        <f t="shared" si="24"/>
        <v>1.1205316666665937</v>
      </c>
      <c r="G209" s="46">
        <f t="shared" si="25"/>
        <v>1.1205316666665937</v>
      </c>
      <c r="H209" s="56">
        <f t="shared" si="27"/>
        <v>1.2555912160026141</v>
      </c>
      <c r="I209" s="50">
        <f t="shared" si="26"/>
        <v>0.98699576402321165</v>
      </c>
      <c r="J209" s="55"/>
      <c r="K209" s="55"/>
    </row>
    <row r="210" spans="2:11" x14ac:dyDescent="0.3">
      <c r="B210" s="13" t="s">
        <v>217</v>
      </c>
      <c r="C210" s="47">
        <v>86.133333333333297</v>
      </c>
      <c r="D210" s="47">
        <v>83.076589999999996</v>
      </c>
      <c r="E210" s="46">
        <f t="shared" si="23"/>
        <v>84.60496166666664</v>
      </c>
      <c r="F210" s="46">
        <f t="shared" si="24"/>
        <v>3.0567433333333014</v>
      </c>
      <c r="G210" s="46">
        <f t="shared" si="25"/>
        <v>3.0567433333333014</v>
      </c>
      <c r="H210" s="56">
        <f t="shared" si="27"/>
        <v>9.3436798058775832</v>
      </c>
      <c r="I210" s="50">
        <f t="shared" si="26"/>
        <v>0.9645114938080499</v>
      </c>
      <c r="J210" s="55"/>
      <c r="K210" s="55"/>
    </row>
    <row r="211" spans="2:11" x14ac:dyDescent="0.3">
      <c r="B211" s="13" t="s">
        <v>218</v>
      </c>
      <c r="C211" s="47">
        <v>88.433333333333294</v>
      </c>
      <c r="D211" s="47">
        <v>79.815770000000001</v>
      </c>
      <c r="E211" s="46">
        <f t="shared" si="23"/>
        <v>84.124551666666648</v>
      </c>
      <c r="F211" s="46">
        <f t="shared" si="24"/>
        <v>8.6175633333332939</v>
      </c>
      <c r="G211" s="46">
        <f t="shared" si="25"/>
        <v>8.6175633333332939</v>
      </c>
      <c r="H211" s="56">
        <f t="shared" si="27"/>
        <v>74.262397804010433</v>
      </c>
      <c r="I211" s="50">
        <f t="shared" si="26"/>
        <v>0.90255299660761446</v>
      </c>
      <c r="J211" s="55"/>
      <c r="K211" s="55"/>
    </row>
    <row r="212" spans="2:11" x14ac:dyDescent="0.3">
      <c r="B212" s="13" t="s">
        <v>219</v>
      </c>
      <c r="C212" s="47">
        <v>84.8</v>
      </c>
      <c r="D212" s="47">
        <v>86.105125000000001</v>
      </c>
      <c r="E212" s="46">
        <f t="shared" si="23"/>
        <v>85.452562499999999</v>
      </c>
      <c r="F212" s="46">
        <f t="shared" si="24"/>
        <v>-1.3051250000000039</v>
      </c>
      <c r="G212" s="46">
        <f t="shared" si="25"/>
        <v>1.3051250000000039</v>
      </c>
      <c r="H212" s="56">
        <f t="shared" si="27"/>
        <v>1.70335126562501</v>
      </c>
      <c r="I212" s="50">
        <f t="shared" si="26"/>
        <v>0.98460937500000001</v>
      </c>
      <c r="J212" s="55"/>
      <c r="K212" s="55"/>
    </row>
    <row r="213" spans="2:11" x14ac:dyDescent="0.3">
      <c r="B213" s="13" t="s">
        <v>220</v>
      </c>
      <c r="C213" s="47">
        <v>86.566666666666606</v>
      </c>
      <c r="D213" s="47">
        <v>90.712519999999998</v>
      </c>
      <c r="E213" s="46">
        <f t="shared" si="23"/>
        <v>88.639593333333295</v>
      </c>
      <c r="F213" s="46">
        <f t="shared" si="24"/>
        <v>-4.1458533333333918</v>
      </c>
      <c r="G213" s="46">
        <f t="shared" si="25"/>
        <v>4.1458533333333918</v>
      </c>
      <c r="H213" s="56">
        <f t="shared" si="27"/>
        <v>17.188099861511596</v>
      </c>
      <c r="I213" s="50">
        <f t="shared" si="26"/>
        <v>0.95210797073546327</v>
      </c>
      <c r="J213" s="55"/>
      <c r="K213" s="55"/>
    </row>
    <row r="214" spans="2:11" x14ac:dyDescent="0.3">
      <c r="B214" s="13" t="s">
        <v>221</v>
      </c>
      <c r="C214" s="47">
        <v>87.933333333333294</v>
      </c>
      <c r="D214" s="47">
        <v>87.296120000000002</v>
      </c>
      <c r="E214" s="46">
        <f t="shared" si="23"/>
        <v>87.614726666666655</v>
      </c>
      <c r="F214" s="46">
        <f t="shared" si="24"/>
        <v>0.63721333333329255</v>
      </c>
      <c r="G214" s="46">
        <f t="shared" si="25"/>
        <v>0.63721333333329255</v>
      </c>
      <c r="H214" s="56">
        <f t="shared" si="27"/>
        <v>0.4060408321777258</v>
      </c>
      <c r="I214" s="50">
        <f t="shared" si="26"/>
        <v>0.99275344958301792</v>
      </c>
      <c r="J214" s="55"/>
      <c r="K214" s="55"/>
    </row>
    <row r="215" spans="2:11" x14ac:dyDescent="0.3">
      <c r="B215" s="13" t="s">
        <v>222</v>
      </c>
      <c r="C215" s="47">
        <v>88.466666666666598</v>
      </c>
      <c r="D215" s="47">
        <v>84.403360000000006</v>
      </c>
      <c r="E215" s="46">
        <f t="shared" si="23"/>
        <v>86.435013333333302</v>
      </c>
      <c r="F215" s="46">
        <f t="shared" si="24"/>
        <v>4.0633066666665911</v>
      </c>
      <c r="G215" s="46">
        <f t="shared" si="25"/>
        <v>4.0633066666665911</v>
      </c>
      <c r="H215" s="56">
        <f t="shared" si="27"/>
        <v>16.510461067377165</v>
      </c>
      <c r="I215" s="50">
        <f t="shared" si="26"/>
        <v>0.95406963074604456</v>
      </c>
      <c r="J215" s="55"/>
      <c r="K215" s="55"/>
    </row>
    <row r="216" spans="2:11" x14ac:dyDescent="0.3">
      <c r="B216" s="13" t="s">
        <v>223</v>
      </c>
      <c r="C216" s="47">
        <v>87.2</v>
      </c>
      <c r="D216" s="47">
        <v>83.556389999999993</v>
      </c>
      <c r="E216" s="46">
        <f t="shared" si="23"/>
        <v>85.378195000000005</v>
      </c>
      <c r="F216" s="46">
        <f t="shared" si="24"/>
        <v>3.6436100000000096</v>
      </c>
      <c r="G216" s="46">
        <f t="shared" si="25"/>
        <v>3.6436100000000096</v>
      </c>
      <c r="H216" s="56">
        <f t="shared" si="27"/>
        <v>13.275893832100071</v>
      </c>
      <c r="I216" s="50">
        <f t="shared" si="26"/>
        <v>0.95821548165137604</v>
      </c>
      <c r="J216" s="55"/>
      <c r="K216" s="55"/>
    </row>
    <row r="217" spans="2:11" x14ac:dyDescent="0.3">
      <c r="B217" s="13" t="s">
        <v>224</v>
      </c>
      <c r="C217" s="47">
        <v>85.533333333333303</v>
      </c>
      <c r="D217" s="47">
        <v>89.659700000000001</v>
      </c>
      <c r="E217" s="46">
        <f t="shared" si="23"/>
        <v>87.596516666666645</v>
      </c>
      <c r="F217" s="46">
        <f t="shared" si="24"/>
        <v>-4.1263666666666978</v>
      </c>
      <c r="G217" s="46">
        <f t="shared" si="25"/>
        <v>4.1263666666666978</v>
      </c>
      <c r="H217" s="56">
        <f t="shared" si="27"/>
        <v>17.026901867778037</v>
      </c>
      <c r="I217" s="50">
        <f t="shared" si="26"/>
        <v>0.95175720966484767</v>
      </c>
      <c r="J217" s="55"/>
      <c r="K217" s="55"/>
    </row>
    <row r="218" spans="2:11" x14ac:dyDescent="0.3">
      <c r="B218" s="13" t="s">
        <v>225</v>
      </c>
      <c r="C218" s="47">
        <v>83.9</v>
      </c>
      <c r="D218" s="47">
        <v>85.954269999999994</v>
      </c>
      <c r="E218" s="46">
        <f t="shared" si="23"/>
        <v>84.927134999999993</v>
      </c>
      <c r="F218" s="46">
        <f t="shared" si="24"/>
        <v>-2.0542699999999883</v>
      </c>
      <c r="G218" s="46">
        <f t="shared" si="25"/>
        <v>2.0542699999999883</v>
      </c>
      <c r="H218" s="56">
        <f t="shared" si="27"/>
        <v>4.2200252328999515</v>
      </c>
      <c r="I218" s="50">
        <f t="shared" si="26"/>
        <v>0.9755152562574495</v>
      </c>
      <c r="J218" s="55"/>
      <c r="K218" s="55"/>
    </row>
    <row r="219" spans="2:11" x14ac:dyDescent="0.3">
      <c r="B219" s="13" t="s">
        <v>226</v>
      </c>
      <c r="C219" s="47">
        <v>85.6666666666666</v>
      </c>
      <c r="D219" s="47">
        <v>83.731930000000006</v>
      </c>
      <c r="E219" s="46">
        <f t="shared" si="23"/>
        <v>84.699298333333303</v>
      </c>
      <c r="F219" s="46">
        <f t="shared" si="24"/>
        <v>1.9347366666665948</v>
      </c>
      <c r="G219" s="46">
        <f t="shared" si="25"/>
        <v>1.9347366666665948</v>
      </c>
      <c r="H219" s="56">
        <f t="shared" si="27"/>
        <v>3.7432059693441664</v>
      </c>
      <c r="I219" s="50">
        <f t="shared" si="26"/>
        <v>0.97741552529182962</v>
      </c>
      <c r="J219" s="55"/>
      <c r="K219" s="55"/>
    </row>
    <row r="220" spans="2:11" x14ac:dyDescent="0.3">
      <c r="B220" s="13" t="s">
        <v>227</v>
      </c>
      <c r="C220" s="47">
        <v>86.7</v>
      </c>
      <c r="D220" s="47">
        <v>85.525276000000005</v>
      </c>
      <c r="E220" s="46">
        <f t="shared" si="23"/>
        <v>86.112638000000004</v>
      </c>
      <c r="F220" s="46">
        <f t="shared" si="24"/>
        <v>1.1747239999999977</v>
      </c>
      <c r="G220" s="46">
        <f t="shared" si="25"/>
        <v>1.1747239999999977</v>
      </c>
      <c r="H220" s="56">
        <f t="shared" si="27"/>
        <v>1.3799764761759945</v>
      </c>
      <c r="I220" s="50">
        <f t="shared" si="26"/>
        <v>0.98645070357554787</v>
      </c>
      <c r="J220" s="55"/>
      <c r="K220" s="55"/>
    </row>
    <row r="221" spans="2:11" x14ac:dyDescent="0.3">
      <c r="B221" s="13" t="s">
        <v>228</v>
      </c>
      <c r="C221" s="47">
        <v>85.866666666666603</v>
      </c>
      <c r="D221" s="47">
        <v>84.423935</v>
      </c>
      <c r="E221" s="46">
        <f t="shared" si="23"/>
        <v>85.145300833333295</v>
      </c>
      <c r="F221" s="46">
        <f t="shared" si="24"/>
        <v>1.442731666666603</v>
      </c>
      <c r="G221" s="46">
        <f t="shared" si="25"/>
        <v>1.442731666666603</v>
      </c>
      <c r="H221" s="56">
        <f t="shared" si="27"/>
        <v>2.0814746620025941</v>
      </c>
      <c r="I221" s="50">
        <f t="shared" si="26"/>
        <v>0.9831980007763983</v>
      </c>
      <c r="J221" s="55"/>
      <c r="K221" s="55"/>
    </row>
    <row r="222" spans="2:11" x14ac:dyDescent="0.3">
      <c r="B222" s="13" t="s">
        <v>229</v>
      </c>
      <c r="C222" s="47">
        <v>85.5</v>
      </c>
      <c r="D222" s="47">
        <v>81.074590000000001</v>
      </c>
      <c r="E222" s="46">
        <f t="shared" si="23"/>
        <v>83.287295</v>
      </c>
      <c r="F222" s="46">
        <f t="shared" si="24"/>
        <v>4.4254099999999994</v>
      </c>
      <c r="G222" s="46">
        <f t="shared" si="25"/>
        <v>4.4254099999999994</v>
      </c>
      <c r="H222" s="56">
        <f t="shared" si="27"/>
        <v>19.584253668099993</v>
      </c>
      <c r="I222" s="50">
        <f t="shared" si="26"/>
        <v>0.94824081871345034</v>
      </c>
      <c r="J222" s="55"/>
      <c r="K222" s="55"/>
    </row>
    <row r="223" spans="2:11" x14ac:dyDescent="0.3">
      <c r="B223" s="13" t="s">
        <v>230</v>
      </c>
      <c r="C223" s="47">
        <v>86.966666666666598</v>
      </c>
      <c r="D223" s="47">
        <v>82.980909999999994</v>
      </c>
      <c r="E223" s="46">
        <f t="shared" si="23"/>
        <v>84.973788333333289</v>
      </c>
      <c r="F223" s="46">
        <f t="shared" si="24"/>
        <v>3.9857566666666031</v>
      </c>
      <c r="G223" s="46">
        <f t="shared" si="25"/>
        <v>3.9857566666666031</v>
      </c>
      <c r="H223" s="56">
        <f t="shared" si="27"/>
        <v>15.88625620587727</v>
      </c>
      <c r="I223" s="50">
        <f t="shared" si="26"/>
        <v>0.9541691452663863</v>
      </c>
      <c r="J223" s="55"/>
      <c r="K223" s="55"/>
    </row>
    <row r="224" spans="2:11" x14ac:dyDescent="0.3">
      <c r="B224" s="13" t="s">
        <v>231</v>
      </c>
      <c r="C224" s="47">
        <v>86.4</v>
      </c>
      <c r="D224" s="47">
        <v>85.275739999999999</v>
      </c>
      <c r="E224" s="46">
        <f t="shared" si="23"/>
        <v>85.837870000000009</v>
      </c>
      <c r="F224" s="46">
        <f t="shared" si="24"/>
        <v>1.1242600000000067</v>
      </c>
      <c r="G224" s="46">
        <f t="shared" si="25"/>
        <v>1.1242600000000067</v>
      </c>
      <c r="H224" s="56">
        <f t="shared" si="27"/>
        <v>1.2639605476000151</v>
      </c>
      <c r="I224" s="50">
        <f t="shared" si="26"/>
        <v>0.98698773148148145</v>
      </c>
      <c r="J224" s="55"/>
      <c r="K224" s="55"/>
    </row>
    <row r="225" spans="2:11" x14ac:dyDescent="0.3">
      <c r="B225" s="13" t="s">
        <v>232</v>
      </c>
      <c r="C225" s="47">
        <v>88.4</v>
      </c>
      <c r="D225" s="47">
        <v>89.096114999999998</v>
      </c>
      <c r="E225" s="46">
        <f t="shared" si="23"/>
        <v>88.748057500000002</v>
      </c>
      <c r="F225" s="46">
        <f t="shared" si="24"/>
        <v>-0.69611499999999182</v>
      </c>
      <c r="G225" s="46">
        <f t="shared" si="25"/>
        <v>0.69611499999999182</v>
      </c>
      <c r="H225" s="56">
        <f t="shared" si="27"/>
        <v>0.48457609322498862</v>
      </c>
      <c r="I225" s="50">
        <f t="shared" si="26"/>
        <v>0.99212539592760185</v>
      </c>
      <c r="J225" s="55"/>
      <c r="K225" s="55"/>
    </row>
    <row r="226" spans="2:11" x14ac:dyDescent="0.3">
      <c r="B226" s="13" t="s">
        <v>233</v>
      </c>
      <c r="C226" s="47">
        <v>83.1</v>
      </c>
      <c r="D226" s="47">
        <v>85.868250000000003</v>
      </c>
      <c r="E226" s="46">
        <f t="shared" si="23"/>
        <v>84.484125000000006</v>
      </c>
      <c r="F226" s="46">
        <f t="shared" si="24"/>
        <v>-2.768250000000009</v>
      </c>
      <c r="G226" s="46">
        <f t="shared" si="25"/>
        <v>2.768250000000009</v>
      </c>
      <c r="H226" s="56">
        <f t="shared" si="27"/>
        <v>7.6632080625000496</v>
      </c>
      <c r="I226" s="50">
        <f t="shared" si="26"/>
        <v>0.96668772563176886</v>
      </c>
      <c r="J226" s="55"/>
      <c r="K226" s="55"/>
    </row>
    <row r="227" spans="2:11" x14ac:dyDescent="0.3">
      <c r="B227" s="13" t="s">
        <v>234</v>
      </c>
      <c r="C227" s="47">
        <v>85.6666666666666</v>
      </c>
      <c r="D227" s="47">
        <v>85.749430000000004</v>
      </c>
      <c r="E227" s="46">
        <f t="shared" si="23"/>
        <v>85.708048333333295</v>
      </c>
      <c r="F227" s="46">
        <f t="shared" si="24"/>
        <v>-8.2763333333403466E-2</v>
      </c>
      <c r="G227" s="46">
        <f t="shared" si="25"/>
        <v>8.2763333333403466E-2</v>
      </c>
      <c r="H227" s="56">
        <f t="shared" si="27"/>
        <v>6.8497693444560534E-3</v>
      </c>
      <c r="I227" s="50">
        <f t="shared" si="26"/>
        <v>0.99903389105058282</v>
      </c>
      <c r="J227" s="55"/>
      <c r="K227" s="55"/>
    </row>
    <row r="228" spans="2:11" x14ac:dyDescent="0.3">
      <c r="B228" s="13" t="s">
        <v>235</v>
      </c>
      <c r="C228" s="47">
        <v>87.9</v>
      </c>
      <c r="D228" s="47">
        <v>86.168139999999994</v>
      </c>
      <c r="E228" s="46">
        <f t="shared" si="23"/>
        <v>87.03407</v>
      </c>
      <c r="F228" s="46">
        <f t="shared" si="24"/>
        <v>1.7318600000000117</v>
      </c>
      <c r="G228" s="46">
        <f t="shared" si="25"/>
        <v>1.7318600000000117</v>
      </c>
      <c r="H228" s="56">
        <f t="shared" si="27"/>
        <v>2.9993390596000404</v>
      </c>
      <c r="I228" s="50">
        <f t="shared" si="26"/>
        <v>0.98029738339021599</v>
      </c>
      <c r="J228" s="55"/>
      <c r="K228" s="55"/>
    </row>
    <row r="229" spans="2:11" x14ac:dyDescent="0.3">
      <c r="B229" s="13" t="s">
        <v>236</v>
      </c>
      <c r="C229" s="47">
        <v>88.466666666666598</v>
      </c>
      <c r="D229" s="47">
        <v>85.27534</v>
      </c>
      <c r="E229" s="46">
        <f t="shared" si="23"/>
        <v>86.871003333333306</v>
      </c>
      <c r="F229" s="46">
        <f t="shared" si="24"/>
        <v>3.1913266666665976</v>
      </c>
      <c r="G229" s="46">
        <f t="shared" si="25"/>
        <v>3.1913266666665976</v>
      </c>
      <c r="H229" s="56">
        <f t="shared" si="27"/>
        <v>10.184565893377338</v>
      </c>
      <c r="I229" s="50">
        <f t="shared" si="26"/>
        <v>0.96392622456669252</v>
      </c>
      <c r="J229" s="55"/>
      <c r="K229" s="55"/>
    </row>
    <row r="230" spans="2:11" x14ac:dyDescent="0.3">
      <c r="B230" s="13" t="s">
        <v>237</v>
      </c>
      <c r="C230" s="47">
        <v>87.6666666666666</v>
      </c>
      <c r="D230" s="47">
        <v>87.423850000000002</v>
      </c>
      <c r="E230" s="46">
        <f t="shared" si="23"/>
        <v>87.545258333333294</v>
      </c>
      <c r="F230" s="46">
        <f t="shared" si="24"/>
        <v>0.24281666666659873</v>
      </c>
      <c r="G230" s="46">
        <f t="shared" si="25"/>
        <v>0.24281666666659873</v>
      </c>
      <c r="H230" s="56">
        <f t="shared" si="27"/>
        <v>5.8959933611078125E-2</v>
      </c>
      <c r="I230" s="50">
        <f t="shared" si="26"/>
        <v>0.99723022813688289</v>
      </c>
      <c r="J230" s="55"/>
      <c r="K230" s="55"/>
    </row>
    <row r="231" spans="2:11" x14ac:dyDescent="0.3">
      <c r="B231" s="13" t="s">
        <v>238</v>
      </c>
      <c r="C231" s="47">
        <v>88.413793103448199</v>
      </c>
      <c r="D231" s="47">
        <v>85.065600000000003</v>
      </c>
      <c r="E231" s="46">
        <f t="shared" si="23"/>
        <v>86.739696551724109</v>
      </c>
      <c r="F231" s="46">
        <f t="shared" si="24"/>
        <v>3.348193103448196</v>
      </c>
      <c r="G231" s="46">
        <f t="shared" si="25"/>
        <v>3.348193103448196</v>
      </c>
      <c r="H231" s="56">
        <f t="shared" si="27"/>
        <v>11.210397057978062</v>
      </c>
      <c r="I231" s="50">
        <f t="shared" si="26"/>
        <v>0.96213042121684955</v>
      </c>
      <c r="J231" s="55"/>
      <c r="K231" s="55"/>
    </row>
    <row r="232" spans="2:11" x14ac:dyDescent="0.3">
      <c r="B232" s="13" t="s">
        <v>239</v>
      </c>
      <c r="C232" s="47">
        <v>86.7</v>
      </c>
      <c r="D232" s="47">
        <v>84.314030000000002</v>
      </c>
      <c r="E232" s="46">
        <f t="shared" si="23"/>
        <v>85.507014999999996</v>
      </c>
      <c r="F232" s="46">
        <f t="shared" si="24"/>
        <v>2.3859700000000004</v>
      </c>
      <c r="G232" s="46">
        <f t="shared" si="25"/>
        <v>2.3859700000000004</v>
      </c>
      <c r="H232" s="56">
        <f t="shared" si="27"/>
        <v>5.6928528409000014</v>
      </c>
      <c r="I232" s="50">
        <f t="shared" si="26"/>
        <v>0.9724801614763553</v>
      </c>
      <c r="J232" s="55"/>
      <c r="K232" s="55"/>
    </row>
    <row r="233" spans="2:11" x14ac:dyDescent="0.3">
      <c r="B233" s="13" t="s">
        <v>240</v>
      </c>
      <c r="C233" s="47">
        <v>83.793103448275801</v>
      </c>
      <c r="D233" s="47">
        <v>84.932329999999993</v>
      </c>
      <c r="E233" s="46">
        <f t="shared" si="23"/>
        <v>84.362716724137897</v>
      </c>
      <c r="F233" s="46">
        <f t="shared" si="24"/>
        <v>-1.1392265517241924</v>
      </c>
      <c r="G233" s="46">
        <f t="shared" si="25"/>
        <v>1.1392265517241924</v>
      </c>
      <c r="H233" s="56">
        <f t="shared" si="27"/>
        <v>1.297837136153394</v>
      </c>
      <c r="I233" s="50">
        <f t="shared" si="26"/>
        <v>0.98640429218106929</v>
      </c>
      <c r="J233" s="55"/>
      <c r="K233" s="55"/>
    </row>
    <row r="234" spans="2:11" x14ac:dyDescent="0.3">
      <c r="B234" s="13" t="s">
        <v>241</v>
      </c>
      <c r="C234" s="47">
        <v>86.266666666666595</v>
      </c>
      <c r="D234" s="47">
        <v>82.633064000000005</v>
      </c>
      <c r="E234" s="46">
        <f t="shared" ref="E234:E297" si="28">IFERROR(AVERAGE(C234,D234),"")</f>
        <v>84.449865333333292</v>
      </c>
      <c r="F234" s="46">
        <f t="shared" ref="F234:F297" si="29">IFERROR((C234-D234),"")</f>
        <v>3.6336026666665902</v>
      </c>
      <c r="G234" s="46">
        <f t="shared" ref="G234:G297" si="30">ABS(F234)</f>
        <v>3.6336026666665902</v>
      </c>
      <c r="H234" s="56">
        <f t="shared" si="27"/>
        <v>13.203068339206554</v>
      </c>
      <c r="I234" s="50">
        <f t="shared" ref="I234:I297" si="31">IFERROR((1-(ABS(C234-D234)/C234)),"")</f>
        <v>0.95787941267388033</v>
      </c>
      <c r="J234" s="55"/>
      <c r="K234" s="55"/>
    </row>
    <row r="235" spans="2:11" x14ac:dyDescent="0.3">
      <c r="B235" s="13" t="s">
        <v>242</v>
      </c>
      <c r="C235" s="47">
        <v>88.466666666666598</v>
      </c>
      <c r="D235" s="47">
        <v>86.136634999999998</v>
      </c>
      <c r="E235" s="46">
        <f t="shared" si="28"/>
        <v>87.301650833333298</v>
      </c>
      <c r="F235" s="46">
        <f t="shared" si="29"/>
        <v>2.3300316666665992</v>
      </c>
      <c r="G235" s="46">
        <f t="shared" si="30"/>
        <v>2.3300316666665992</v>
      </c>
      <c r="H235" s="56">
        <f t="shared" si="27"/>
        <v>5.4290475676691301</v>
      </c>
      <c r="I235" s="50">
        <f t="shared" si="31"/>
        <v>0.97366203843255539</v>
      </c>
      <c r="J235" s="55"/>
      <c r="K235" s="55"/>
    </row>
    <row r="236" spans="2:11" x14ac:dyDescent="0.3">
      <c r="B236" s="13" t="s">
        <v>243</v>
      </c>
      <c r="C236" s="47">
        <v>88.483870967741893</v>
      </c>
      <c r="D236" s="47">
        <v>80.95796</v>
      </c>
      <c r="E236" s="46">
        <f t="shared" si="28"/>
        <v>84.720915483870954</v>
      </c>
      <c r="F236" s="46">
        <f t="shared" si="29"/>
        <v>7.5259109677418934</v>
      </c>
      <c r="G236" s="46">
        <f t="shared" si="30"/>
        <v>7.5259109677418934</v>
      </c>
      <c r="H236" s="56">
        <f t="shared" si="27"/>
        <v>56.639335894377723</v>
      </c>
      <c r="I236" s="50">
        <f t="shared" si="31"/>
        <v>0.91494595698140768</v>
      </c>
      <c r="J236" s="55"/>
      <c r="K236" s="55"/>
    </row>
    <row r="237" spans="2:11" x14ac:dyDescent="0.3">
      <c r="B237" s="13" t="s">
        <v>244</v>
      </c>
      <c r="C237" s="47">
        <v>87.903225806451601</v>
      </c>
      <c r="D237" s="47">
        <v>84.821265999999994</v>
      </c>
      <c r="E237" s="46">
        <f t="shared" si="28"/>
        <v>86.362245903225798</v>
      </c>
      <c r="F237" s="46">
        <f t="shared" si="29"/>
        <v>3.0819598064516072</v>
      </c>
      <c r="G237" s="46">
        <f t="shared" si="30"/>
        <v>3.0819598064516072</v>
      </c>
      <c r="H237" s="56">
        <f t="shared" si="27"/>
        <v>9.498476248583227</v>
      </c>
      <c r="I237" s="50">
        <f t="shared" si="31"/>
        <v>0.96493917284403674</v>
      </c>
      <c r="J237" s="55"/>
      <c r="K237" s="55"/>
    </row>
    <row r="238" spans="2:11" x14ac:dyDescent="0.3">
      <c r="B238" s="13" t="s">
        <v>245</v>
      </c>
      <c r="C238" s="47">
        <v>87.066666666666606</v>
      </c>
      <c r="D238" s="47">
        <v>89.346069999999997</v>
      </c>
      <c r="E238" s="46">
        <f t="shared" si="28"/>
        <v>88.206368333333302</v>
      </c>
      <c r="F238" s="46">
        <f t="shared" si="29"/>
        <v>-2.2794033333333914</v>
      </c>
      <c r="G238" s="46">
        <f t="shared" si="30"/>
        <v>2.2794033333333914</v>
      </c>
      <c r="H238" s="56">
        <f t="shared" si="27"/>
        <v>5.1956795560113758</v>
      </c>
      <c r="I238" s="50">
        <f t="shared" si="31"/>
        <v>0.97382002297090287</v>
      </c>
      <c r="J238" s="55"/>
      <c r="K238" s="55"/>
    </row>
    <row r="239" spans="2:11" x14ac:dyDescent="0.3">
      <c r="B239" s="13" t="s">
        <v>246</v>
      </c>
      <c r="C239" s="47">
        <v>85.966666666666598</v>
      </c>
      <c r="D239" s="47">
        <v>85.875649999999993</v>
      </c>
      <c r="E239" s="46">
        <f t="shared" si="28"/>
        <v>85.921158333333295</v>
      </c>
      <c r="F239" s="46">
        <f t="shared" si="29"/>
        <v>9.1016666666604351E-2</v>
      </c>
      <c r="G239" s="46">
        <f t="shared" si="30"/>
        <v>9.1016666666604351E-2</v>
      </c>
      <c r="H239" s="56">
        <f t="shared" si="27"/>
        <v>8.2840336110997677E-3</v>
      </c>
      <c r="I239" s="50">
        <f t="shared" si="31"/>
        <v>0.99894125630089259</v>
      </c>
      <c r="J239" s="55"/>
      <c r="K239" s="55"/>
    </row>
    <row r="240" spans="2:11" x14ac:dyDescent="0.3">
      <c r="B240" s="13" t="s">
        <v>247</v>
      </c>
      <c r="C240" s="47">
        <v>85.733333333333306</v>
      </c>
      <c r="D240" s="47">
        <v>88.774315000000001</v>
      </c>
      <c r="E240" s="46">
        <f t="shared" si="28"/>
        <v>87.253824166666647</v>
      </c>
      <c r="F240" s="46">
        <f t="shared" si="29"/>
        <v>-3.0409816666666956</v>
      </c>
      <c r="G240" s="46">
        <f t="shared" si="30"/>
        <v>3.0409816666666956</v>
      </c>
      <c r="H240" s="56">
        <f t="shared" si="27"/>
        <v>9.2475694970029529</v>
      </c>
      <c r="I240" s="50">
        <f t="shared" si="31"/>
        <v>0.96452976283048175</v>
      </c>
      <c r="J240" s="55"/>
      <c r="K240" s="55"/>
    </row>
    <row r="241" spans="2:11" x14ac:dyDescent="0.3">
      <c r="B241" s="13" t="s">
        <v>248</v>
      </c>
      <c r="C241" s="41">
        <v>84.133333333333297</v>
      </c>
      <c r="D241" s="41">
        <v>90.452250000000006</v>
      </c>
      <c r="E241" s="3">
        <f t="shared" si="28"/>
        <v>87.292791666666659</v>
      </c>
      <c r="F241" s="3">
        <f t="shared" si="29"/>
        <v>-6.3189166666667091</v>
      </c>
      <c r="G241" s="3">
        <f t="shared" si="30"/>
        <v>6.3189166666667091</v>
      </c>
      <c r="H241" s="56">
        <f t="shared" si="27"/>
        <v>39.928707840278314</v>
      </c>
      <c r="I241" s="4">
        <f t="shared" si="31"/>
        <v>0.9248940174326461</v>
      </c>
      <c r="J241" s="55"/>
      <c r="K241" s="55"/>
    </row>
    <row r="242" spans="2:11" x14ac:dyDescent="0.3">
      <c r="B242" s="13" t="s">
        <v>249</v>
      </c>
      <c r="C242" s="41">
        <v>83.566666666666606</v>
      </c>
      <c r="D242" s="41">
        <v>85.041150000000002</v>
      </c>
      <c r="E242" s="3">
        <f t="shared" si="28"/>
        <v>84.303908333333311</v>
      </c>
      <c r="F242" s="3">
        <f t="shared" si="29"/>
        <v>-1.4744833333333958</v>
      </c>
      <c r="G242" s="3">
        <f t="shared" si="30"/>
        <v>1.4744833333333958</v>
      </c>
      <c r="H242" s="56">
        <f t="shared" si="27"/>
        <v>2.1741011002779618</v>
      </c>
      <c r="I242" s="4">
        <f t="shared" si="31"/>
        <v>0.982355604307937</v>
      </c>
      <c r="J242" s="55"/>
      <c r="K242" s="55"/>
    </row>
    <row r="243" spans="2:11" x14ac:dyDescent="0.3">
      <c r="B243" s="13" t="s">
        <v>250</v>
      </c>
      <c r="C243" s="41">
        <v>85.1</v>
      </c>
      <c r="D243" s="41">
        <v>87.886009999999999</v>
      </c>
      <c r="E243" s="3">
        <f t="shared" si="28"/>
        <v>86.493004999999997</v>
      </c>
      <c r="F243" s="3">
        <f t="shared" si="29"/>
        <v>-2.7860100000000045</v>
      </c>
      <c r="G243" s="3">
        <f t="shared" si="30"/>
        <v>2.7860100000000045</v>
      </c>
      <c r="H243" s="56">
        <f t="shared" si="27"/>
        <v>7.761851720100025</v>
      </c>
      <c r="I243" s="4">
        <f t="shared" si="31"/>
        <v>0.96726192714453574</v>
      </c>
      <c r="J243" s="55"/>
      <c r="K243" s="55"/>
    </row>
    <row r="244" spans="2:11" x14ac:dyDescent="0.3">
      <c r="B244" s="13" t="s">
        <v>251</v>
      </c>
      <c r="C244" s="41">
        <v>87.766666666666595</v>
      </c>
      <c r="D244" s="41">
        <v>85.927719999999994</v>
      </c>
      <c r="E244" s="3">
        <f t="shared" si="28"/>
        <v>86.847193333333294</v>
      </c>
      <c r="F244" s="3">
        <f t="shared" si="29"/>
        <v>1.838946666666601</v>
      </c>
      <c r="G244" s="3">
        <f t="shared" si="30"/>
        <v>1.838946666666601</v>
      </c>
      <c r="H244" s="56">
        <f t="shared" si="27"/>
        <v>3.381724842844203</v>
      </c>
      <c r="I244" s="4">
        <f t="shared" si="31"/>
        <v>0.97904732244588</v>
      </c>
      <c r="J244" s="55"/>
      <c r="K244" s="55"/>
    </row>
    <row r="245" spans="2:11" x14ac:dyDescent="0.3">
      <c r="B245" s="13" t="s">
        <v>252</v>
      </c>
      <c r="C245" s="41">
        <v>88</v>
      </c>
      <c r="D245" s="41">
        <v>79.914696000000006</v>
      </c>
      <c r="E245" s="3">
        <f t="shared" si="28"/>
        <v>83.957347999999996</v>
      </c>
      <c r="F245" s="3">
        <f t="shared" si="29"/>
        <v>8.0853039999999936</v>
      </c>
      <c r="G245" s="3">
        <f t="shared" si="30"/>
        <v>8.0853039999999936</v>
      </c>
      <c r="H245" s="56">
        <f t="shared" si="27"/>
        <v>65.372140772415904</v>
      </c>
      <c r="I245" s="4">
        <f t="shared" si="31"/>
        <v>0.90812154545454549</v>
      </c>
      <c r="J245" s="55"/>
      <c r="K245" s="55"/>
    </row>
    <row r="246" spans="2:11" x14ac:dyDescent="0.3">
      <c r="B246" s="13" t="s">
        <v>253</v>
      </c>
      <c r="C246" s="41">
        <v>83.1</v>
      </c>
      <c r="D246" s="41">
        <v>87.473889999999997</v>
      </c>
      <c r="E246" s="3">
        <f t="shared" si="28"/>
        <v>85.286945000000003</v>
      </c>
      <c r="F246" s="3">
        <f t="shared" si="29"/>
        <v>-4.3738900000000029</v>
      </c>
      <c r="G246" s="3">
        <f t="shared" si="30"/>
        <v>4.3738900000000029</v>
      </c>
      <c r="H246" s="56">
        <f t="shared" si="27"/>
        <v>19.130913732100026</v>
      </c>
      <c r="I246" s="4">
        <f t="shared" si="31"/>
        <v>0.94736594464500601</v>
      </c>
      <c r="J246" s="55"/>
      <c r="K246" s="55"/>
    </row>
    <row r="247" spans="2:11" x14ac:dyDescent="0.3">
      <c r="B247" s="13" t="s">
        <v>254</v>
      </c>
      <c r="C247" s="41">
        <v>87.866666666666603</v>
      </c>
      <c r="D247" s="41">
        <v>87.082390000000004</v>
      </c>
      <c r="E247" s="3">
        <f t="shared" si="28"/>
        <v>87.474528333333296</v>
      </c>
      <c r="F247" s="3">
        <f t="shared" si="29"/>
        <v>0.78427666666659945</v>
      </c>
      <c r="G247" s="3">
        <f t="shared" si="30"/>
        <v>0.78427666666659945</v>
      </c>
      <c r="H247" s="56">
        <f t="shared" si="27"/>
        <v>0.61508988987767232</v>
      </c>
      <c r="I247" s="4">
        <f t="shared" si="31"/>
        <v>0.99107424127465937</v>
      </c>
      <c r="J247" s="55"/>
      <c r="K247" s="55"/>
    </row>
    <row r="248" spans="2:11" x14ac:dyDescent="0.3">
      <c r="B248" s="13" t="s">
        <v>255</v>
      </c>
      <c r="C248" s="41">
        <v>85.8333333333333</v>
      </c>
      <c r="D248" s="41">
        <v>87.407234000000003</v>
      </c>
      <c r="E248" s="3">
        <f t="shared" si="28"/>
        <v>86.620283666666651</v>
      </c>
      <c r="F248" s="3">
        <f t="shared" si="29"/>
        <v>-1.5739006666667024</v>
      </c>
      <c r="G248" s="3">
        <f t="shared" si="30"/>
        <v>1.5739006666667024</v>
      </c>
      <c r="H248" s="56">
        <f t="shared" si="27"/>
        <v>2.47716330853389</v>
      </c>
      <c r="I248" s="4">
        <f t="shared" si="31"/>
        <v>0.98166329320388312</v>
      </c>
      <c r="J248" s="55"/>
      <c r="K248" s="55"/>
    </row>
    <row r="249" spans="2:11" x14ac:dyDescent="0.3">
      <c r="B249" s="13" t="s">
        <v>256</v>
      </c>
      <c r="C249" s="41">
        <v>88.3333333333333</v>
      </c>
      <c r="D249" s="41">
        <v>84.042816000000002</v>
      </c>
      <c r="E249" s="3">
        <f t="shared" si="28"/>
        <v>86.188074666666651</v>
      </c>
      <c r="F249" s="3">
        <f t="shared" si="29"/>
        <v>4.2905173333332982</v>
      </c>
      <c r="G249" s="3">
        <f t="shared" si="30"/>
        <v>4.2905173333332982</v>
      </c>
      <c r="H249" s="56">
        <f t="shared" si="27"/>
        <v>18.408538987633477</v>
      </c>
      <c r="I249" s="4">
        <f t="shared" si="31"/>
        <v>0.95142810566037772</v>
      </c>
      <c r="J249" s="55"/>
      <c r="K249" s="55"/>
    </row>
    <row r="250" spans="2:11" x14ac:dyDescent="0.3">
      <c r="B250" s="13" t="s">
        <v>257</v>
      </c>
      <c r="C250" s="41">
        <v>86.9</v>
      </c>
      <c r="D250" s="41">
        <v>84.769689999999997</v>
      </c>
      <c r="E250" s="3">
        <f t="shared" si="28"/>
        <v>85.834845000000001</v>
      </c>
      <c r="F250" s="3">
        <f t="shared" si="29"/>
        <v>2.1303100000000086</v>
      </c>
      <c r="G250" s="3">
        <f t="shared" si="30"/>
        <v>2.1303100000000086</v>
      </c>
      <c r="H250" s="56">
        <f t="shared" si="27"/>
        <v>4.5382206961000362</v>
      </c>
      <c r="I250" s="4">
        <f t="shared" si="31"/>
        <v>0.97548550057537387</v>
      </c>
      <c r="J250" s="55"/>
      <c r="K250" s="55"/>
    </row>
    <row r="251" spans="2:11" x14ac:dyDescent="0.3">
      <c r="B251" s="13" t="s">
        <v>258</v>
      </c>
      <c r="C251" s="41">
        <v>85.966666666666598</v>
      </c>
      <c r="D251" s="41">
        <v>88.915229999999994</v>
      </c>
      <c r="E251" s="3">
        <f t="shared" si="28"/>
        <v>87.440948333333296</v>
      </c>
      <c r="F251" s="3">
        <f t="shared" si="29"/>
        <v>-2.9485633333333965</v>
      </c>
      <c r="G251" s="3">
        <f t="shared" si="30"/>
        <v>2.9485633333333965</v>
      </c>
      <c r="H251" s="56">
        <f t="shared" si="27"/>
        <v>8.6940257306781508</v>
      </c>
      <c r="I251" s="4">
        <f t="shared" si="31"/>
        <v>0.96570108569212798</v>
      </c>
      <c r="J251" s="55"/>
      <c r="K251" s="55"/>
    </row>
    <row r="252" spans="2:11" x14ac:dyDescent="0.3">
      <c r="B252" s="13" t="s">
        <v>259</v>
      </c>
      <c r="C252" s="41">
        <v>84.3</v>
      </c>
      <c r="D252" s="41">
        <v>86.857574</v>
      </c>
      <c r="E252" s="3">
        <f t="shared" si="28"/>
        <v>85.578787000000005</v>
      </c>
      <c r="F252" s="3">
        <f t="shared" si="29"/>
        <v>-2.5575740000000025</v>
      </c>
      <c r="G252" s="3">
        <f t="shared" si="30"/>
        <v>2.5575740000000025</v>
      </c>
      <c r="H252" s="56">
        <f t="shared" si="27"/>
        <v>6.5411847654760127</v>
      </c>
      <c r="I252" s="4">
        <f t="shared" si="31"/>
        <v>0.96966104389086594</v>
      </c>
      <c r="J252" s="55"/>
      <c r="K252" s="55"/>
    </row>
    <row r="253" spans="2:11" x14ac:dyDescent="0.3">
      <c r="B253" s="13" t="s">
        <v>260</v>
      </c>
      <c r="C253" s="41">
        <v>85.533333333333303</v>
      </c>
      <c r="D253" s="41">
        <v>85.530249999999995</v>
      </c>
      <c r="E253" s="3">
        <f t="shared" si="28"/>
        <v>85.531791666666649</v>
      </c>
      <c r="F253" s="3">
        <f t="shared" si="29"/>
        <v>3.0833333333077917E-3</v>
      </c>
      <c r="G253" s="3">
        <f t="shared" si="30"/>
        <v>3.0833333333077917E-3</v>
      </c>
      <c r="H253" s="56">
        <f t="shared" si="27"/>
        <v>9.5069444442869369E-6</v>
      </c>
      <c r="I253" s="4">
        <f t="shared" si="31"/>
        <v>0.99996395167576024</v>
      </c>
      <c r="J253" s="55"/>
      <c r="K253" s="55"/>
    </row>
    <row r="254" spans="2:11" x14ac:dyDescent="0.3">
      <c r="B254" s="13" t="s">
        <v>261</v>
      </c>
      <c r="C254" s="41">
        <v>87.566666666666606</v>
      </c>
      <c r="D254" s="41">
        <v>86.624960000000002</v>
      </c>
      <c r="E254" s="3">
        <f t="shared" si="28"/>
        <v>87.095813333333297</v>
      </c>
      <c r="F254" s="3">
        <f t="shared" si="29"/>
        <v>0.94170666666660452</v>
      </c>
      <c r="G254" s="3">
        <f t="shared" si="30"/>
        <v>0.94170666666660452</v>
      </c>
      <c r="H254" s="56">
        <f t="shared" si="27"/>
        <v>0.88681144604432738</v>
      </c>
      <c r="I254" s="4">
        <f t="shared" si="31"/>
        <v>0.9892458317472409</v>
      </c>
      <c r="J254" s="55"/>
      <c r="K254" s="55"/>
    </row>
    <row r="255" spans="2:11" x14ac:dyDescent="0.3">
      <c r="B255" s="13" t="s">
        <v>262</v>
      </c>
      <c r="C255" s="41">
        <v>85.366666666666603</v>
      </c>
      <c r="D255" s="41">
        <v>85.930449999999993</v>
      </c>
      <c r="E255" s="3">
        <f t="shared" si="28"/>
        <v>85.648558333333298</v>
      </c>
      <c r="F255" s="3">
        <f t="shared" si="29"/>
        <v>-0.56378333333339015</v>
      </c>
      <c r="G255" s="3">
        <f t="shared" si="30"/>
        <v>0.56378333333339015</v>
      </c>
      <c r="H255" s="56">
        <f t="shared" si="27"/>
        <v>0.31785164694450851</v>
      </c>
      <c r="I255" s="4">
        <f t="shared" si="31"/>
        <v>0.99339574385005791</v>
      </c>
      <c r="J255" s="55"/>
      <c r="K255" s="55"/>
    </row>
    <row r="256" spans="2:11" x14ac:dyDescent="0.3">
      <c r="B256" s="13" t="s">
        <v>263</v>
      </c>
      <c r="C256" s="41">
        <v>85.6</v>
      </c>
      <c r="D256" s="41">
        <v>84.882355000000004</v>
      </c>
      <c r="E256" s="3">
        <f t="shared" si="28"/>
        <v>85.241177499999992</v>
      </c>
      <c r="F256" s="3">
        <f t="shared" si="29"/>
        <v>0.71764499999999032</v>
      </c>
      <c r="G256" s="3">
        <f t="shared" si="30"/>
        <v>0.71764499999999032</v>
      </c>
      <c r="H256" s="56">
        <f t="shared" si="27"/>
        <v>0.51501434602498608</v>
      </c>
      <c r="I256" s="4">
        <f t="shared" si="31"/>
        <v>0.99161629672897211</v>
      </c>
      <c r="J256" s="55"/>
      <c r="K256" s="55"/>
    </row>
    <row r="257" spans="2:11" x14ac:dyDescent="0.3">
      <c r="B257" s="13" t="s">
        <v>264</v>
      </c>
      <c r="C257" s="41">
        <v>88.266666666666595</v>
      </c>
      <c r="D257" s="41">
        <v>86.625330000000005</v>
      </c>
      <c r="E257" s="3">
        <f t="shared" si="28"/>
        <v>87.445998333333307</v>
      </c>
      <c r="F257" s="3">
        <f t="shared" si="29"/>
        <v>1.6413366666665894</v>
      </c>
      <c r="G257" s="3">
        <f t="shared" si="30"/>
        <v>1.6413366666665894</v>
      </c>
      <c r="H257" s="56">
        <f t="shared" si="27"/>
        <v>2.6939860533441906</v>
      </c>
      <c r="I257" s="4">
        <f t="shared" si="31"/>
        <v>0.98140479607250841</v>
      </c>
      <c r="J257" s="55"/>
      <c r="K257" s="55"/>
    </row>
    <row r="258" spans="2:11" x14ac:dyDescent="0.3">
      <c r="B258" s="13" t="s">
        <v>265</v>
      </c>
      <c r="C258" s="41">
        <v>87</v>
      </c>
      <c r="D258" s="41">
        <v>86.51003</v>
      </c>
      <c r="E258" s="3">
        <f t="shared" si="28"/>
        <v>86.755015</v>
      </c>
      <c r="F258" s="3">
        <f t="shared" si="29"/>
        <v>0.48996999999999957</v>
      </c>
      <c r="G258" s="3">
        <f t="shared" si="30"/>
        <v>0.48996999999999957</v>
      </c>
      <c r="H258" s="56">
        <f t="shared" si="27"/>
        <v>0.24007060089999957</v>
      </c>
      <c r="I258" s="4">
        <f t="shared" si="31"/>
        <v>0.99436816091954028</v>
      </c>
      <c r="J258" s="55"/>
      <c r="K258" s="55"/>
    </row>
    <row r="259" spans="2:11" x14ac:dyDescent="0.3">
      <c r="B259" s="13" t="s">
        <v>266</v>
      </c>
      <c r="C259" s="41">
        <v>85.433333333333294</v>
      </c>
      <c r="D259" s="41">
        <v>82.73142</v>
      </c>
      <c r="E259" s="3">
        <f t="shared" si="28"/>
        <v>84.082376666666647</v>
      </c>
      <c r="F259" s="3">
        <f t="shared" si="29"/>
        <v>2.7019133333332945</v>
      </c>
      <c r="G259" s="3">
        <f t="shared" si="30"/>
        <v>2.7019133333332945</v>
      </c>
      <c r="H259" s="56">
        <f t="shared" si="27"/>
        <v>7.3003356608442349</v>
      </c>
      <c r="I259" s="4">
        <f t="shared" si="31"/>
        <v>0.96837401482637575</v>
      </c>
      <c r="J259" s="55"/>
      <c r="K259" s="55"/>
    </row>
    <row r="260" spans="2:11" x14ac:dyDescent="0.3">
      <c r="B260" s="13" t="s">
        <v>267</v>
      </c>
      <c r="C260" s="41">
        <v>88.433333333333294</v>
      </c>
      <c r="D260" s="41">
        <v>85.170159999999996</v>
      </c>
      <c r="E260" s="3">
        <f t="shared" si="28"/>
        <v>86.801746666666645</v>
      </c>
      <c r="F260" s="3">
        <f t="shared" si="29"/>
        <v>3.2631733333332988</v>
      </c>
      <c r="G260" s="3">
        <f t="shared" si="30"/>
        <v>3.2631733333332988</v>
      </c>
      <c r="H260" s="56">
        <f t="shared" si="27"/>
        <v>10.648300203377552</v>
      </c>
      <c r="I260" s="4">
        <f t="shared" si="31"/>
        <v>0.96310018846588807</v>
      </c>
      <c r="J260" s="55"/>
      <c r="K260" s="55"/>
    </row>
    <row r="261" spans="2:11" x14ac:dyDescent="0.3">
      <c r="B261" s="13" t="s">
        <v>268</v>
      </c>
      <c r="C261" s="41">
        <v>87.466666666666598</v>
      </c>
      <c r="D261" s="41">
        <v>87.092730000000003</v>
      </c>
      <c r="E261" s="3">
        <f t="shared" si="28"/>
        <v>87.2796983333333</v>
      </c>
      <c r="F261" s="3">
        <f t="shared" si="29"/>
        <v>0.37393666666659442</v>
      </c>
      <c r="G261" s="3">
        <f t="shared" si="30"/>
        <v>0.37393666666659442</v>
      </c>
      <c r="H261" s="56">
        <f t="shared" si="27"/>
        <v>0.13982863067772375</v>
      </c>
      <c r="I261" s="4">
        <f t="shared" si="31"/>
        <v>0.99572480945122033</v>
      </c>
      <c r="J261" s="55"/>
      <c r="K261" s="55"/>
    </row>
    <row r="262" spans="2:11" x14ac:dyDescent="0.3">
      <c r="B262" s="13" t="s">
        <v>269</v>
      </c>
      <c r="C262" s="41">
        <v>86</v>
      </c>
      <c r="D262" s="41">
        <v>85.390050000000002</v>
      </c>
      <c r="E262" s="3">
        <f t="shared" si="28"/>
        <v>85.695025000000001</v>
      </c>
      <c r="F262" s="3">
        <f t="shared" si="29"/>
        <v>0.60994999999999777</v>
      </c>
      <c r="G262" s="3">
        <f t="shared" si="30"/>
        <v>0.60994999999999777</v>
      </c>
      <c r="H262" s="56">
        <f t="shared" si="27"/>
        <v>0.37203900249999727</v>
      </c>
      <c r="I262" s="4">
        <f t="shared" si="31"/>
        <v>0.99290755813953491</v>
      </c>
      <c r="J262" s="55"/>
      <c r="K262" s="55"/>
    </row>
    <row r="263" spans="2:11" x14ac:dyDescent="0.3">
      <c r="B263" s="13" t="s">
        <v>270</v>
      </c>
      <c r="C263" s="41">
        <v>84.266666666666595</v>
      </c>
      <c r="D263" s="41">
        <v>79.092110000000005</v>
      </c>
      <c r="E263" s="3">
        <f t="shared" si="28"/>
        <v>81.679388333333293</v>
      </c>
      <c r="F263" s="3">
        <f t="shared" si="29"/>
        <v>5.1745566666665894</v>
      </c>
      <c r="G263" s="3">
        <f t="shared" si="30"/>
        <v>5.1745566666665894</v>
      </c>
      <c r="H263" s="56">
        <f t="shared" si="27"/>
        <v>26.776036696543645</v>
      </c>
      <c r="I263" s="4">
        <f t="shared" si="31"/>
        <v>0.93859307753164645</v>
      </c>
      <c r="J263" s="55"/>
      <c r="K263" s="55"/>
    </row>
    <row r="264" spans="2:11" x14ac:dyDescent="0.3">
      <c r="B264" s="13" t="s">
        <v>271</v>
      </c>
      <c r="C264" s="41">
        <v>84.6</v>
      </c>
      <c r="D264" s="41">
        <v>81.148894999999996</v>
      </c>
      <c r="E264" s="3">
        <f t="shared" si="28"/>
        <v>82.874447500000002</v>
      </c>
      <c r="F264" s="3">
        <f t="shared" si="29"/>
        <v>3.4511049999999983</v>
      </c>
      <c r="G264" s="3">
        <f t="shared" si="30"/>
        <v>3.4511049999999983</v>
      </c>
      <c r="H264" s="56">
        <f t="shared" si="27"/>
        <v>11.910125721024988</v>
      </c>
      <c r="I264" s="4">
        <f t="shared" si="31"/>
        <v>0.9592067966903074</v>
      </c>
      <c r="J264" s="55"/>
      <c r="K264" s="55"/>
    </row>
    <row r="265" spans="2:11" x14ac:dyDescent="0.3">
      <c r="B265" s="13" t="s">
        <v>272</v>
      </c>
      <c r="C265" s="41">
        <v>86.3</v>
      </c>
      <c r="D265" s="41">
        <v>82.983140000000006</v>
      </c>
      <c r="E265" s="3">
        <f t="shared" si="28"/>
        <v>84.641570000000002</v>
      </c>
      <c r="F265" s="3">
        <f t="shared" si="29"/>
        <v>3.3168599999999913</v>
      </c>
      <c r="G265" s="3">
        <f t="shared" si="30"/>
        <v>3.3168599999999913</v>
      </c>
      <c r="H265" s="56">
        <f t="shared" si="27"/>
        <v>11.001560259599943</v>
      </c>
      <c r="I265" s="4">
        <f t="shared" si="31"/>
        <v>0.96156593279258407</v>
      </c>
      <c r="J265" s="55"/>
      <c r="K265" s="55"/>
    </row>
    <row r="266" spans="2:11" x14ac:dyDescent="0.3">
      <c r="B266" s="13" t="s">
        <v>273</v>
      </c>
      <c r="C266" s="41">
        <v>86.933333333333294</v>
      </c>
      <c r="D266" s="41">
        <v>87.061930000000004</v>
      </c>
      <c r="E266" s="3">
        <f t="shared" si="28"/>
        <v>86.997631666666649</v>
      </c>
      <c r="F266" s="3">
        <f t="shared" si="29"/>
        <v>-0.12859666666670932</v>
      </c>
      <c r="G266" s="3">
        <f t="shared" si="30"/>
        <v>0.12859666666670932</v>
      </c>
      <c r="H266" s="56">
        <f t="shared" si="27"/>
        <v>1.653710267778875E-2</v>
      </c>
      <c r="I266" s="4">
        <f t="shared" si="31"/>
        <v>0.9985207438650302</v>
      </c>
      <c r="J266" s="55"/>
      <c r="K266" s="55"/>
    </row>
    <row r="267" spans="2:11" x14ac:dyDescent="0.3">
      <c r="B267" s="13" t="s">
        <v>274</v>
      </c>
      <c r="C267" s="41">
        <v>84.1666666666666</v>
      </c>
      <c r="D267" s="41">
        <v>87.779619999999994</v>
      </c>
      <c r="E267" s="3">
        <f t="shared" si="28"/>
        <v>85.973143333333297</v>
      </c>
      <c r="F267" s="3">
        <f t="shared" si="29"/>
        <v>-3.6129533333333939</v>
      </c>
      <c r="G267" s="3">
        <f t="shared" si="30"/>
        <v>3.6129533333333939</v>
      </c>
      <c r="H267" s="56">
        <f t="shared" si="27"/>
        <v>13.053431788844883</v>
      </c>
      <c r="I267" s="4">
        <f t="shared" si="31"/>
        <v>0.95707382178217748</v>
      </c>
      <c r="J267" s="55"/>
      <c r="K267" s="55"/>
    </row>
    <row r="268" spans="2:11" x14ac:dyDescent="0.3">
      <c r="B268" s="13" t="s">
        <v>275</v>
      </c>
      <c r="C268" s="41">
        <v>83.266666666666595</v>
      </c>
      <c r="D268" s="41">
        <v>84.734179999999995</v>
      </c>
      <c r="E268" s="3">
        <f t="shared" si="28"/>
        <v>84.000423333333288</v>
      </c>
      <c r="F268" s="3">
        <f t="shared" si="29"/>
        <v>-1.4675133333334003</v>
      </c>
      <c r="G268" s="3">
        <f t="shared" si="30"/>
        <v>1.4675133333334003</v>
      </c>
      <c r="H268" s="56">
        <f t="shared" si="27"/>
        <v>2.1535953835113077</v>
      </c>
      <c r="I268" s="4">
        <f t="shared" si="31"/>
        <v>0.98237574059247312</v>
      </c>
      <c r="J268" s="55"/>
      <c r="K268" s="55"/>
    </row>
    <row r="269" spans="2:11" x14ac:dyDescent="0.3">
      <c r="B269" s="13" t="s">
        <v>276</v>
      </c>
      <c r="C269" s="41">
        <v>88.2</v>
      </c>
      <c r="D269" s="41">
        <v>84.159030000000001</v>
      </c>
      <c r="E269" s="3">
        <f t="shared" si="28"/>
        <v>86.179515000000009</v>
      </c>
      <c r="F269" s="3">
        <f t="shared" si="29"/>
        <v>4.0409700000000015</v>
      </c>
      <c r="G269" s="3">
        <f t="shared" si="30"/>
        <v>4.0409700000000015</v>
      </c>
      <c r="H269" s="56">
        <f t="shared" si="27"/>
        <v>16.329438540900011</v>
      </c>
      <c r="I269" s="4">
        <f t="shared" si="31"/>
        <v>0.95418401360544214</v>
      </c>
      <c r="J269" s="55"/>
      <c r="K269" s="55"/>
    </row>
    <row r="270" spans="2:11" x14ac:dyDescent="0.3">
      <c r="B270" s="13" t="s">
        <v>277</v>
      </c>
      <c r="C270" s="41">
        <v>87.066666666666606</v>
      </c>
      <c r="D270" s="41">
        <v>86.738759999999999</v>
      </c>
      <c r="E270" s="3">
        <f t="shared" si="28"/>
        <v>86.90271333333331</v>
      </c>
      <c r="F270" s="3">
        <f t="shared" si="29"/>
        <v>0.32790666666660684</v>
      </c>
      <c r="G270" s="3">
        <f t="shared" si="30"/>
        <v>0.32790666666660684</v>
      </c>
      <c r="H270" s="56">
        <f t="shared" ref="H270:H333" si="32">POWER(F270,2)</f>
        <v>0.10752278204440521</v>
      </c>
      <c r="I270" s="4">
        <f t="shared" si="31"/>
        <v>0.99623384379785673</v>
      </c>
      <c r="J270" s="55"/>
      <c r="K270" s="55"/>
    </row>
    <row r="271" spans="2:11" x14ac:dyDescent="0.3">
      <c r="B271" s="13" t="s">
        <v>278</v>
      </c>
      <c r="C271" s="41">
        <v>85.933333333333294</v>
      </c>
      <c r="D271" s="41">
        <v>82.341229999999996</v>
      </c>
      <c r="E271" s="3">
        <f t="shared" si="28"/>
        <v>84.137281666666638</v>
      </c>
      <c r="F271" s="3">
        <f t="shared" si="29"/>
        <v>3.5921033333332986</v>
      </c>
      <c r="G271" s="3">
        <f t="shared" si="30"/>
        <v>3.5921033333332986</v>
      </c>
      <c r="H271" s="56">
        <f t="shared" si="32"/>
        <v>12.903206357344194</v>
      </c>
      <c r="I271" s="4">
        <f t="shared" si="31"/>
        <v>0.9581989526764938</v>
      </c>
      <c r="J271" s="55"/>
      <c r="K271" s="55"/>
    </row>
    <row r="272" spans="2:11" x14ac:dyDescent="0.3">
      <c r="B272" s="13" t="s">
        <v>279</v>
      </c>
      <c r="C272" s="41">
        <v>86.8333333333333</v>
      </c>
      <c r="D272" s="41">
        <v>84.156784000000002</v>
      </c>
      <c r="E272" s="3">
        <f t="shared" si="28"/>
        <v>85.495058666666651</v>
      </c>
      <c r="F272" s="3">
        <f t="shared" si="29"/>
        <v>2.6765493333332984</v>
      </c>
      <c r="G272" s="3">
        <f t="shared" si="30"/>
        <v>2.6765493333332984</v>
      </c>
      <c r="H272" s="56">
        <f t="shared" si="32"/>
        <v>7.1639163337669238</v>
      </c>
      <c r="I272" s="4">
        <f t="shared" si="31"/>
        <v>0.9691760153550868</v>
      </c>
      <c r="J272" s="55"/>
      <c r="K272" s="55"/>
    </row>
    <row r="273" spans="2:11" x14ac:dyDescent="0.3">
      <c r="B273" s="13" t="s">
        <v>280</v>
      </c>
      <c r="C273" s="41">
        <v>88.233333333333306</v>
      </c>
      <c r="D273" s="41">
        <v>85.419020000000003</v>
      </c>
      <c r="E273" s="3">
        <f t="shared" si="28"/>
        <v>86.826176666666655</v>
      </c>
      <c r="F273" s="3">
        <f t="shared" si="29"/>
        <v>2.8143133333333026</v>
      </c>
      <c r="G273" s="3">
        <f t="shared" si="30"/>
        <v>2.8143133333333026</v>
      </c>
      <c r="H273" s="56">
        <f t="shared" si="32"/>
        <v>7.9203595381776051</v>
      </c>
      <c r="I273" s="4">
        <f t="shared" si="31"/>
        <v>0.96810374008311328</v>
      </c>
      <c r="J273" s="55"/>
      <c r="K273" s="55"/>
    </row>
    <row r="274" spans="2:11" x14ac:dyDescent="0.3">
      <c r="B274" s="13" t="s">
        <v>281</v>
      </c>
      <c r="C274" s="41">
        <v>83.7</v>
      </c>
      <c r="D274" s="41">
        <v>83.593024999999997</v>
      </c>
      <c r="E274" s="3">
        <f t="shared" si="28"/>
        <v>83.6465125</v>
      </c>
      <c r="F274" s="3">
        <f t="shared" si="29"/>
        <v>0.10697500000000559</v>
      </c>
      <c r="G274" s="3">
        <f t="shared" si="30"/>
        <v>0.10697500000000559</v>
      </c>
      <c r="H274" s="56">
        <f t="shared" si="32"/>
        <v>1.1443650625001196E-2</v>
      </c>
      <c r="I274" s="4">
        <f t="shared" si="31"/>
        <v>0.99872192353643963</v>
      </c>
      <c r="J274" s="55"/>
      <c r="K274" s="55"/>
    </row>
    <row r="275" spans="2:11" x14ac:dyDescent="0.3">
      <c r="B275" s="13" t="s">
        <v>282</v>
      </c>
      <c r="C275" s="41">
        <v>84.1</v>
      </c>
      <c r="D275" s="41">
        <v>87.086464000000007</v>
      </c>
      <c r="E275" s="3">
        <f t="shared" si="28"/>
        <v>85.593232</v>
      </c>
      <c r="F275" s="3">
        <f t="shared" si="29"/>
        <v>-2.9864640000000122</v>
      </c>
      <c r="G275" s="3">
        <f t="shared" si="30"/>
        <v>2.9864640000000122</v>
      </c>
      <c r="H275" s="56">
        <f t="shared" si="32"/>
        <v>8.9189672232960735</v>
      </c>
      <c r="I275" s="4">
        <f t="shared" si="31"/>
        <v>0.96448913198573116</v>
      </c>
      <c r="J275" s="55"/>
      <c r="K275" s="55"/>
    </row>
    <row r="276" spans="2:11" x14ac:dyDescent="0.3">
      <c r="B276" s="13" t="s">
        <v>283</v>
      </c>
      <c r="C276" s="41">
        <v>85.5</v>
      </c>
      <c r="D276" s="41">
        <v>88.781270000000006</v>
      </c>
      <c r="E276" s="3">
        <f t="shared" si="28"/>
        <v>87.140635000000003</v>
      </c>
      <c r="F276" s="3">
        <f t="shared" si="29"/>
        <v>-3.2812700000000063</v>
      </c>
      <c r="G276" s="3">
        <f t="shared" si="30"/>
        <v>3.2812700000000063</v>
      </c>
      <c r="H276" s="56">
        <f t="shared" si="32"/>
        <v>10.766732812900042</v>
      </c>
      <c r="I276" s="4">
        <f t="shared" si="31"/>
        <v>0.96162257309941512</v>
      </c>
      <c r="J276" s="55"/>
      <c r="K276" s="55"/>
    </row>
    <row r="277" spans="2:11" x14ac:dyDescent="0.3">
      <c r="B277" s="13" t="s">
        <v>284</v>
      </c>
      <c r="C277" s="41">
        <v>83.862068965517196</v>
      </c>
      <c r="D277" s="41">
        <v>86.298860000000005</v>
      </c>
      <c r="E277" s="3">
        <f t="shared" si="28"/>
        <v>85.0804644827586</v>
      </c>
      <c r="F277" s="3">
        <f t="shared" si="29"/>
        <v>-2.436791034482809</v>
      </c>
      <c r="G277" s="3">
        <f t="shared" si="30"/>
        <v>2.436791034482809</v>
      </c>
      <c r="H277" s="56">
        <f t="shared" si="32"/>
        <v>5.9379505457357986</v>
      </c>
      <c r="I277" s="4">
        <f t="shared" si="31"/>
        <v>0.97094287006578883</v>
      </c>
      <c r="J277" s="55"/>
      <c r="K277" s="55"/>
    </row>
    <row r="278" spans="2:11" x14ac:dyDescent="0.3">
      <c r="B278" s="13" t="s">
        <v>285</v>
      </c>
      <c r="C278" s="41">
        <v>83.379310344827601</v>
      </c>
      <c r="D278" s="41">
        <v>84.691270000000003</v>
      </c>
      <c r="E278" s="3">
        <f t="shared" si="28"/>
        <v>84.035290172413795</v>
      </c>
      <c r="F278" s="3">
        <f t="shared" si="29"/>
        <v>-1.3119596551724015</v>
      </c>
      <c r="G278" s="3">
        <f t="shared" si="30"/>
        <v>1.3119596551724015</v>
      </c>
      <c r="H278" s="56">
        <f t="shared" si="32"/>
        <v>1.7212381368000869</v>
      </c>
      <c r="I278" s="4">
        <f t="shared" si="31"/>
        <v>0.98426516542597198</v>
      </c>
      <c r="J278" s="55"/>
      <c r="K278" s="55"/>
    </row>
    <row r="279" spans="2:11" x14ac:dyDescent="0.3">
      <c r="B279" s="13" t="s">
        <v>286</v>
      </c>
      <c r="C279" s="41">
        <v>84.266666666666595</v>
      </c>
      <c r="D279" s="41">
        <v>88.600679999999997</v>
      </c>
      <c r="E279" s="3">
        <f t="shared" si="28"/>
        <v>86.433673333333303</v>
      </c>
      <c r="F279" s="3">
        <f t="shared" si="29"/>
        <v>-4.3340133333334023</v>
      </c>
      <c r="G279" s="3">
        <f t="shared" si="30"/>
        <v>4.3340133333334023</v>
      </c>
      <c r="H279" s="56">
        <f t="shared" si="32"/>
        <v>18.783671573511707</v>
      </c>
      <c r="I279" s="4">
        <f t="shared" si="31"/>
        <v>0.94856787974683454</v>
      </c>
      <c r="J279" s="55"/>
      <c r="K279" s="55"/>
    </row>
    <row r="280" spans="2:11" x14ac:dyDescent="0.3">
      <c r="B280" s="13" t="s">
        <v>287</v>
      </c>
      <c r="C280" s="41">
        <v>83.7</v>
      </c>
      <c r="D280" s="41">
        <v>83.522934000000006</v>
      </c>
      <c r="E280" s="3">
        <f t="shared" si="28"/>
        <v>83.611467000000005</v>
      </c>
      <c r="F280" s="3">
        <f t="shared" si="29"/>
        <v>0.17706599999999639</v>
      </c>
      <c r="G280" s="3">
        <f t="shared" si="30"/>
        <v>0.17706599999999639</v>
      </c>
      <c r="H280" s="56">
        <f t="shared" si="32"/>
        <v>3.1352368355998722E-2</v>
      </c>
      <c r="I280" s="4">
        <f t="shared" si="31"/>
        <v>0.99788451612903228</v>
      </c>
      <c r="J280" s="55"/>
      <c r="K280" s="55"/>
    </row>
    <row r="281" spans="2:11" x14ac:dyDescent="0.3">
      <c r="B281" s="13" t="s">
        <v>288</v>
      </c>
      <c r="C281" s="41">
        <v>84.1666666666666</v>
      </c>
      <c r="D281" s="41">
        <v>85.580749999999995</v>
      </c>
      <c r="E281" s="3">
        <f t="shared" si="28"/>
        <v>84.873708333333298</v>
      </c>
      <c r="F281" s="3">
        <f t="shared" si="29"/>
        <v>-1.4140833333333944</v>
      </c>
      <c r="G281" s="3">
        <f t="shared" si="30"/>
        <v>1.4140833333333944</v>
      </c>
      <c r="H281" s="56">
        <f t="shared" si="32"/>
        <v>1.9996316736112838</v>
      </c>
      <c r="I281" s="4">
        <f t="shared" si="31"/>
        <v>0.98319900990098941</v>
      </c>
      <c r="J281" s="55"/>
      <c r="K281" s="55"/>
    </row>
    <row r="282" spans="2:11" x14ac:dyDescent="0.3">
      <c r="B282" s="13" t="s">
        <v>289</v>
      </c>
      <c r="C282" s="41">
        <v>84.193548387096698</v>
      </c>
      <c r="D282" s="41">
        <v>85.273920000000004</v>
      </c>
      <c r="E282" s="3">
        <f t="shared" si="28"/>
        <v>84.733734193548344</v>
      </c>
      <c r="F282" s="3">
        <f t="shared" si="29"/>
        <v>-1.0803716129033063</v>
      </c>
      <c r="G282" s="3">
        <f t="shared" si="30"/>
        <v>1.0803716129033063</v>
      </c>
      <c r="H282" s="56">
        <f t="shared" si="32"/>
        <v>1.1672028219672914</v>
      </c>
      <c r="I282" s="4">
        <f t="shared" si="31"/>
        <v>0.98716799999999905</v>
      </c>
      <c r="J282" s="55"/>
      <c r="K282" s="55"/>
    </row>
    <row r="283" spans="2:11" x14ac:dyDescent="0.3">
      <c r="B283" s="13" t="s">
        <v>290</v>
      </c>
      <c r="C283" s="41">
        <v>83.866666666666603</v>
      </c>
      <c r="D283" s="41">
        <v>88.004776000000007</v>
      </c>
      <c r="E283" s="3">
        <f t="shared" si="28"/>
        <v>85.935721333333305</v>
      </c>
      <c r="F283" s="3">
        <f t="shared" si="29"/>
        <v>-4.1381093333334036</v>
      </c>
      <c r="G283" s="3">
        <f t="shared" si="30"/>
        <v>4.1381093333334036</v>
      </c>
      <c r="H283" s="56">
        <f t="shared" si="32"/>
        <v>17.123948854621027</v>
      </c>
      <c r="I283" s="4">
        <f t="shared" si="31"/>
        <v>0.9506584737678847</v>
      </c>
      <c r="J283" s="55"/>
      <c r="K283" s="55"/>
    </row>
    <row r="284" spans="2:11" x14ac:dyDescent="0.3">
      <c r="B284" s="13" t="s">
        <v>291</v>
      </c>
      <c r="C284" s="41">
        <v>83.366666666666603</v>
      </c>
      <c r="D284" s="41">
        <v>91.010990000000007</v>
      </c>
      <c r="E284" s="3">
        <f t="shared" si="28"/>
        <v>87.188828333333305</v>
      </c>
      <c r="F284" s="3">
        <f t="shared" si="29"/>
        <v>-7.6443233333334035</v>
      </c>
      <c r="G284" s="3">
        <f t="shared" si="30"/>
        <v>7.6443233333334035</v>
      </c>
      <c r="H284" s="56">
        <f t="shared" si="32"/>
        <v>58.435679224545517</v>
      </c>
      <c r="I284" s="4">
        <f t="shared" si="31"/>
        <v>0.90830479808076681</v>
      </c>
      <c r="J284" s="55"/>
      <c r="K284" s="55"/>
    </row>
    <row r="285" spans="2:11" x14ac:dyDescent="0.3">
      <c r="B285" s="13" t="s">
        <v>292</v>
      </c>
      <c r="C285" s="41">
        <v>84.633333333333297</v>
      </c>
      <c r="D285" s="41">
        <v>88.069016000000005</v>
      </c>
      <c r="E285" s="3">
        <f t="shared" si="28"/>
        <v>86.351174666666651</v>
      </c>
      <c r="F285" s="3">
        <f t="shared" si="29"/>
        <v>-3.4356826666667075</v>
      </c>
      <c r="G285" s="3">
        <f t="shared" si="30"/>
        <v>3.4356826666667075</v>
      </c>
      <c r="H285" s="56">
        <f t="shared" si="32"/>
        <v>11.803915386034058</v>
      </c>
      <c r="I285" s="4">
        <f t="shared" si="31"/>
        <v>0.95940508861756546</v>
      </c>
      <c r="J285" s="55"/>
      <c r="K285" s="55"/>
    </row>
    <row r="286" spans="2:11" x14ac:dyDescent="0.3">
      <c r="B286" s="13" t="s">
        <v>293</v>
      </c>
      <c r="C286" s="41">
        <v>85.566666666666606</v>
      </c>
      <c r="D286" s="41">
        <v>85.780590000000004</v>
      </c>
      <c r="E286" s="3">
        <f t="shared" si="28"/>
        <v>85.673628333333312</v>
      </c>
      <c r="F286" s="3">
        <f t="shared" si="29"/>
        <v>-0.21392333333339764</v>
      </c>
      <c r="G286" s="3">
        <f t="shared" si="30"/>
        <v>0.21392333333339764</v>
      </c>
      <c r="H286" s="56">
        <f t="shared" si="32"/>
        <v>4.5763192544471955E-2</v>
      </c>
      <c r="I286" s="4">
        <f t="shared" si="31"/>
        <v>0.99749992208803973</v>
      </c>
      <c r="J286" s="55"/>
      <c r="K286" s="55"/>
    </row>
    <row r="287" spans="2:11" x14ac:dyDescent="0.3">
      <c r="B287" s="13" t="s">
        <v>294</v>
      </c>
      <c r="C287" s="41">
        <v>84.566666666666606</v>
      </c>
      <c r="D287" s="41">
        <v>81.669719999999998</v>
      </c>
      <c r="E287" s="3">
        <f t="shared" si="28"/>
        <v>83.118193333333295</v>
      </c>
      <c r="F287" s="3">
        <f t="shared" si="29"/>
        <v>2.8969466666666079</v>
      </c>
      <c r="G287" s="3">
        <f t="shared" si="30"/>
        <v>2.8969466666666079</v>
      </c>
      <c r="H287" s="56">
        <f t="shared" si="32"/>
        <v>8.3922999895107715</v>
      </c>
      <c r="I287" s="4">
        <f t="shared" si="31"/>
        <v>0.96574363421363885</v>
      </c>
      <c r="J287" s="55"/>
      <c r="K287" s="55"/>
    </row>
    <row r="288" spans="2:11" x14ac:dyDescent="0.3">
      <c r="B288" s="13" t="s">
        <v>295</v>
      </c>
      <c r="C288" s="41">
        <v>85</v>
      </c>
      <c r="D288" s="41">
        <v>84.66574</v>
      </c>
      <c r="E288" s="3">
        <f t="shared" si="28"/>
        <v>84.83287</v>
      </c>
      <c r="F288" s="3">
        <f t="shared" si="29"/>
        <v>0.33426000000000045</v>
      </c>
      <c r="G288" s="3">
        <f t="shared" si="30"/>
        <v>0.33426000000000045</v>
      </c>
      <c r="H288" s="56">
        <f t="shared" si="32"/>
        <v>0.1117297476000003</v>
      </c>
      <c r="I288" s="4">
        <f t="shared" si="31"/>
        <v>0.99606752941176468</v>
      </c>
      <c r="J288" s="55"/>
      <c r="K288" s="55"/>
    </row>
    <row r="289" spans="2:11" x14ac:dyDescent="0.3">
      <c r="B289" s="13" t="s">
        <v>296</v>
      </c>
      <c r="C289" s="41">
        <v>85.3333333333333</v>
      </c>
      <c r="D289" s="41">
        <v>93.654640000000001</v>
      </c>
      <c r="E289" s="3">
        <f t="shared" si="28"/>
        <v>89.493986666666643</v>
      </c>
      <c r="F289" s="3">
        <f t="shared" si="29"/>
        <v>-8.3213066666667004</v>
      </c>
      <c r="G289" s="3">
        <f t="shared" si="30"/>
        <v>8.3213066666667004</v>
      </c>
      <c r="H289" s="56">
        <f t="shared" si="32"/>
        <v>69.244144640711667</v>
      </c>
      <c r="I289" s="4">
        <f t="shared" si="31"/>
        <v>0.90248468749999955</v>
      </c>
      <c r="J289" s="55"/>
      <c r="K289" s="55"/>
    </row>
    <row r="290" spans="2:11" x14ac:dyDescent="0.3">
      <c r="B290" s="13" t="s">
        <v>297</v>
      </c>
      <c r="C290" s="41">
        <v>85.566666666666606</v>
      </c>
      <c r="D290" s="41">
        <v>86.657200000000003</v>
      </c>
      <c r="E290" s="3">
        <f t="shared" si="28"/>
        <v>86.111933333333297</v>
      </c>
      <c r="F290" s="3">
        <f t="shared" si="29"/>
        <v>-1.0905333333333971</v>
      </c>
      <c r="G290" s="3">
        <f t="shared" si="30"/>
        <v>1.0905333333333971</v>
      </c>
      <c r="H290" s="56">
        <f t="shared" si="32"/>
        <v>1.1892629511112502</v>
      </c>
      <c r="I290" s="4">
        <f t="shared" si="31"/>
        <v>0.9872551616673152</v>
      </c>
      <c r="J290" s="55"/>
      <c r="K290" s="55"/>
    </row>
    <row r="291" spans="2:11" x14ac:dyDescent="0.3">
      <c r="B291" s="13" t="s">
        <v>298</v>
      </c>
      <c r="C291" s="41">
        <v>84.466666666666598</v>
      </c>
      <c r="D291" s="41">
        <v>84.551604999999995</v>
      </c>
      <c r="E291" s="3">
        <f t="shared" si="28"/>
        <v>84.509135833333289</v>
      </c>
      <c r="F291" s="3">
        <f t="shared" si="29"/>
        <v>-8.4938333333397509E-2</v>
      </c>
      <c r="G291" s="3">
        <f t="shared" si="30"/>
        <v>8.4938333333397509E-2</v>
      </c>
      <c r="H291" s="56">
        <f t="shared" si="32"/>
        <v>7.2145204694553464E-3</v>
      </c>
      <c r="I291" s="4">
        <f t="shared" si="31"/>
        <v>0.99899441594317206</v>
      </c>
      <c r="J291" s="55"/>
      <c r="K291" s="55"/>
    </row>
    <row r="292" spans="2:11" x14ac:dyDescent="0.3">
      <c r="B292" s="13" t="s">
        <v>299</v>
      </c>
      <c r="C292" s="41">
        <v>83.733333333333306</v>
      </c>
      <c r="D292" s="41">
        <v>84.167460000000005</v>
      </c>
      <c r="E292" s="3">
        <f t="shared" si="28"/>
        <v>83.950396666666649</v>
      </c>
      <c r="F292" s="3">
        <f t="shared" si="29"/>
        <v>-0.43412666666669963</v>
      </c>
      <c r="G292" s="3">
        <f t="shared" si="30"/>
        <v>0.43412666666669963</v>
      </c>
      <c r="H292" s="56">
        <f t="shared" si="32"/>
        <v>0.18846596271113975</v>
      </c>
      <c r="I292" s="4">
        <f t="shared" si="31"/>
        <v>0.99481536624203781</v>
      </c>
      <c r="J292" s="55"/>
      <c r="K292" s="55"/>
    </row>
    <row r="293" spans="2:11" x14ac:dyDescent="0.3">
      <c r="B293" s="13" t="s">
        <v>300</v>
      </c>
      <c r="C293" s="41">
        <v>86</v>
      </c>
      <c r="D293" s="41">
        <v>81.776020000000003</v>
      </c>
      <c r="E293" s="3">
        <f t="shared" si="28"/>
        <v>83.888010000000008</v>
      </c>
      <c r="F293" s="3">
        <f t="shared" si="29"/>
        <v>4.2239799999999974</v>
      </c>
      <c r="G293" s="3">
        <f t="shared" si="30"/>
        <v>4.2239799999999974</v>
      </c>
      <c r="H293" s="56">
        <f t="shared" si="32"/>
        <v>17.842007040399977</v>
      </c>
      <c r="I293" s="4">
        <f t="shared" si="31"/>
        <v>0.95088395348837218</v>
      </c>
      <c r="J293" s="55"/>
      <c r="K293" s="55"/>
    </row>
    <row r="294" spans="2:11" x14ac:dyDescent="0.3">
      <c r="B294" s="13" t="s">
        <v>301</v>
      </c>
      <c r="C294" s="41">
        <v>85.59375</v>
      </c>
      <c r="D294" s="41">
        <v>88.254090000000005</v>
      </c>
      <c r="E294" s="3">
        <f t="shared" si="28"/>
        <v>86.92392000000001</v>
      </c>
      <c r="F294" s="3">
        <f t="shared" si="29"/>
        <v>-2.660340000000005</v>
      </c>
      <c r="G294" s="3">
        <f t="shared" si="30"/>
        <v>2.660340000000005</v>
      </c>
      <c r="H294" s="56">
        <f t="shared" si="32"/>
        <v>7.0774089156000271</v>
      </c>
      <c r="I294" s="4">
        <f t="shared" si="31"/>
        <v>0.96891899233296819</v>
      </c>
      <c r="J294" s="55"/>
      <c r="K294" s="55"/>
    </row>
    <row r="295" spans="2:11" x14ac:dyDescent="0.3">
      <c r="B295" s="13" t="s">
        <v>302</v>
      </c>
      <c r="C295" s="41">
        <v>85.457142857142799</v>
      </c>
      <c r="D295" s="41">
        <v>86.144615000000002</v>
      </c>
      <c r="E295" s="3">
        <f t="shared" si="28"/>
        <v>85.800878928571393</v>
      </c>
      <c r="F295" s="3">
        <f t="shared" si="29"/>
        <v>-0.68747214285720304</v>
      </c>
      <c r="G295" s="3">
        <f t="shared" si="30"/>
        <v>0.68747214285720304</v>
      </c>
      <c r="H295" s="56">
        <f t="shared" si="32"/>
        <v>0.47261794720467459</v>
      </c>
      <c r="I295" s="4">
        <f t="shared" si="31"/>
        <v>0.99195535773988563</v>
      </c>
      <c r="J295" s="55"/>
      <c r="K295" s="55"/>
    </row>
    <row r="296" spans="2:11" x14ac:dyDescent="0.3">
      <c r="B296" s="13" t="s">
        <v>303</v>
      </c>
      <c r="C296" s="41">
        <v>86.314285714285703</v>
      </c>
      <c r="D296" s="41">
        <v>87.533423999999997</v>
      </c>
      <c r="E296" s="3">
        <f t="shared" si="28"/>
        <v>86.923854857142857</v>
      </c>
      <c r="F296" s="3">
        <f t="shared" si="29"/>
        <v>-1.2191382857142941</v>
      </c>
      <c r="G296" s="3">
        <f t="shared" si="30"/>
        <v>1.2191382857142941</v>
      </c>
      <c r="H296" s="56">
        <f t="shared" si="32"/>
        <v>1.4862981596943876</v>
      </c>
      <c r="I296" s="4">
        <f t="shared" si="31"/>
        <v>0.98587559086395227</v>
      </c>
      <c r="J296" s="55"/>
      <c r="K296" s="55"/>
    </row>
    <row r="297" spans="2:11" x14ac:dyDescent="0.3">
      <c r="B297" s="13" t="s">
        <v>304</v>
      </c>
      <c r="C297" s="41">
        <v>85.428571428571402</v>
      </c>
      <c r="D297" s="41">
        <v>83.863140000000001</v>
      </c>
      <c r="E297" s="3">
        <f t="shared" si="28"/>
        <v>84.645855714285702</v>
      </c>
      <c r="F297" s="3">
        <f t="shared" si="29"/>
        <v>1.5654314285714008</v>
      </c>
      <c r="G297" s="3">
        <f t="shared" si="30"/>
        <v>1.5654314285714008</v>
      </c>
      <c r="H297" s="56">
        <f t="shared" si="32"/>
        <v>2.4505755575590968</v>
      </c>
      <c r="I297" s="4">
        <f t="shared" si="31"/>
        <v>0.9816755518394652</v>
      </c>
      <c r="J297" s="55"/>
      <c r="K297" s="55"/>
    </row>
    <row r="298" spans="2:11" x14ac:dyDescent="0.3">
      <c r="B298" s="13" t="s">
        <v>305</v>
      </c>
      <c r="C298" s="41">
        <v>79.275862068965495</v>
      </c>
      <c r="D298" s="41">
        <v>80.705979999999997</v>
      </c>
      <c r="E298" s="3">
        <f t="shared" ref="E298:E361" si="33">IFERROR(AVERAGE(C298,D298),"")</f>
        <v>79.990921034482739</v>
      </c>
      <c r="F298" s="3">
        <f t="shared" ref="F298:F361" si="34">IFERROR((C298-D298),"")</f>
        <v>-1.430117931034502</v>
      </c>
      <c r="G298" s="3">
        <f t="shared" ref="G298:G361" si="35">ABS(F298)</f>
        <v>1.430117931034502</v>
      </c>
      <c r="H298" s="56">
        <f t="shared" si="32"/>
        <v>2.0452372966664045</v>
      </c>
      <c r="I298" s="4">
        <f t="shared" ref="I298:I361" si="36">IFERROR((1-(ABS(C298-D298)/C298)),"")</f>
        <v>0.98196023488473227</v>
      </c>
      <c r="J298" s="55"/>
      <c r="K298" s="55"/>
    </row>
    <row r="299" spans="2:11" x14ac:dyDescent="0.3">
      <c r="B299" s="13" t="s">
        <v>306</v>
      </c>
      <c r="C299" s="41">
        <v>79.766666666666595</v>
      </c>
      <c r="D299" s="41">
        <v>77.166504000000003</v>
      </c>
      <c r="E299" s="3">
        <f t="shared" si="33"/>
        <v>78.466585333333299</v>
      </c>
      <c r="F299" s="3">
        <f t="shared" si="34"/>
        <v>2.6001626666665913</v>
      </c>
      <c r="G299" s="3">
        <f t="shared" si="35"/>
        <v>2.6001626666665913</v>
      </c>
      <c r="H299" s="56">
        <f t="shared" si="32"/>
        <v>6.760845893126719</v>
      </c>
      <c r="I299" s="4">
        <f t="shared" si="36"/>
        <v>0.96740289176765659</v>
      </c>
      <c r="J299" s="55"/>
      <c r="K299" s="55"/>
    </row>
    <row r="300" spans="2:11" x14ac:dyDescent="0.3">
      <c r="B300" s="13" t="s">
        <v>307</v>
      </c>
      <c r="C300" s="41">
        <v>79.733333333333306</v>
      </c>
      <c r="D300" s="41">
        <v>77.385670000000005</v>
      </c>
      <c r="E300" s="3">
        <f t="shared" si="33"/>
        <v>78.559501666666648</v>
      </c>
      <c r="F300" s="3">
        <f t="shared" si="34"/>
        <v>2.3476633333333012</v>
      </c>
      <c r="G300" s="3">
        <f t="shared" si="35"/>
        <v>2.3476633333333012</v>
      </c>
      <c r="H300" s="56">
        <f t="shared" si="32"/>
        <v>5.511523126677627</v>
      </c>
      <c r="I300" s="4">
        <f t="shared" si="36"/>
        <v>0.9705560618729101</v>
      </c>
      <c r="J300" s="55"/>
      <c r="K300" s="55"/>
    </row>
    <row r="301" spans="2:11" x14ac:dyDescent="0.3">
      <c r="B301" s="13" t="s">
        <v>308</v>
      </c>
      <c r="C301" s="41">
        <v>78.733333333333306</v>
      </c>
      <c r="D301" s="41">
        <v>80.672619999999995</v>
      </c>
      <c r="E301" s="3">
        <f t="shared" si="33"/>
        <v>79.702976666666643</v>
      </c>
      <c r="F301" s="3">
        <f t="shared" si="34"/>
        <v>-1.939286666666689</v>
      </c>
      <c r="G301" s="3">
        <f t="shared" si="35"/>
        <v>1.939286666666689</v>
      </c>
      <c r="H301" s="56">
        <f t="shared" si="32"/>
        <v>3.7608327755111977</v>
      </c>
      <c r="I301" s="4">
        <f t="shared" si="36"/>
        <v>0.97536892464013514</v>
      </c>
      <c r="J301" s="55"/>
      <c r="K301" s="55"/>
    </row>
    <row r="302" spans="2:11" x14ac:dyDescent="0.3">
      <c r="B302" s="13" t="s">
        <v>309</v>
      </c>
      <c r="C302" s="41">
        <v>79</v>
      </c>
      <c r="D302" s="41">
        <v>78.851929999999996</v>
      </c>
      <c r="E302" s="3">
        <f t="shared" si="33"/>
        <v>78.925964999999991</v>
      </c>
      <c r="F302" s="3">
        <f t="shared" si="34"/>
        <v>0.14807000000000414</v>
      </c>
      <c r="G302" s="3">
        <f t="shared" si="35"/>
        <v>0.14807000000000414</v>
      </c>
      <c r="H302" s="56">
        <f t="shared" si="32"/>
        <v>2.1924724900001226E-2</v>
      </c>
      <c r="I302" s="4">
        <f t="shared" si="36"/>
        <v>0.99812569620253155</v>
      </c>
      <c r="J302" s="55"/>
      <c r="K302" s="55"/>
    </row>
    <row r="303" spans="2:11" x14ac:dyDescent="0.3">
      <c r="B303" s="13" t="s">
        <v>310</v>
      </c>
      <c r="C303" s="41">
        <v>78.633333333333297</v>
      </c>
      <c r="D303" s="41">
        <v>78.72551</v>
      </c>
      <c r="E303" s="3">
        <f t="shared" si="33"/>
        <v>78.679421666666656</v>
      </c>
      <c r="F303" s="3">
        <f t="shared" si="34"/>
        <v>-9.2176666666702545E-2</v>
      </c>
      <c r="G303" s="3">
        <f t="shared" si="35"/>
        <v>9.2176666666702545E-2</v>
      </c>
      <c r="H303" s="56">
        <f t="shared" si="32"/>
        <v>8.4965378777843922E-3</v>
      </c>
      <c r="I303" s="4">
        <f t="shared" si="36"/>
        <v>0.99882776600254297</v>
      </c>
      <c r="J303" s="55"/>
      <c r="K303" s="55"/>
    </row>
    <row r="304" spans="2:11" x14ac:dyDescent="0.3">
      <c r="B304" s="13" t="s">
        <v>311</v>
      </c>
      <c r="C304" s="41">
        <v>78.939393939393895</v>
      </c>
      <c r="D304" s="41">
        <v>78.976259999999996</v>
      </c>
      <c r="E304" s="3">
        <f t="shared" si="33"/>
        <v>78.957826969696953</v>
      </c>
      <c r="F304" s="3">
        <f t="shared" si="34"/>
        <v>-3.6866060606101314E-2</v>
      </c>
      <c r="G304" s="3">
        <f t="shared" si="35"/>
        <v>3.6866060606101314E-2</v>
      </c>
      <c r="H304" s="56">
        <f t="shared" si="32"/>
        <v>1.3591064246127353E-3</v>
      </c>
      <c r="I304" s="4">
        <f t="shared" si="36"/>
        <v>0.99953298272552726</v>
      </c>
      <c r="J304" s="55"/>
      <c r="K304" s="55"/>
    </row>
    <row r="305" spans="2:11" x14ac:dyDescent="0.3">
      <c r="B305" s="13" t="s">
        <v>312</v>
      </c>
      <c r="C305" s="41">
        <v>78.5</v>
      </c>
      <c r="D305" s="41">
        <v>82.39282</v>
      </c>
      <c r="E305" s="3">
        <f t="shared" si="33"/>
        <v>80.44641</v>
      </c>
      <c r="F305" s="3">
        <f t="shared" si="34"/>
        <v>-3.8928200000000004</v>
      </c>
      <c r="G305" s="3">
        <f t="shared" si="35"/>
        <v>3.8928200000000004</v>
      </c>
      <c r="H305" s="56">
        <f t="shared" si="32"/>
        <v>15.154047552400003</v>
      </c>
      <c r="I305" s="4">
        <f t="shared" si="36"/>
        <v>0.95040993630573245</v>
      </c>
      <c r="J305" s="55"/>
      <c r="K305" s="55"/>
    </row>
    <row r="306" spans="2:11" x14ac:dyDescent="0.3">
      <c r="B306" s="13" t="s">
        <v>313</v>
      </c>
      <c r="C306" s="41">
        <v>78.5625</v>
      </c>
      <c r="D306" s="41">
        <v>83.619354000000001</v>
      </c>
      <c r="E306" s="3">
        <f t="shared" si="33"/>
        <v>81.090926999999994</v>
      </c>
      <c r="F306" s="3">
        <f t="shared" si="34"/>
        <v>-5.0568540000000013</v>
      </c>
      <c r="G306" s="3">
        <f t="shared" si="35"/>
        <v>5.0568540000000013</v>
      </c>
      <c r="H306" s="56">
        <f t="shared" si="32"/>
        <v>25.571772377316012</v>
      </c>
      <c r="I306" s="4">
        <f t="shared" si="36"/>
        <v>0.93563272553699284</v>
      </c>
      <c r="J306" s="55"/>
      <c r="K306" s="55"/>
    </row>
    <row r="307" spans="2:11" x14ac:dyDescent="0.3">
      <c r="B307" s="13" t="s">
        <v>314</v>
      </c>
      <c r="C307" s="41">
        <v>79.09375</v>
      </c>
      <c r="D307" s="41">
        <v>77.800700000000006</v>
      </c>
      <c r="E307" s="3">
        <f t="shared" si="33"/>
        <v>78.447225000000003</v>
      </c>
      <c r="F307" s="3">
        <f t="shared" si="34"/>
        <v>1.2930499999999938</v>
      </c>
      <c r="G307" s="3">
        <f t="shared" si="35"/>
        <v>1.2930499999999938</v>
      </c>
      <c r="H307" s="56">
        <f t="shared" si="32"/>
        <v>1.6719783024999839</v>
      </c>
      <c r="I307" s="4">
        <f t="shared" si="36"/>
        <v>0.98365167917819052</v>
      </c>
      <c r="J307" s="55"/>
      <c r="K307" s="55"/>
    </row>
    <row r="308" spans="2:11" x14ac:dyDescent="0.3">
      <c r="B308" s="13" t="s">
        <v>315</v>
      </c>
      <c r="C308" s="41">
        <v>78.548387096774107</v>
      </c>
      <c r="D308" s="41">
        <v>78.768299999999996</v>
      </c>
      <c r="E308" s="3">
        <f t="shared" si="33"/>
        <v>78.658343548387052</v>
      </c>
      <c r="F308" s="3">
        <f t="shared" si="34"/>
        <v>-0.21991290322588952</v>
      </c>
      <c r="G308" s="3">
        <f t="shared" si="35"/>
        <v>0.21991290322588952</v>
      </c>
      <c r="H308" s="56">
        <f t="shared" si="32"/>
        <v>4.8361685005239449E-2</v>
      </c>
      <c r="I308" s="4">
        <f t="shared" si="36"/>
        <v>0.99720028747433154</v>
      </c>
      <c r="J308" s="55"/>
      <c r="K308" s="55"/>
    </row>
    <row r="309" spans="2:11" x14ac:dyDescent="0.3">
      <c r="B309" s="13" t="s">
        <v>316</v>
      </c>
      <c r="C309" s="41">
        <v>79.064516129032199</v>
      </c>
      <c r="D309" s="41">
        <v>78.636099999999999</v>
      </c>
      <c r="E309" s="3">
        <f t="shared" si="33"/>
        <v>78.850308064516099</v>
      </c>
      <c r="F309" s="3">
        <f t="shared" si="34"/>
        <v>0.42841612903220039</v>
      </c>
      <c r="G309" s="3">
        <f t="shared" si="35"/>
        <v>0.42841612903220039</v>
      </c>
      <c r="H309" s="56">
        <f t="shared" si="32"/>
        <v>0.18354037961493497</v>
      </c>
      <c r="I309" s="4">
        <f t="shared" si="36"/>
        <v>0.99458143614851158</v>
      </c>
      <c r="J309" s="55"/>
      <c r="K309" s="55"/>
    </row>
    <row r="310" spans="2:11" x14ac:dyDescent="0.3">
      <c r="B310" s="13" t="s">
        <v>317</v>
      </c>
      <c r="C310" s="41">
        <v>79.400000000000006</v>
      </c>
      <c r="D310" s="41">
        <v>80.048169999999999</v>
      </c>
      <c r="E310" s="3">
        <f t="shared" si="33"/>
        <v>79.724085000000002</v>
      </c>
      <c r="F310" s="3">
        <f t="shared" si="34"/>
        <v>-0.64816999999999325</v>
      </c>
      <c r="G310" s="3">
        <f t="shared" si="35"/>
        <v>0.64816999999999325</v>
      </c>
      <c r="H310" s="56">
        <f t="shared" si="32"/>
        <v>0.42012434889999123</v>
      </c>
      <c r="I310" s="4">
        <f t="shared" si="36"/>
        <v>0.99183664987405551</v>
      </c>
      <c r="J310" s="55"/>
      <c r="K310" s="55"/>
    </row>
    <row r="311" spans="2:11" x14ac:dyDescent="0.3">
      <c r="B311" s="13" t="s">
        <v>318</v>
      </c>
      <c r="C311" s="41">
        <v>79.633333333333297</v>
      </c>
      <c r="D311" s="41">
        <v>79.485550000000003</v>
      </c>
      <c r="E311" s="3">
        <f t="shared" si="33"/>
        <v>79.559441666666658</v>
      </c>
      <c r="F311" s="3">
        <f t="shared" si="34"/>
        <v>0.14778333333329385</v>
      </c>
      <c r="G311" s="3">
        <f t="shared" si="35"/>
        <v>0.14778333333329385</v>
      </c>
      <c r="H311" s="56">
        <f t="shared" si="32"/>
        <v>2.1839913611099441E-2</v>
      </c>
      <c r="I311" s="4">
        <f t="shared" si="36"/>
        <v>0.99814420259522862</v>
      </c>
      <c r="J311" s="55"/>
      <c r="K311" s="55"/>
    </row>
    <row r="312" spans="2:11" x14ac:dyDescent="0.3">
      <c r="B312" s="13" t="s">
        <v>319</v>
      </c>
      <c r="C312" s="41">
        <v>79.935483870967701</v>
      </c>
      <c r="D312" s="41">
        <v>78.816024999999996</v>
      </c>
      <c r="E312" s="3">
        <f t="shared" si="33"/>
        <v>79.375754435483856</v>
      </c>
      <c r="F312" s="3">
        <f t="shared" si="34"/>
        <v>1.1194588709677049</v>
      </c>
      <c r="G312" s="3">
        <f t="shared" si="35"/>
        <v>1.1194588709677049</v>
      </c>
      <c r="H312" s="56">
        <f t="shared" si="32"/>
        <v>1.2531881637882887</v>
      </c>
      <c r="I312" s="4">
        <f t="shared" si="36"/>
        <v>0.9859954701372079</v>
      </c>
      <c r="J312" s="55"/>
      <c r="K312" s="55"/>
    </row>
    <row r="313" spans="2:11" x14ac:dyDescent="0.3">
      <c r="B313" s="13" t="s">
        <v>320</v>
      </c>
      <c r="C313" s="41">
        <v>78.866666666666603</v>
      </c>
      <c r="D313" s="41">
        <v>83.43459</v>
      </c>
      <c r="E313" s="3">
        <f t="shared" si="33"/>
        <v>81.150628333333302</v>
      </c>
      <c r="F313" s="3">
        <f t="shared" si="34"/>
        <v>-4.5679233333333968</v>
      </c>
      <c r="G313" s="3">
        <f t="shared" si="35"/>
        <v>4.5679233333333968</v>
      </c>
      <c r="H313" s="56">
        <f t="shared" si="32"/>
        <v>20.865923579211692</v>
      </c>
      <c r="I313" s="4">
        <f t="shared" si="36"/>
        <v>0.94208043110735329</v>
      </c>
      <c r="J313" s="55"/>
      <c r="K313" s="55"/>
    </row>
    <row r="314" spans="2:11" x14ac:dyDescent="0.3">
      <c r="B314" s="13" t="s">
        <v>321</v>
      </c>
      <c r="C314" s="41">
        <v>79.8</v>
      </c>
      <c r="D314" s="41">
        <v>83.267690000000002</v>
      </c>
      <c r="E314" s="3">
        <f t="shared" si="33"/>
        <v>81.533844999999999</v>
      </c>
      <c r="F314" s="3">
        <f t="shared" si="34"/>
        <v>-3.4676900000000046</v>
      </c>
      <c r="G314" s="3">
        <f t="shared" si="35"/>
        <v>3.4676900000000046</v>
      </c>
      <c r="H314" s="56">
        <f t="shared" si="32"/>
        <v>12.024873936100033</v>
      </c>
      <c r="I314" s="4">
        <f t="shared" si="36"/>
        <v>0.95654523809523806</v>
      </c>
      <c r="J314" s="55"/>
      <c r="K314" s="55"/>
    </row>
    <row r="315" spans="2:11" x14ac:dyDescent="0.3">
      <c r="B315" s="13" t="s">
        <v>322</v>
      </c>
      <c r="C315" s="41">
        <v>79.903225806451601</v>
      </c>
      <c r="D315" s="41">
        <v>80.300539999999998</v>
      </c>
      <c r="E315" s="3">
        <f t="shared" si="33"/>
        <v>80.1018829032258</v>
      </c>
      <c r="F315" s="3">
        <f t="shared" si="34"/>
        <v>-0.39731419354839659</v>
      </c>
      <c r="G315" s="3">
        <f t="shared" si="35"/>
        <v>0.39731419354839659</v>
      </c>
      <c r="H315" s="56">
        <f t="shared" si="32"/>
        <v>0.15785856839501275</v>
      </c>
      <c r="I315" s="4">
        <f t="shared" si="36"/>
        <v>0.99502755752926919</v>
      </c>
      <c r="J315" s="55"/>
      <c r="K315" s="55"/>
    </row>
    <row r="316" spans="2:11" x14ac:dyDescent="0.3">
      <c r="B316" s="13" t="s">
        <v>323</v>
      </c>
      <c r="C316" s="41">
        <v>78.935483870967701</v>
      </c>
      <c r="D316" s="41">
        <v>77.643680000000003</v>
      </c>
      <c r="E316" s="3">
        <f t="shared" si="33"/>
        <v>78.289581935483852</v>
      </c>
      <c r="F316" s="3">
        <f t="shared" si="34"/>
        <v>1.2918038709676978</v>
      </c>
      <c r="G316" s="3">
        <f t="shared" si="35"/>
        <v>1.2918038709676978</v>
      </c>
      <c r="H316" s="56">
        <f t="shared" si="32"/>
        <v>1.6687572410471283</v>
      </c>
      <c r="I316" s="4">
        <f t="shared" si="36"/>
        <v>0.9836346873722932</v>
      </c>
      <c r="J316" s="55"/>
      <c r="K316" s="55"/>
    </row>
    <row r="317" spans="2:11" x14ac:dyDescent="0.3">
      <c r="B317" s="13" t="s">
        <v>324</v>
      </c>
      <c r="C317" s="41">
        <v>78.966666666666598</v>
      </c>
      <c r="D317" s="41">
        <v>77.601029999999994</v>
      </c>
      <c r="E317" s="3">
        <f t="shared" si="33"/>
        <v>78.283848333333296</v>
      </c>
      <c r="F317" s="3">
        <f t="shared" si="34"/>
        <v>1.3656366666666031</v>
      </c>
      <c r="G317" s="3">
        <f t="shared" si="35"/>
        <v>1.3656366666666031</v>
      </c>
      <c r="H317" s="56">
        <f t="shared" si="32"/>
        <v>1.8649635053442708</v>
      </c>
      <c r="I317" s="4">
        <f t="shared" si="36"/>
        <v>0.98270616293794932</v>
      </c>
      <c r="J317" s="55"/>
      <c r="K317" s="55"/>
    </row>
    <row r="318" spans="2:11" x14ac:dyDescent="0.3">
      <c r="B318" s="13" t="s">
        <v>325</v>
      </c>
      <c r="C318" s="41">
        <v>79.400000000000006</v>
      </c>
      <c r="D318" s="41">
        <v>83.407910000000001</v>
      </c>
      <c r="E318" s="3">
        <f t="shared" si="33"/>
        <v>81.403954999999996</v>
      </c>
      <c r="F318" s="3">
        <f t="shared" si="34"/>
        <v>-4.0079099999999954</v>
      </c>
      <c r="G318" s="3">
        <f t="shared" si="35"/>
        <v>4.0079099999999954</v>
      </c>
      <c r="H318" s="56">
        <f t="shared" si="32"/>
        <v>16.063342568099962</v>
      </c>
      <c r="I318" s="4">
        <f t="shared" si="36"/>
        <v>0.94952254408060455</v>
      </c>
      <c r="J318" s="55"/>
      <c r="K318" s="55"/>
    </row>
    <row r="319" spans="2:11" x14ac:dyDescent="0.3">
      <c r="B319" s="13" t="s">
        <v>326</v>
      </c>
      <c r="C319" s="41">
        <v>79.933333333333294</v>
      </c>
      <c r="D319" s="41">
        <v>77.489493999999993</v>
      </c>
      <c r="E319" s="3">
        <f t="shared" si="33"/>
        <v>78.711413666666644</v>
      </c>
      <c r="F319" s="3">
        <f t="shared" si="34"/>
        <v>2.4438393333333011</v>
      </c>
      <c r="G319" s="3">
        <f t="shared" si="35"/>
        <v>2.4438393333333011</v>
      </c>
      <c r="H319" s="56">
        <f t="shared" si="32"/>
        <v>5.9723506871469532</v>
      </c>
      <c r="I319" s="4">
        <f t="shared" si="36"/>
        <v>0.96942653044203542</v>
      </c>
      <c r="J319" s="55"/>
      <c r="K319" s="55"/>
    </row>
    <row r="320" spans="2:11" x14ac:dyDescent="0.3">
      <c r="B320" s="13" t="s">
        <v>327</v>
      </c>
      <c r="C320" s="41">
        <v>79.65625</v>
      </c>
      <c r="D320" s="41">
        <v>79.002594000000002</v>
      </c>
      <c r="E320" s="3">
        <f t="shared" si="33"/>
        <v>79.329421999999994</v>
      </c>
      <c r="F320" s="3">
        <f t="shared" si="34"/>
        <v>0.65365599999999802</v>
      </c>
      <c r="G320" s="3">
        <f t="shared" si="35"/>
        <v>0.65365599999999802</v>
      </c>
      <c r="H320" s="56">
        <f t="shared" si="32"/>
        <v>0.4272661663359974</v>
      </c>
      <c r="I320" s="4">
        <f t="shared" si="36"/>
        <v>0.99179404001569249</v>
      </c>
      <c r="J320" s="55"/>
      <c r="K320" s="55"/>
    </row>
    <row r="321" spans="2:11" x14ac:dyDescent="0.3">
      <c r="B321" s="13" t="s">
        <v>328</v>
      </c>
      <c r="C321" s="41">
        <v>79.151515151515099</v>
      </c>
      <c r="D321" s="41">
        <v>74.917910000000006</v>
      </c>
      <c r="E321" s="3">
        <f t="shared" si="33"/>
        <v>77.034712575757553</v>
      </c>
      <c r="F321" s="3">
        <f t="shared" si="34"/>
        <v>4.2336051515150928</v>
      </c>
      <c r="G321" s="3">
        <f t="shared" si="35"/>
        <v>4.2336051515150928</v>
      </c>
      <c r="H321" s="56">
        <f t="shared" si="32"/>
        <v>17.923412578935132</v>
      </c>
      <c r="I321" s="4">
        <f t="shared" si="36"/>
        <v>0.94651264548238967</v>
      </c>
      <c r="J321" s="55"/>
      <c r="K321" s="55"/>
    </row>
    <row r="322" spans="2:11" x14ac:dyDescent="0.3">
      <c r="B322" s="13" t="s">
        <v>329</v>
      </c>
      <c r="C322" s="41">
        <v>78.599999999999994</v>
      </c>
      <c r="D322" s="41">
        <v>79.070914999999999</v>
      </c>
      <c r="E322" s="3">
        <f t="shared" si="33"/>
        <v>78.83545749999999</v>
      </c>
      <c r="F322" s="3">
        <f t="shared" si="34"/>
        <v>-0.47091500000000508</v>
      </c>
      <c r="G322" s="3">
        <f t="shared" si="35"/>
        <v>0.47091500000000508</v>
      </c>
      <c r="H322" s="56">
        <f t="shared" si="32"/>
        <v>0.22176093722500478</v>
      </c>
      <c r="I322" s="4">
        <f t="shared" si="36"/>
        <v>0.99400871501272259</v>
      </c>
      <c r="J322" s="55"/>
      <c r="K322" s="55"/>
    </row>
    <row r="323" spans="2:11" x14ac:dyDescent="0.3">
      <c r="B323" s="13" t="s">
        <v>330</v>
      </c>
      <c r="C323" s="41">
        <v>79.066666666666606</v>
      </c>
      <c r="D323" s="41">
        <v>80.0261</v>
      </c>
      <c r="E323" s="3">
        <f t="shared" si="33"/>
        <v>79.546383333333296</v>
      </c>
      <c r="F323" s="3">
        <f t="shared" si="34"/>
        <v>-0.95943333333339353</v>
      </c>
      <c r="G323" s="3">
        <f t="shared" si="35"/>
        <v>0.95943333333339353</v>
      </c>
      <c r="H323" s="56">
        <f t="shared" si="32"/>
        <v>0.92051232111122661</v>
      </c>
      <c r="I323" s="4">
        <f t="shared" si="36"/>
        <v>0.98786551433389469</v>
      </c>
      <c r="J323" s="55"/>
      <c r="K323" s="55"/>
    </row>
    <row r="324" spans="2:11" x14ac:dyDescent="0.3">
      <c r="B324" s="13" t="s">
        <v>331</v>
      </c>
      <c r="C324" s="41">
        <v>78.806451612903203</v>
      </c>
      <c r="D324" s="41">
        <v>81.913600000000002</v>
      </c>
      <c r="E324" s="3">
        <f t="shared" si="33"/>
        <v>80.360025806451603</v>
      </c>
      <c r="F324" s="3">
        <f t="shared" si="34"/>
        <v>-3.1071483870967995</v>
      </c>
      <c r="G324" s="3">
        <f t="shared" si="35"/>
        <v>3.1071483870967995</v>
      </c>
      <c r="H324" s="56">
        <f t="shared" si="32"/>
        <v>9.6543710994382419</v>
      </c>
      <c r="I324" s="4">
        <f t="shared" si="36"/>
        <v>0.96057241097011836</v>
      </c>
      <c r="J324" s="55"/>
      <c r="K324" s="55"/>
    </row>
    <row r="325" spans="2:11" x14ac:dyDescent="0.3">
      <c r="B325" s="13" t="s">
        <v>332</v>
      </c>
      <c r="C325" s="41">
        <v>79.2</v>
      </c>
      <c r="D325" s="41">
        <v>77.685519999999997</v>
      </c>
      <c r="E325" s="3">
        <f t="shared" si="33"/>
        <v>78.442759999999993</v>
      </c>
      <c r="F325" s="3">
        <f t="shared" si="34"/>
        <v>1.514480000000006</v>
      </c>
      <c r="G325" s="3">
        <f t="shared" si="35"/>
        <v>1.514480000000006</v>
      </c>
      <c r="H325" s="56">
        <f t="shared" si="32"/>
        <v>2.2936496704000184</v>
      </c>
      <c r="I325" s="4">
        <f t="shared" si="36"/>
        <v>0.98087777777777774</v>
      </c>
      <c r="J325" s="55"/>
      <c r="K325" s="55"/>
    </row>
    <row r="326" spans="2:11" x14ac:dyDescent="0.3">
      <c r="B326" s="13" t="s">
        <v>333</v>
      </c>
      <c r="C326" s="41">
        <v>79.709677419354804</v>
      </c>
      <c r="D326" s="41">
        <v>78.474860000000007</v>
      </c>
      <c r="E326" s="3">
        <f t="shared" si="33"/>
        <v>79.092268709677398</v>
      </c>
      <c r="F326" s="3">
        <f t="shared" si="34"/>
        <v>1.2348174193547976</v>
      </c>
      <c r="G326" s="3">
        <f t="shared" si="35"/>
        <v>1.2348174193547976</v>
      </c>
      <c r="H326" s="56">
        <f t="shared" si="32"/>
        <v>1.524774059142042</v>
      </c>
      <c r="I326" s="4">
        <f t="shared" si="36"/>
        <v>0.98450856333468284</v>
      </c>
      <c r="J326" s="55"/>
      <c r="K326" s="55"/>
    </row>
    <row r="327" spans="2:11" x14ac:dyDescent="0.3">
      <c r="B327" s="13" t="s">
        <v>334</v>
      </c>
      <c r="C327" s="41">
        <v>79.433333333333294</v>
      </c>
      <c r="D327" s="41">
        <v>76.732185000000001</v>
      </c>
      <c r="E327" s="3">
        <f t="shared" si="33"/>
        <v>78.082759166666648</v>
      </c>
      <c r="F327" s="3">
        <f t="shared" si="34"/>
        <v>2.7011483333332933</v>
      </c>
      <c r="G327" s="3">
        <f t="shared" si="35"/>
        <v>2.7011483333332933</v>
      </c>
      <c r="H327" s="56">
        <f t="shared" si="32"/>
        <v>7.296202318669228</v>
      </c>
      <c r="I327" s="4">
        <f t="shared" si="36"/>
        <v>0.96599477549307644</v>
      </c>
      <c r="J327" s="55"/>
      <c r="K327" s="55"/>
    </row>
    <row r="328" spans="2:11" x14ac:dyDescent="0.3">
      <c r="B328" s="13" t="s">
        <v>335</v>
      </c>
      <c r="C328" s="41">
        <v>79.466666666666598</v>
      </c>
      <c r="D328" s="41">
        <v>82.628990000000002</v>
      </c>
      <c r="E328" s="3">
        <f t="shared" si="33"/>
        <v>81.0478283333333</v>
      </c>
      <c r="F328" s="3">
        <f t="shared" si="34"/>
        <v>-3.1623233333334042</v>
      </c>
      <c r="G328" s="3">
        <f t="shared" si="35"/>
        <v>3.1623233333334042</v>
      </c>
      <c r="H328" s="56">
        <f t="shared" si="32"/>
        <v>10.000288864544892</v>
      </c>
      <c r="I328" s="4">
        <f t="shared" si="36"/>
        <v>0.96020566275167696</v>
      </c>
      <c r="J328" s="55"/>
      <c r="K328" s="55"/>
    </row>
    <row r="329" spans="2:11" x14ac:dyDescent="0.3">
      <c r="B329" s="13" t="s">
        <v>336</v>
      </c>
      <c r="C329" s="41">
        <v>79.6666666666666</v>
      </c>
      <c r="D329" s="41">
        <v>75.424544999999995</v>
      </c>
      <c r="E329" s="3">
        <f t="shared" si="33"/>
        <v>77.545605833333298</v>
      </c>
      <c r="F329" s="3">
        <f t="shared" si="34"/>
        <v>4.2421216666666055</v>
      </c>
      <c r="G329" s="3">
        <f t="shared" si="35"/>
        <v>4.2421216666666055</v>
      </c>
      <c r="H329" s="56">
        <f t="shared" si="32"/>
        <v>17.99559623480226</v>
      </c>
      <c r="I329" s="4">
        <f t="shared" si="36"/>
        <v>0.94675161087866178</v>
      </c>
      <c r="J329" s="55"/>
      <c r="K329" s="55"/>
    </row>
    <row r="330" spans="2:11" x14ac:dyDescent="0.3">
      <c r="B330" s="13" t="s">
        <v>337</v>
      </c>
      <c r="C330" s="41">
        <v>79.59375</v>
      </c>
      <c r="D330" s="41">
        <v>79.917465000000007</v>
      </c>
      <c r="E330" s="3">
        <f t="shared" si="33"/>
        <v>79.755607499999996</v>
      </c>
      <c r="F330" s="3">
        <f t="shared" si="34"/>
        <v>-0.32371500000000708</v>
      </c>
      <c r="G330" s="3">
        <f t="shared" si="35"/>
        <v>0.32371500000000708</v>
      </c>
      <c r="H330" s="56">
        <f t="shared" si="32"/>
        <v>0.10479140122500459</v>
      </c>
      <c r="I330" s="4">
        <f t="shared" si="36"/>
        <v>0.99593290930506473</v>
      </c>
      <c r="J330" s="55"/>
      <c r="K330" s="55"/>
    </row>
    <row r="331" spans="2:11" x14ac:dyDescent="0.3">
      <c r="B331" s="13" t="s">
        <v>338</v>
      </c>
      <c r="C331" s="41">
        <v>78.769230769230703</v>
      </c>
      <c r="D331" s="41">
        <v>81.403580000000005</v>
      </c>
      <c r="E331" s="3">
        <f t="shared" si="33"/>
        <v>80.086405384615347</v>
      </c>
      <c r="F331" s="3">
        <f t="shared" si="34"/>
        <v>-2.6343492307693026</v>
      </c>
      <c r="G331" s="3">
        <f t="shared" si="35"/>
        <v>2.6343492307693026</v>
      </c>
      <c r="H331" s="56">
        <f t="shared" si="32"/>
        <v>6.9397958696548168</v>
      </c>
      <c r="I331" s="4">
        <f t="shared" si="36"/>
        <v>0.96655611328124902</v>
      </c>
      <c r="J331" s="55"/>
      <c r="K331" s="55"/>
    </row>
    <row r="332" spans="2:11" x14ac:dyDescent="0.3">
      <c r="B332" s="13" t="s">
        <v>339</v>
      </c>
      <c r="C332" s="41">
        <v>78.53125</v>
      </c>
      <c r="D332" s="41">
        <v>81.407110000000003</v>
      </c>
      <c r="E332" s="3">
        <f t="shared" si="33"/>
        <v>79.969179999999994</v>
      </c>
      <c r="F332" s="3">
        <f t="shared" si="34"/>
        <v>-2.875860000000003</v>
      </c>
      <c r="G332" s="3">
        <f t="shared" si="35"/>
        <v>2.875860000000003</v>
      </c>
      <c r="H332" s="56">
        <f t="shared" si="32"/>
        <v>8.2705707396000179</v>
      </c>
      <c r="I332" s="4">
        <f t="shared" si="36"/>
        <v>0.96337941902109026</v>
      </c>
      <c r="J332" s="55"/>
      <c r="K332" s="55"/>
    </row>
    <row r="333" spans="2:11" x14ac:dyDescent="0.3">
      <c r="B333" s="13" t="s">
        <v>340</v>
      </c>
      <c r="C333" s="41">
        <v>78.533333333333303</v>
      </c>
      <c r="D333" s="41">
        <v>84.348500000000001</v>
      </c>
      <c r="E333" s="3">
        <f t="shared" si="33"/>
        <v>81.440916666666652</v>
      </c>
      <c r="F333" s="3">
        <f t="shared" si="34"/>
        <v>-5.8151666666666983</v>
      </c>
      <c r="G333" s="3">
        <f t="shared" si="35"/>
        <v>5.8151666666666983</v>
      </c>
      <c r="H333" s="56">
        <f t="shared" si="32"/>
        <v>33.816163361111478</v>
      </c>
      <c r="I333" s="4">
        <f t="shared" si="36"/>
        <v>0.9259528862478773</v>
      </c>
      <c r="J333" s="55"/>
      <c r="K333" s="55"/>
    </row>
    <row r="334" spans="2:11" x14ac:dyDescent="0.3">
      <c r="B334" s="13" t="s">
        <v>341</v>
      </c>
      <c r="C334" s="41">
        <v>79.483870967741893</v>
      </c>
      <c r="D334" s="41">
        <v>79.6233</v>
      </c>
      <c r="E334" s="3">
        <f t="shared" si="33"/>
        <v>79.553585483870947</v>
      </c>
      <c r="F334" s="3">
        <f t="shared" si="34"/>
        <v>-0.1394290322581071</v>
      </c>
      <c r="G334" s="3">
        <f t="shared" si="35"/>
        <v>0.1394290322581071</v>
      </c>
      <c r="H334" s="56">
        <f t="shared" ref="H334:H397" si="37">POWER(F334,2)</f>
        <v>1.9440455036432269E-2</v>
      </c>
      <c r="I334" s="4">
        <f t="shared" si="36"/>
        <v>0.99824581980519422</v>
      </c>
      <c r="J334" s="55"/>
      <c r="K334" s="55"/>
    </row>
    <row r="335" spans="2:11" x14ac:dyDescent="0.3">
      <c r="B335" s="13" t="s">
        <v>342</v>
      </c>
      <c r="C335" s="41">
        <v>79.933333333333294</v>
      </c>
      <c r="D335" s="41">
        <v>80.566055000000006</v>
      </c>
      <c r="E335" s="3">
        <f t="shared" si="33"/>
        <v>80.249694166666643</v>
      </c>
      <c r="F335" s="3">
        <f t="shared" si="34"/>
        <v>-0.63272166666671126</v>
      </c>
      <c r="G335" s="3">
        <f t="shared" si="35"/>
        <v>0.63272166666671126</v>
      </c>
      <c r="H335" s="56">
        <f t="shared" si="37"/>
        <v>0.4003367074695009</v>
      </c>
      <c r="I335" s="4">
        <f t="shared" si="36"/>
        <v>0.99208438281901523</v>
      </c>
      <c r="J335" s="55"/>
      <c r="K335" s="55"/>
    </row>
    <row r="336" spans="2:11" x14ac:dyDescent="0.3">
      <c r="B336" s="13" t="s">
        <v>343</v>
      </c>
      <c r="C336" s="41">
        <v>79.433333333333294</v>
      </c>
      <c r="D336" s="41">
        <v>79.043499999999995</v>
      </c>
      <c r="E336" s="3">
        <f t="shared" si="33"/>
        <v>79.238416666666637</v>
      </c>
      <c r="F336" s="3">
        <f t="shared" si="34"/>
        <v>0.38983333333329995</v>
      </c>
      <c r="G336" s="3">
        <f t="shared" si="35"/>
        <v>0.38983333333329995</v>
      </c>
      <c r="H336" s="56">
        <f t="shared" si="37"/>
        <v>0.15197002777775176</v>
      </c>
      <c r="I336" s="4">
        <f t="shared" si="36"/>
        <v>0.99509232060428077</v>
      </c>
      <c r="J336" s="55"/>
      <c r="K336" s="55"/>
    </row>
    <row r="337" spans="2:11" x14ac:dyDescent="0.3">
      <c r="B337" s="13" t="s">
        <v>344</v>
      </c>
      <c r="C337" s="41">
        <v>79.366666666666603</v>
      </c>
      <c r="D337" s="41">
        <v>76.593369999999993</v>
      </c>
      <c r="E337" s="3">
        <f t="shared" si="33"/>
        <v>77.980018333333305</v>
      </c>
      <c r="F337" s="3">
        <f t="shared" si="34"/>
        <v>2.7732966666666101</v>
      </c>
      <c r="G337" s="3">
        <f t="shared" si="35"/>
        <v>2.7732966666666101</v>
      </c>
      <c r="H337" s="56">
        <f t="shared" si="37"/>
        <v>7.6911744013441306</v>
      </c>
      <c r="I337" s="4">
        <f t="shared" si="36"/>
        <v>0.9650571608567835</v>
      </c>
      <c r="J337" s="55"/>
      <c r="K337" s="55"/>
    </row>
    <row r="338" spans="2:11" x14ac:dyDescent="0.3">
      <c r="B338" s="13" t="s">
        <v>345</v>
      </c>
      <c r="C338" s="41">
        <v>82.233333333333306</v>
      </c>
      <c r="D338" s="41">
        <v>79.387410000000003</v>
      </c>
      <c r="E338" s="3">
        <f t="shared" si="33"/>
        <v>80.810371666666654</v>
      </c>
      <c r="F338" s="3">
        <f t="shared" si="34"/>
        <v>2.8459233333333032</v>
      </c>
      <c r="G338" s="3">
        <f t="shared" si="35"/>
        <v>2.8459233333333032</v>
      </c>
      <c r="H338" s="56">
        <f t="shared" si="37"/>
        <v>8.0992796192109395</v>
      </c>
      <c r="I338" s="4">
        <f t="shared" si="36"/>
        <v>0.96539209566274864</v>
      </c>
      <c r="J338" s="55"/>
      <c r="K338" s="55"/>
    </row>
    <row r="339" spans="2:11" x14ac:dyDescent="0.3">
      <c r="B339" s="13" t="s">
        <v>346</v>
      </c>
      <c r="C339" s="41">
        <v>80.900000000000006</v>
      </c>
      <c r="D339" s="41">
        <v>82.192229999999995</v>
      </c>
      <c r="E339" s="3">
        <f t="shared" si="33"/>
        <v>81.546115</v>
      </c>
      <c r="F339" s="3">
        <f t="shared" si="34"/>
        <v>-1.2922299999999893</v>
      </c>
      <c r="G339" s="3">
        <f t="shared" si="35"/>
        <v>1.2922299999999893</v>
      </c>
      <c r="H339" s="56">
        <f t="shared" si="37"/>
        <v>1.6698583728999725</v>
      </c>
      <c r="I339" s="4">
        <f t="shared" si="36"/>
        <v>0.98402682323856627</v>
      </c>
      <c r="J339" s="55"/>
      <c r="K339" s="55"/>
    </row>
    <row r="340" spans="2:11" x14ac:dyDescent="0.3">
      <c r="B340" s="13" t="s">
        <v>347</v>
      </c>
      <c r="C340" s="41">
        <v>80.741935483870904</v>
      </c>
      <c r="D340" s="41">
        <v>81.1447</v>
      </c>
      <c r="E340" s="3">
        <f t="shared" si="33"/>
        <v>80.943317741935459</v>
      </c>
      <c r="F340" s="3">
        <f t="shared" si="34"/>
        <v>-0.40276451612909625</v>
      </c>
      <c r="G340" s="3">
        <f t="shared" si="35"/>
        <v>0.40276451612909625</v>
      </c>
      <c r="H340" s="56">
        <f t="shared" si="37"/>
        <v>0.16221925545270505</v>
      </c>
      <c r="I340" s="4">
        <f t="shared" si="36"/>
        <v>0.99501170595285582</v>
      </c>
      <c r="J340" s="55"/>
      <c r="K340" s="55"/>
    </row>
    <row r="341" spans="2:11" x14ac:dyDescent="0.3">
      <c r="B341" s="13" t="s">
        <v>348</v>
      </c>
      <c r="C341" s="41">
        <v>82.193548387096698</v>
      </c>
      <c r="D341" s="41">
        <v>81.699100000000001</v>
      </c>
      <c r="E341" s="3">
        <f t="shared" si="33"/>
        <v>81.94632419354835</v>
      </c>
      <c r="F341" s="3">
        <f t="shared" si="34"/>
        <v>0.49444838709669625</v>
      </c>
      <c r="G341" s="3">
        <f t="shared" si="35"/>
        <v>0.49444838709669625</v>
      </c>
      <c r="H341" s="56">
        <f t="shared" si="37"/>
        <v>0.24447920750252439</v>
      </c>
      <c r="I341" s="4">
        <f t="shared" si="36"/>
        <v>0.9939843406593416</v>
      </c>
      <c r="J341" s="55"/>
      <c r="K341" s="55"/>
    </row>
    <row r="342" spans="2:11" x14ac:dyDescent="0.3">
      <c r="B342" s="13" t="s">
        <v>349</v>
      </c>
      <c r="C342" s="41">
        <v>80.1666666666666</v>
      </c>
      <c r="D342" s="41">
        <v>85.478759999999994</v>
      </c>
      <c r="E342" s="3">
        <f t="shared" si="33"/>
        <v>82.822713333333297</v>
      </c>
      <c r="F342" s="3">
        <f t="shared" si="34"/>
        <v>-5.3120933333333937</v>
      </c>
      <c r="G342" s="3">
        <f t="shared" si="35"/>
        <v>5.3120933333333937</v>
      </c>
      <c r="H342" s="56">
        <f t="shared" si="37"/>
        <v>28.218335582045086</v>
      </c>
      <c r="I342" s="4">
        <f t="shared" si="36"/>
        <v>0.93373688149688072</v>
      </c>
      <c r="J342" s="55"/>
      <c r="K342" s="55"/>
    </row>
    <row r="343" spans="2:11" x14ac:dyDescent="0.3">
      <c r="B343" s="13" t="s">
        <v>350</v>
      </c>
      <c r="C343" s="41">
        <v>80.099999999999994</v>
      </c>
      <c r="D343" s="41">
        <v>76.696309999999997</v>
      </c>
      <c r="E343" s="3">
        <f t="shared" si="33"/>
        <v>78.398155000000003</v>
      </c>
      <c r="F343" s="3">
        <f t="shared" si="34"/>
        <v>3.4036899999999974</v>
      </c>
      <c r="G343" s="3">
        <f t="shared" si="35"/>
        <v>3.4036899999999974</v>
      </c>
      <c r="H343" s="56">
        <f t="shared" si="37"/>
        <v>11.585105616099982</v>
      </c>
      <c r="I343" s="4">
        <f t="shared" si="36"/>
        <v>0.95750699126092387</v>
      </c>
      <c r="J343" s="55"/>
      <c r="K343" s="55"/>
    </row>
    <row r="344" spans="2:11" x14ac:dyDescent="0.3">
      <c r="B344" s="13" t="s">
        <v>351</v>
      </c>
      <c r="C344" s="41">
        <v>81.533333333333303</v>
      </c>
      <c r="D344" s="41">
        <v>79.103745000000004</v>
      </c>
      <c r="E344" s="3">
        <f t="shared" si="33"/>
        <v>80.318539166666653</v>
      </c>
      <c r="F344" s="3">
        <f t="shared" si="34"/>
        <v>2.4295883333332995</v>
      </c>
      <c r="G344" s="3">
        <f t="shared" si="35"/>
        <v>2.4295883333332995</v>
      </c>
      <c r="H344" s="56">
        <f t="shared" si="37"/>
        <v>5.90289946946928</v>
      </c>
      <c r="I344" s="4">
        <f t="shared" si="36"/>
        <v>0.97020128781684423</v>
      </c>
      <c r="J344" s="55"/>
      <c r="K344" s="55"/>
    </row>
    <row r="345" spans="2:11" x14ac:dyDescent="0.3">
      <c r="B345" s="13" t="s">
        <v>352</v>
      </c>
      <c r="C345" s="41">
        <v>82.933333333333294</v>
      </c>
      <c r="D345" s="41">
        <v>78.745559999999998</v>
      </c>
      <c r="E345" s="3">
        <f t="shared" si="33"/>
        <v>80.839446666666646</v>
      </c>
      <c r="F345" s="3">
        <f t="shared" si="34"/>
        <v>4.1877733333332969</v>
      </c>
      <c r="G345" s="3">
        <f t="shared" si="35"/>
        <v>4.1877733333332969</v>
      </c>
      <c r="H345" s="56">
        <f t="shared" si="37"/>
        <v>17.537445491377472</v>
      </c>
      <c r="I345" s="4">
        <f t="shared" si="36"/>
        <v>0.94950434083601332</v>
      </c>
      <c r="J345" s="55"/>
      <c r="K345" s="55"/>
    </row>
    <row r="346" spans="2:11" x14ac:dyDescent="0.3">
      <c r="B346" s="13" t="s">
        <v>353</v>
      </c>
      <c r="C346" s="41">
        <v>81.258064516128997</v>
      </c>
      <c r="D346" s="41">
        <v>80.408379999999994</v>
      </c>
      <c r="E346" s="3">
        <f t="shared" si="33"/>
        <v>80.833222258064495</v>
      </c>
      <c r="F346" s="3">
        <f t="shared" si="34"/>
        <v>0.84968451612900253</v>
      </c>
      <c r="G346" s="3">
        <f t="shared" si="35"/>
        <v>0.84968451612900253</v>
      </c>
      <c r="H346" s="56">
        <f t="shared" si="37"/>
        <v>0.72196377694937719</v>
      </c>
      <c r="I346" s="4">
        <f t="shared" si="36"/>
        <v>0.98954338229456174</v>
      </c>
      <c r="J346" s="55"/>
      <c r="K346" s="55"/>
    </row>
    <row r="347" spans="2:11" x14ac:dyDescent="0.3">
      <c r="B347" s="13" t="s">
        <v>354</v>
      </c>
      <c r="C347" s="41">
        <v>82.25</v>
      </c>
      <c r="D347" s="41">
        <v>82.726500000000001</v>
      </c>
      <c r="E347" s="3">
        <f t="shared" si="33"/>
        <v>82.488249999999994</v>
      </c>
      <c r="F347" s="3">
        <f t="shared" si="34"/>
        <v>-0.47650000000000148</v>
      </c>
      <c r="G347" s="3">
        <f t="shared" si="35"/>
        <v>0.47650000000000148</v>
      </c>
      <c r="H347" s="56">
        <f t="shared" si="37"/>
        <v>0.2270522500000014</v>
      </c>
      <c r="I347" s="4">
        <f t="shared" si="36"/>
        <v>0.99420668693009118</v>
      </c>
      <c r="J347" s="55"/>
      <c r="K347" s="55"/>
    </row>
    <row r="348" spans="2:11" x14ac:dyDescent="0.3">
      <c r="B348" s="13" t="s">
        <v>355</v>
      </c>
      <c r="C348" s="41">
        <v>82.972972972972897</v>
      </c>
      <c r="D348" s="41">
        <v>80.824780000000004</v>
      </c>
      <c r="E348" s="3">
        <f t="shared" si="33"/>
        <v>81.898876486486444</v>
      </c>
      <c r="F348" s="3">
        <f t="shared" si="34"/>
        <v>2.1481929729728932</v>
      </c>
      <c r="G348" s="3">
        <f t="shared" si="35"/>
        <v>2.1481929729728932</v>
      </c>
      <c r="H348" s="56">
        <f t="shared" si="37"/>
        <v>4.6147330491301179</v>
      </c>
      <c r="I348" s="4">
        <f t="shared" si="36"/>
        <v>0.97410972638436577</v>
      </c>
      <c r="J348" s="55"/>
      <c r="K348" s="55"/>
    </row>
    <row r="349" spans="2:11" x14ac:dyDescent="0.3">
      <c r="B349" s="13" t="s">
        <v>356</v>
      </c>
      <c r="C349" s="41">
        <v>82.6</v>
      </c>
      <c r="D349" s="41">
        <v>78.948455999999993</v>
      </c>
      <c r="E349" s="3">
        <f t="shared" si="33"/>
        <v>80.774227999999994</v>
      </c>
      <c r="F349" s="3">
        <f t="shared" si="34"/>
        <v>3.6515440000000012</v>
      </c>
      <c r="G349" s="3">
        <f t="shared" si="35"/>
        <v>3.6515440000000012</v>
      </c>
      <c r="H349" s="56">
        <f t="shared" si="37"/>
        <v>13.33377358393601</v>
      </c>
      <c r="I349" s="4">
        <f t="shared" si="36"/>
        <v>0.95579244552058107</v>
      </c>
      <c r="J349" s="55"/>
      <c r="K349" s="55"/>
    </row>
    <row r="350" spans="2:11" x14ac:dyDescent="0.3">
      <c r="B350" s="13" t="s">
        <v>357</v>
      </c>
      <c r="C350" s="41">
        <v>82.266666666666595</v>
      </c>
      <c r="D350" s="41">
        <v>76.492769999999993</v>
      </c>
      <c r="E350" s="3">
        <f t="shared" si="33"/>
        <v>79.379718333333301</v>
      </c>
      <c r="F350" s="3">
        <f t="shared" si="34"/>
        <v>5.7738966666666016</v>
      </c>
      <c r="G350" s="3">
        <f t="shared" si="35"/>
        <v>5.7738966666666016</v>
      </c>
      <c r="H350" s="56">
        <f t="shared" si="37"/>
        <v>33.337882717343696</v>
      </c>
      <c r="I350" s="4">
        <f t="shared" si="36"/>
        <v>0.92981487034035726</v>
      </c>
      <c r="J350" s="55"/>
      <c r="K350" s="55"/>
    </row>
    <row r="351" spans="2:11" x14ac:dyDescent="0.3">
      <c r="B351" s="13" t="s">
        <v>358</v>
      </c>
      <c r="C351" s="41">
        <v>82.4</v>
      </c>
      <c r="D351" s="41">
        <v>80.859530000000007</v>
      </c>
      <c r="E351" s="3">
        <f t="shared" si="33"/>
        <v>81.629765000000006</v>
      </c>
      <c r="F351" s="3">
        <f t="shared" si="34"/>
        <v>1.5404699999999991</v>
      </c>
      <c r="G351" s="3">
        <f t="shared" si="35"/>
        <v>1.5404699999999991</v>
      </c>
      <c r="H351" s="56">
        <f t="shared" si="37"/>
        <v>2.3730478208999974</v>
      </c>
      <c r="I351" s="4">
        <f t="shared" si="36"/>
        <v>0.98130497572815534</v>
      </c>
      <c r="J351" s="55"/>
      <c r="K351" s="55"/>
    </row>
    <row r="352" spans="2:11" x14ac:dyDescent="0.3">
      <c r="B352" s="13" t="s">
        <v>359</v>
      </c>
      <c r="C352" s="41">
        <v>81.599999999999994</v>
      </c>
      <c r="D352" s="41">
        <v>80.819534000000004</v>
      </c>
      <c r="E352" s="3">
        <f t="shared" si="33"/>
        <v>81.209766999999999</v>
      </c>
      <c r="F352" s="3">
        <f t="shared" si="34"/>
        <v>0.78046599999998989</v>
      </c>
      <c r="G352" s="3">
        <f t="shared" si="35"/>
        <v>0.78046599999998989</v>
      </c>
      <c r="H352" s="56">
        <f t="shared" si="37"/>
        <v>0.60912717715598419</v>
      </c>
      <c r="I352" s="4">
        <f t="shared" si="36"/>
        <v>0.99043546568627461</v>
      </c>
      <c r="J352" s="55"/>
      <c r="K352" s="55"/>
    </row>
    <row r="353" spans="2:11" x14ac:dyDescent="0.3">
      <c r="B353" s="13" t="s">
        <v>360</v>
      </c>
      <c r="C353" s="41">
        <v>81.225806451612897</v>
      </c>
      <c r="D353" s="41">
        <v>77.352710000000002</v>
      </c>
      <c r="E353" s="3">
        <f t="shared" si="33"/>
        <v>79.289258225806449</v>
      </c>
      <c r="F353" s="3">
        <f t="shared" si="34"/>
        <v>3.873096451612895</v>
      </c>
      <c r="G353" s="3">
        <f t="shared" si="35"/>
        <v>3.873096451612895</v>
      </c>
      <c r="H353" s="56">
        <f t="shared" si="37"/>
        <v>15.000876123496399</v>
      </c>
      <c r="I353" s="4">
        <f t="shared" si="36"/>
        <v>0.95231692216044495</v>
      </c>
      <c r="J353" s="55"/>
      <c r="K353" s="55"/>
    </row>
    <row r="354" spans="2:11" x14ac:dyDescent="0.3">
      <c r="B354" s="13" t="s">
        <v>361</v>
      </c>
      <c r="C354" s="41">
        <v>81.806451612903203</v>
      </c>
      <c r="D354" s="41">
        <v>77.674350000000004</v>
      </c>
      <c r="E354" s="3">
        <f t="shared" si="33"/>
        <v>79.740400806451603</v>
      </c>
      <c r="F354" s="3">
        <f t="shared" si="34"/>
        <v>4.1321016129031989</v>
      </c>
      <c r="G354" s="3">
        <f t="shared" si="35"/>
        <v>4.1321016129031989</v>
      </c>
      <c r="H354" s="56">
        <f t="shared" si="37"/>
        <v>17.074263739357217</v>
      </c>
      <c r="I354" s="4">
        <f t="shared" si="36"/>
        <v>0.94948929416403816</v>
      </c>
      <c r="J354" s="55"/>
      <c r="K354" s="55"/>
    </row>
    <row r="355" spans="2:11" x14ac:dyDescent="0.3">
      <c r="B355" s="13" t="s">
        <v>362</v>
      </c>
      <c r="C355" s="41">
        <v>80.419354838709694</v>
      </c>
      <c r="D355" s="41">
        <v>80.846860000000007</v>
      </c>
      <c r="E355" s="3">
        <f t="shared" si="33"/>
        <v>80.633107419354843</v>
      </c>
      <c r="F355" s="3">
        <f t="shared" si="34"/>
        <v>-0.42750516129031269</v>
      </c>
      <c r="G355" s="3">
        <f t="shared" si="35"/>
        <v>0.42750516129031269</v>
      </c>
      <c r="H355" s="56">
        <f t="shared" si="37"/>
        <v>0.18276066292985627</v>
      </c>
      <c r="I355" s="4">
        <f t="shared" si="36"/>
        <v>0.9946840513437627</v>
      </c>
      <c r="J355" s="55"/>
      <c r="K355" s="55"/>
    </row>
    <row r="356" spans="2:11" x14ac:dyDescent="0.3">
      <c r="B356" s="13" t="s">
        <v>363</v>
      </c>
      <c r="C356" s="41">
        <v>80.5</v>
      </c>
      <c r="D356" s="41">
        <v>80.500656000000006</v>
      </c>
      <c r="E356" s="3">
        <f t="shared" si="33"/>
        <v>80.500327999999996</v>
      </c>
      <c r="F356" s="3">
        <f t="shared" si="34"/>
        <v>-6.5600000000642922E-4</v>
      </c>
      <c r="G356" s="3">
        <f t="shared" si="35"/>
        <v>6.5600000000642922E-4</v>
      </c>
      <c r="H356" s="56">
        <f t="shared" si="37"/>
        <v>4.3033600000843515E-7</v>
      </c>
      <c r="I356" s="4">
        <f t="shared" si="36"/>
        <v>0.99999185093167697</v>
      </c>
      <c r="J356" s="55"/>
      <c r="K356" s="55"/>
    </row>
    <row r="357" spans="2:11" x14ac:dyDescent="0.3">
      <c r="B357" s="13" t="s">
        <v>364</v>
      </c>
      <c r="C357" s="41">
        <v>81.5</v>
      </c>
      <c r="D357" s="41">
        <v>79.158195000000006</v>
      </c>
      <c r="E357" s="3">
        <f t="shared" si="33"/>
        <v>80.329097500000003</v>
      </c>
      <c r="F357" s="3">
        <f t="shared" si="34"/>
        <v>2.3418049999999937</v>
      </c>
      <c r="G357" s="3">
        <f t="shared" si="35"/>
        <v>2.3418049999999937</v>
      </c>
      <c r="H357" s="56">
        <f t="shared" si="37"/>
        <v>5.4840506580249704</v>
      </c>
      <c r="I357" s="4">
        <f t="shared" si="36"/>
        <v>0.97126619631901845</v>
      </c>
      <c r="J357" s="55"/>
      <c r="K357" s="55"/>
    </row>
    <row r="358" spans="2:11" x14ac:dyDescent="0.3">
      <c r="B358" s="13" t="s">
        <v>365</v>
      </c>
      <c r="C358" s="41">
        <v>80.466666666666598</v>
      </c>
      <c r="D358" s="41">
        <v>83.038150000000002</v>
      </c>
      <c r="E358" s="3">
        <f t="shared" si="33"/>
        <v>81.752408333333307</v>
      </c>
      <c r="F358" s="3">
        <f t="shared" si="34"/>
        <v>-2.5714833333334042</v>
      </c>
      <c r="G358" s="3">
        <f t="shared" si="35"/>
        <v>2.5714833333334042</v>
      </c>
      <c r="H358" s="56">
        <f t="shared" si="37"/>
        <v>6.6125265336114758</v>
      </c>
      <c r="I358" s="4">
        <f t="shared" si="36"/>
        <v>0.96804287489643659</v>
      </c>
      <c r="J358" s="55"/>
      <c r="K358" s="55"/>
    </row>
    <row r="359" spans="2:11" x14ac:dyDescent="0.3">
      <c r="B359" s="13" t="s">
        <v>366</v>
      </c>
      <c r="C359" s="41">
        <v>81</v>
      </c>
      <c r="D359" s="41">
        <v>79.391660000000002</v>
      </c>
      <c r="E359" s="3">
        <f t="shared" si="33"/>
        <v>80.195830000000001</v>
      </c>
      <c r="F359" s="3">
        <f t="shared" si="34"/>
        <v>1.6083399999999983</v>
      </c>
      <c r="G359" s="3">
        <f t="shared" si="35"/>
        <v>1.6083399999999983</v>
      </c>
      <c r="H359" s="56">
        <f t="shared" si="37"/>
        <v>2.5867575555999944</v>
      </c>
      <c r="I359" s="4">
        <f t="shared" si="36"/>
        <v>0.98014395061728399</v>
      </c>
      <c r="J359" s="55"/>
      <c r="K359" s="55"/>
    </row>
    <row r="360" spans="2:11" x14ac:dyDescent="0.3">
      <c r="B360" s="13" t="s">
        <v>367</v>
      </c>
      <c r="C360" s="41">
        <v>80.366666666666603</v>
      </c>
      <c r="D360" s="41">
        <v>76.016739999999999</v>
      </c>
      <c r="E360" s="3">
        <f t="shared" si="33"/>
        <v>78.191703333333294</v>
      </c>
      <c r="F360" s="3">
        <f t="shared" si="34"/>
        <v>4.3499266666666045</v>
      </c>
      <c r="G360" s="3">
        <f t="shared" si="35"/>
        <v>4.3499266666666045</v>
      </c>
      <c r="H360" s="56">
        <f t="shared" si="37"/>
        <v>18.921862005377239</v>
      </c>
      <c r="I360" s="4">
        <f t="shared" si="36"/>
        <v>0.94587399419328155</v>
      </c>
      <c r="J360" s="55"/>
      <c r="K360" s="55"/>
    </row>
    <row r="361" spans="2:11" x14ac:dyDescent="0.3">
      <c r="B361" s="13" t="s">
        <v>368</v>
      </c>
      <c r="C361" s="41">
        <v>81.5625</v>
      </c>
      <c r="D361" s="41">
        <v>78.965869999999995</v>
      </c>
      <c r="E361" s="3">
        <f t="shared" si="33"/>
        <v>80.264184999999998</v>
      </c>
      <c r="F361" s="3">
        <f t="shared" si="34"/>
        <v>2.5966300000000047</v>
      </c>
      <c r="G361" s="3">
        <f t="shared" si="35"/>
        <v>2.5966300000000047</v>
      </c>
      <c r="H361" s="56">
        <f t="shared" si="37"/>
        <v>6.7424873569000239</v>
      </c>
      <c r="I361" s="4">
        <f t="shared" si="36"/>
        <v>0.96816392337164747</v>
      </c>
      <c r="J361" s="55"/>
      <c r="K361" s="55"/>
    </row>
    <row r="362" spans="2:11" x14ac:dyDescent="0.3">
      <c r="B362" s="13" t="s">
        <v>369</v>
      </c>
      <c r="C362" s="41">
        <v>80.625</v>
      </c>
      <c r="D362" s="41">
        <v>80.296139999999994</v>
      </c>
      <c r="E362" s="3">
        <f t="shared" ref="E362:E425" si="38">IFERROR(AVERAGE(C362,D362),"")</f>
        <v>80.46056999999999</v>
      </c>
      <c r="F362" s="3">
        <f t="shared" ref="F362:F425" si="39">IFERROR((C362-D362),"")</f>
        <v>0.32886000000000593</v>
      </c>
      <c r="G362" s="3">
        <f t="shared" ref="G362:G425" si="40">ABS(F362)</f>
        <v>0.32886000000000593</v>
      </c>
      <c r="H362" s="56">
        <f t="shared" si="37"/>
        <v>0.1081488996000039</v>
      </c>
      <c r="I362" s="4">
        <f t="shared" ref="I362:I425" si="41">IFERROR((1-(ABS(C362-D362)/C362)),"")</f>
        <v>0.99592111627906965</v>
      </c>
      <c r="J362" s="55"/>
      <c r="K362" s="55"/>
    </row>
    <row r="363" spans="2:11" x14ac:dyDescent="0.3">
      <c r="B363" s="13" t="s">
        <v>370</v>
      </c>
      <c r="C363" s="41">
        <v>80.866666666666603</v>
      </c>
      <c r="D363" s="41">
        <v>76.098433999999997</v>
      </c>
      <c r="E363" s="3">
        <f t="shared" si="38"/>
        <v>78.482550333333307</v>
      </c>
      <c r="F363" s="3">
        <f t="shared" si="39"/>
        <v>4.7682326666666057</v>
      </c>
      <c r="G363" s="3">
        <f t="shared" si="40"/>
        <v>4.7682326666666057</v>
      </c>
      <c r="H363" s="56">
        <f t="shared" si="37"/>
        <v>22.736042763466529</v>
      </c>
      <c r="I363" s="4">
        <f t="shared" si="41"/>
        <v>0.94103586974443598</v>
      </c>
      <c r="J363" s="55"/>
      <c r="K363" s="55"/>
    </row>
    <row r="364" spans="2:11" x14ac:dyDescent="0.3">
      <c r="B364" s="13" t="s">
        <v>371</v>
      </c>
      <c r="C364" s="41">
        <v>81.566666666666606</v>
      </c>
      <c r="D364" s="41">
        <v>77.991510000000005</v>
      </c>
      <c r="E364" s="3">
        <f t="shared" si="38"/>
        <v>79.779088333333306</v>
      </c>
      <c r="F364" s="3">
        <f t="shared" si="39"/>
        <v>3.5751566666666008</v>
      </c>
      <c r="G364" s="3">
        <f t="shared" si="40"/>
        <v>3.5751566666666008</v>
      </c>
      <c r="H364" s="56">
        <f t="shared" si="37"/>
        <v>12.781745191210641</v>
      </c>
      <c r="I364" s="4">
        <f t="shared" si="41"/>
        <v>0.95616890069472904</v>
      </c>
      <c r="J364" s="55"/>
      <c r="K364" s="55"/>
    </row>
    <row r="365" spans="2:11" x14ac:dyDescent="0.3">
      <c r="B365" s="13" t="s">
        <v>372</v>
      </c>
      <c r="C365" s="41">
        <v>81.099999999999994</v>
      </c>
      <c r="D365" s="41">
        <v>77.260549999999995</v>
      </c>
      <c r="E365" s="3">
        <f t="shared" si="38"/>
        <v>79.180274999999995</v>
      </c>
      <c r="F365" s="3">
        <f t="shared" si="39"/>
        <v>3.8394499999999994</v>
      </c>
      <c r="G365" s="3">
        <f t="shared" si="40"/>
        <v>3.8394499999999994</v>
      </c>
      <c r="H365" s="56">
        <f t="shared" si="37"/>
        <v>14.741376302499996</v>
      </c>
      <c r="I365" s="4">
        <f t="shared" si="41"/>
        <v>0.95265782983970404</v>
      </c>
      <c r="J365" s="55"/>
      <c r="K365" s="55"/>
    </row>
    <row r="366" spans="2:11" x14ac:dyDescent="0.3">
      <c r="B366" s="13" t="s">
        <v>373</v>
      </c>
      <c r="C366" s="41">
        <v>80.3</v>
      </c>
      <c r="D366" s="41">
        <v>78.998390000000001</v>
      </c>
      <c r="E366" s="3">
        <f t="shared" si="38"/>
        <v>79.649194999999992</v>
      </c>
      <c r="F366" s="3">
        <f t="shared" si="39"/>
        <v>1.3016099999999966</v>
      </c>
      <c r="G366" s="3">
        <f t="shared" si="40"/>
        <v>1.3016099999999966</v>
      </c>
      <c r="H366" s="56">
        <f t="shared" si="37"/>
        <v>1.6941885920999911</v>
      </c>
      <c r="I366" s="4">
        <f t="shared" si="41"/>
        <v>0.98379066002490667</v>
      </c>
      <c r="J366" s="55"/>
      <c r="K366" s="55"/>
    </row>
    <row r="367" spans="2:11" x14ac:dyDescent="0.3">
      <c r="B367" s="13" t="s">
        <v>374</v>
      </c>
      <c r="C367" s="41">
        <v>82.1666666666666</v>
      </c>
      <c r="D367" s="41">
        <v>76.902919999999995</v>
      </c>
      <c r="E367" s="3">
        <f t="shared" si="38"/>
        <v>79.534793333333297</v>
      </c>
      <c r="F367" s="3">
        <f t="shared" si="39"/>
        <v>5.2637466666666057</v>
      </c>
      <c r="G367" s="3">
        <f t="shared" si="40"/>
        <v>5.2637466666666057</v>
      </c>
      <c r="H367" s="56">
        <f t="shared" si="37"/>
        <v>27.707028970843805</v>
      </c>
      <c r="I367" s="4">
        <f t="shared" si="41"/>
        <v>0.93593817444219141</v>
      </c>
      <c r="J367" s="55"/>
      <c r="K367" s="55"/>
    </row>
    <row r="368" spans="2:11" x14ac:dyDescent="0.3">
      <c r="B368" s="13" t="s">
        <v>375</v>
      </c>
      <c r="C368" s="41">
        <v>80.8</v>
      </c>
      <c r="D368" s="41">
        <v>78.189179999999993</v>
      </c>
      <c r="E368" s="3">
        <f t="shared" si="38"/>
        <v>79.494589999999988</v>
      </c>
      <c r="F368" s="3">
        <f t="shared" si="39"/>
        <v>2.6108200000000039</v>
      </c>
      <c r="G368" s="3">
        <f t="shared" si="40"/>
        <v>2.6108200000000039</v>
      </c>
      <c r="H368" s="56">
        <f t="shared" si="37"/>
        <v>6.81638107240002</v>
      </c>
      <c r="I368" s="4">
        <f t="shared" si="41"/>
        <v>0.96768787128712863</v>
      </c>
      <c r="J368" s="55"/>
      <c r="K368" s="55"/>
    </row>
    <row r="369" spans="2:11" x14ac:dyDescent="0.3">
      <c r="B369" s="13" t="s">
        <v>376</v>
      </c>
      <c r="C369" s="41">
        <v>80.366666666666603</v>
      </c>
      <c r="D369" s="41">
        <v>80.678060000000002</v>
      </c>
      <c r="E369" s="3">
        <f t="shared" si="38"/>
        <v>80.522363333333303</v>
      </c>
      <c r="F369" s="3">
        <f t="shared" si="39"/>
        <v>-0.31139333333339891</v>
      </c>
      <c r="G369" s="3">
        <f t="shared" si="40"/>
        <v>0.31139333333339891</v>
      </c>
      <c r="H369" s="56">
        <f t="shared" si="37"/>
        <v>9.6965808044485291E-2</v>
      </c>
      <c r="I369" s="4">
        <f t="shared" si="41"/>
        <v>0.99612534218166648</v>
      </c>
      <c r="J369" s="55"/>
      <c r="K369" s="55"/>
    </row>
    <row r="370" spans="2:11" x14ac:dyDescent="0.3">
      <c r="B370" s="13" t="s">
        <v>377</v>
      </c>
      <c r="C370" s="41">
        <v>82.633333333333297</v>
      </c>
      <c r="D370" s="41">
        <v>82.366169999999997</v>
      </c>
      <c r="E370" s="3">
        <f t="shared" si="38"/>
        <v>82.49975166666664</v>
      </c>
      <c r="F370" s="3">
        <f t="shared" si="39"/>
        <v>0.26716333333330056</v>
      </c>
      <c r="G370" s="3">
        <f t="shared" si="40"/>
        <v>0.26716333333330056</v>
      </c>
      <c r="H370" s="56">
        <f t="shared" si="37"/>
        <v>7.1376246677760269E-2</v>
      </c>
      <c r="I370" s="4">
        <f t="shared" si="41"/>
        <v>0.99676688180718076</v>
      </c>
      <c r="J370" s="55"/>
      <c r="K370" s="55"/>
    </row>
    <row r="371" spans="2:11" x14ac:dyDescent="0.3">
      <c r="B371" s="13" t="s">
        <v>378</v>
      </c>
      <c r="C371" s="41">
        <v>82.344827586206804</v>
      </c>
      <c r="D371" s="41">
        <v>78.18347</v>
      </c>
      <c r="E371" s="3">
        <f t="shared" si="38"/>
        <v>80.264148793103402</v>
      </c>
      <c r="F371" s="3">
        <f t="shared" si="39"/>
        <v>4.1613575862068046</v>
      </c>
      <c r="G371" s="3">
        <f t="shared" si="40"/>
        <v>4.1613575862068046</v>
      </c>
      <c r="H371" s="56">
        <f t="shared" si="37"/>
        <v>17.316896960280925</v>
      </c>
      <c r="I371" s="4">
        <f t="shared" si="41"/>
        <v>0.94946425041876148</v>
      </c>
      <c r="J371" s="55"/>
      <c r="K371" s="55"/>
    </row>
    <row r="372" spans="2:11" x14ac:dyDescent="0.3">
      <c r="B372" s="13" t="s">
        <v>379</v>
      </c>
      <c r="C372" s="41">
        <v>81.566666666666606</v>
      </c>
      <c r="D372" s="41">
        <v>78.544585999999995</v>
      </c>
      <c r="E372" s="3">
        <f t="shared" si="38"/>
        <v>80.055626333333294</v>
      </c>
      <c r="F372" s="3">
        <f t="shared" si="39"/>
        <v>3.0220806666666107</v>
      </c>
      <c r="G372" s="3">
        <f t="shared" si="40"/>
        <v>3.0220806666666107</v>
      </c>
      <c r="H372" s="56">
        <f t="shared" si="37"/>
        <v>9.1329715558401059</v>
      </c>
      <c r="I372" s="4">
        <f t="shared" si="41"/>
        <v>0.96294956272987398</v>
      </c>
      <c r="J372" s="55"/>
      <c r="K372" s="55"/>
    </row>
    <row r="373" spans="2:11" x14ac:dyDescent="0.3">
      <c r="B373" s="13" t="s">
        <v>380</v>
      </c>
      <c r="C373" s="41">
        <v>82.3</v>
      </c>
      <c r="D373" s="41">
        <v>79.909133999999995</v>
      </c>
      <c r="E373" s="3">
        <f t="shared" si="38"/>
        <v>81.104567000000003</v>
      </c>
      <c r="F373" s="3">
        <f t="shared" si="39"/>
        <v>2.3908660000000026</v>
      </c>
      <c r="G373" s="3">
        <f t="shared" si="40"/>
        <v>2.3908660000000026</v>
      </c>
      <c r="H373" s="56">
        <f t="shared" si="37"/>
        <v>5.7162402299560124</v>
      </c>
      <c r="I373" s="4">
        <f t="shared" si="41"/>
        <v>0.97094938031591738</v>
      </c>
      <c r="J373" s="55"/>
      <c r="K373" s="55"/>
    </row>
    <row r="374" spans="2:11" x14ac:dyDescent="0.3">
      <c r="B374" s="13" t="s">
        <v>381</v>
      </c>
      <c r="C374" s="41">
        <v>82.633333333333297</v>
      </c>
      <c r="D374" s="41">
        <v>80.37679</v>
      </c>
      <c r="E374" s="3">
        <f t="shared" si="38"/>
        <v>81.505061666666649</v>
      </c>
      <c r="F374" s="3">
        <f t="shared" si="39"/>
        <v>2.2565433333332976</v>
      </c>
      <c r="G374" s="3">
        <f t="shared" si="40"/>
        <v>2.2565433333332976</v>
      </c>
      <c r="H374" s="56">
        <f t="shared" si="37"/>
        <v>5.0919878152109499</v>
      </c>
      <c r="I374" s="4">
        <f t="shared" si="41"/>
        <v>0.97269209358612385</v>
      </c>
      <c r="J374" s="55"/>
      <c r="K374" s="55"/>
    </row>
    <row r="375" spans="2:11" x14ac:dyDescent="0.3">
      <c r="B375" s="13" t="s">
        <v>382</v>
      </c>
      <c r="C375" s="41">
        <v>82.870967741935402</v>
      </c>
      <c r="D375" s="41">
        <v>79.234740000000002</v>
      </c>
      <c r="E375" s="3">
        <f t="shared" si="38"/>
        <v>81.052853870967709</v>
      </c>
      <c r="F375" s="3">
        <f t="shared" si="39"/>
        <v>3.6362277419354001</v>
      </c>
      <c r="G375" s="3">
        <f t="shared" si="40"/>
        <v>3.6362277419354001</v>
      </c>
      <c r="H375" s="56">
        <f t="shared" si="37"/>
        <v>13.222152191220619</v>
      </c>
      <c r="I375" s="4">
        <f t="shared" si="41"/>
        <v>0.95612181393538442</v>
      </c>
      <c r="J375" s="55"/>
      <c r="K375" s="55"/>
    </row>
    <row r="376" spans="2:11" x14ac:dyDescent="0.3">
      <c r="B376" s="13" t="s">
        <v>383</v>
      </c>
      <c r="C376" s="41">
        <v>82.225806451612897</v>
      </c>
      <c r="D376" s="41">
        <v>82.709779999999995</v>
      </c>
      <c r="E376" s="3">
        <f t="shared" si="38"/>
        <v>82.467793225806446</v>
      </c>
      <c r="F376" s="3">
        <f t="shared" si="39"/>
        <v>-0.48397354838709816</v>
      </c>
      <c r="G376" s="3">
        <f t="shared" si="40"/>
        <v>0.48397354838709816</v>
      </c>
      <c r="H376" s="56">
        <f t="shared" si="37"/>
        <v>0.23423039553839883</v>
      </c>
      <c r="I376" s="4">
        <f t="shared" si="41"/>
        <v>0.99411409180070609</v>
      </c>
      <c r="J376" s="55"/>
      <c r="K376" s="55"/>
    </row>
    <row r="377" spans="2:11" x14ac:dyDescent="0.3">
      <c r="B377" s="13" t="s">
        <v>384</v>
      </c>
      <c r="C377" s="41">
        <v>82.866666666666603</v>
      </c>
      <c r="D377" s="41">
        <v>85.880449999999996</v>
      </c>
      <c r="E377" s="3">
        <f t="shared" si="38"/>
        <v>84.373558333333307</v>
      </c>
      <c r="F377" s="3">
        <f t="shared" si="39"/>
        <v>-3.013783333333393</v>
      </c>
      <c r="G377" s="3">
        <f t="shared" si="40"/>
        <v>3.013783333333393</v>
      </c>
      <c r="H377" s="56">
        <f t="shared" si="37"/>
        <v>9.0828899802781375</v>
      </c>
      <c r="I377" s="4">
        <f t="shared" si="41"/>
        <v>0.96363093322606519</v>
      </c>
      <c r="J377" s="55"/>
      <c r="K377" s="55"/>
    </row>
    <row r="378" spans="2:11" x14ac:dyDescent="0.3">
      <c r="B378" s="13" t="s">
        <v>385</v>
      </c>
      <c r="C378" s="41">
        <v>82.9</v>
      </c>
      <c r="D378" s="41">
        <v>83.395510000000002</v>
      </c>
      <c r="E378" s="3">
        <f t="shared" si="38"/>
        <v>83.147755000000004</v>
      </c>
      <c r="F378" s="3">
        <f t="shared" si="39"/>
        <v>-0.4955099999999959</v>
      </c>
      <c r="G378" s="3">
        <f t="shared" si="40"/>
        <v>0.4955099999999959</v>
      </c>
      <c r="H378" s="56">
        <f t="shared" si="37"/>
        <v>0.24553016009999593</v>
      </c>
      <c r="I378" s="4">
        <f t="shared" si="41"/>
        <v>0.99402279855247289</v>
      </c>
      <c r="J378" s="55"/>
      <c r="K378" s="55"/>
    </row>
    <row r="379" spans="2:11" x14ac:dyDescent="0.3">
      <c r="B379" s="13" t="s">
        <v>386</v>
      </c>
      <c r="C379" s="41">
        <v>82.766666666666595</v>
      </c>
      <c r="D379" s="41">
        <v>79.924539999999993</v>
      </c>
      <c r="E379" s="3">
        <f t="shared" si="38"/>
        <v>81.345603333333287</v>
      </c>
      <c r="F379" s="3">
        <f t="shared" si="39"/>
        <v>2.8421266666666014</v>
      </c>
      <c r="G379" s="3">
        <f t="shared" si="40"/>
        <v>2.8421266666666014</v>
      </c>
      <c r="H379" s="56">
        <f t="shared" si="37"/>
        <v>8.0776839893774071</v>
      </c>
      <c r="I379" s="4">
        <f t="shared" si="41"/>
        <v>0.96566097462746758</v>
      </c>
      <c r="J379" s="55"/>
      <c r="K379" s="55"/>
    </row>
    <row r="380" spans="2:11" x14ac:dyDescent="0.3">
      <c r="B380" s="13" t="s">
        <v>387</v>
      </c>
      <c r="C380" s="41">
        <v>82.733333333333306</v>
      </c>
      <c r="D380" s="41">
        <v>83.506069999999994</v>
      </c>
      <c r="E380" s="3">
        <f t="shared" si="38"/>
        <v>83.119701666666657</v>
      </c>
      <c r="F380" s="3">
        <f t="shared" si="39"/>
        <v>-0.77273666666668817</v>
      </c>
      <c r="G380" s="3">
        <f t="shared" si="40"/>
        <v>0.77273666666668817</v>
      </c>
      <c r="H380" s="56">
        <f t="shared" si="37"/>
        <v>0.59712195601114437</v>
      </c>
      <c r="I380" s="4">
        <f t="shared" si="41"/>
        <v>0.99065991136180476</v>
      </c>
      <c r="J380" s="55"/>
      <c r="K380" s="55"/>
    </row>
    <row r="381" spans="2:11" x14ac:dyDescent="0.3">
      <c r="B381" s="13" t="s">
        <v>388</v>
      </c>
      <c r="C381" s="41">
        <v>80.133333333333297</v>
      </c>
      <c r="D381" s="41">
        <v>74.515360000000001</v>
      </c>
      <c r="E381" s="3">
        <f t="shared" si="38"/>
        <v>77.324346666666656</v>
      </c>
      <c r="F381" s="3">
        <f t="shared" si="39"/>
        <v>5.6179733333332962</v>
      </c>
      <c r="G381" s="3">
        <f t="shared" si="40"/>
        <v>5.6179733333332962</v>
      </c>
      <c r="H381" s="56">
        <f t="shared" si="37"/>
        <v>31.561624374044026</v>
      </c>
      <c r="I381" s="4">
        <f t="shared" si="41"/>
        <v>0.92989217970049964</v>
      </c>
      <c r="J381" s="55"/>
      <c r="K381" s="55"/>
    </row>
    <row r="382" spans="2:11" x14ac:dyDescent="0.3">
      <c r="B382" s="13" t="s">
        <v>389</v>
      </c>
      <c r="C382" s="41">
        <v>81.233333333333306</v>
      </c>
      <c r="D382" s="41">
        <v>78.891540000000006</v>
      </c>
      <c r="E382" s="3">
        <f t="shared" si="38"/>
        <v>80.062436666666656</v>
      </c>
      <c r="F382" s="3">
        <f t="shared" si="39"/>
        <v>2.3417933333332996</v>
      </c>
      <c r="G382" s="3">
        <f t="shared" si="40"/>
        <v>2.3417933333332996</v>
      </c>
      <c r="H382" s="56">
        <f t="shared" si="37"/>
        <v>5.4839960160442862</v>
      </c>
      <c r="I382" s="4">
        <f t="shared" si="41"/>
        <v>0.97117201477226134</v>
      </c>
      <c r="J382" s="55"/>
      <c r="K382" s="55"/>
    </row>
    <row r="383" spans="2:11" x14ac:dyDescent="0.3">
      <c r="B383" s="13" t="s">
        <v>390</v>
      </c>
      <c r="C383" s="41">
        <v>75.066666666666606</v>
      </c>
      <c r="D383" s="41">
        <v>72.407409999999999</v>
      </c>
      <c r="E383" s="3">
        <f t="shared" si="38"/>
        <v>73.737038333333302</v>
      </c>
      <c r="F383" s="3">
        <f t="shared" si="39"/>
        <v>2.6592566666666073</v>
      </c>
      <c r="G383" s="3">
        <f t="shared" si="40"/>
        <v>2.6592566666666073</v>
      </c>
      <c r="H383" s="56">
        <f t="shared" si="37"/>
        <v>7.0716460192107951</v>
      </c>
      <c r="I383" s="4">
        <f t="shared" si="41"/>
        <v>0.96457473357016066</v>
      </c>
      <c r="J383" s="55"/>
      <c r="K383" s="55"/>
    </row>
    <row r="384" spans="2:11" x14ac:dyDescent="0.3">
      <c r="B384" s="13" t="s">
        <v>391</v>
      </c>
      <c r="C384" s="41">
        <v>73.7</v>
      </c>
      <c r="D384" s="41">
        <v>74.808400000000006</v>
      </c>
      <c r="E384" s="3">
        <f t="shared" si="38"/>
        <v>74.254199999999997</v>
      </c>
      <c r="F384" s="3">
        <f t="shared" si="39"/>
        <v>-1.1084000000000032</v>
      </c>
      <c r="G384" s="3">
        <f t="shared" si="40"/>
        <v>1.1084000000000032</v>
      </c>
      <c r="H384" s="56">
        <f t="shared" si="37"/>
        <v>1.2285505600000071</v>
      </c>
      <c r="I384" s="4">
        <f t="shared" si="41"/>
        <v>0.98496065128900945</v>
      </c>
      <c r="J384" s="55"/>
      <c r="K384" s="55"/>
    </row>
    <row r="385" spans="2:11" x14ac:dyDescent="0.3">
      <c r="B385" s="13" t="s">
        <v>392</v>
      </c>
      <c r="C385" s="41">
        <v>74</v>
      </c>
      <c r="D385" s="41">
        <v>74.569659999999999</v>
      </c>
      <c r="E385" s="3">
        <f t="shared" si="38"/>
        <v>74.284829999999999</v>
      </c>
      <c r="F385" s="3">
        <f t="shared" si="39"/>
        <v>-0.56965999999999894</v>
      </c>
      <c r="G385" s="3">
        <f t="shared" si="40"/>
        <v>0.56965999999999894</v>
      </c>
      <c r="H385" s="56">
        <f t="shared" si="37"/>
        <v>0.32451251559999877</v>
      </c>
      <c r="I385" s="4">
        <f t="shared" si="41"/>
        <v>0.99230189189189189</v>
      </c>
      <c r="J385" s="55"/>
      <c r="K385" s="55"/>
    </row>
    <row r="386" spans="2:11" x14ac:dyDescent="0.3">
      <c r="B386" s="13" t="s">
        <v>393</v>
      </c>
      <c r="C386" s="41">
        <v>77.5</v>
      </c>
      <c r="D386" s="41">
        <v>71.851294999999993</v>
      </c>
      <c r="E386" s="3">
        <f t="shared" si="38"/>
        <v>74.675647499999997</v>
      </c>
      <c r="F386" s="3">
        <f t="shared" si="39"/>
        <v>5.6487050000000067</v>
      </c>
      <c r="G386" s="3">
        <f t="shared" si="40"/>
        <v>5.6487050000000067</v>
      </c>
      <c r="H386" s="56">
        <f t="shared" si="37"/>
        <v>31.907868177025076</v>
      </c>
      <c r="I386" s="4">
        <f t="shared" si="41"/>
        <v>0.9271134838709677</v>
      </c>
      <c r="J386" s="55"/>
      <c r="K386" s="55"/>
    </row>
    <row r="387" spans="2:11" x14ac:dyDescent="0.3">
      <c r="B387" s="13" t="s">
        <v>394</v>
      </c>
      <c r="C387" s="41">
        <v>78.133333333333297</v>
      </c>
      <c r="D387" s="41">
        <v>71.981635999999995</v>
      </c>
      <c r="E387" s="3">
        <f t="shared" si="38"/>
        <v>75.057484666666653</v>
      </c>
      <c r="F387" s="3">
        <f t="shared" si="39"/>
        <v>6.1516973333333027</v>
      </c>
      <c r="G387" s="3">
        <f t="shared" si="40"/>
        <v>6.1516973333333027</v>
      </c>
      <c r="H387" s="56">
        <f t="shared" si="37"/>
        <v>37.843380080940065</v>
      </c>
      <c r="I387" s="4">
        <f t="shared" si="41"/>
        <v>0.92126667235494919</v>
      </c>
      <c r="J387" s="55"/>
      <c r="K387" s="55"/>
    </row>
    <row r="388" spans="2:11" x14ac:dyDescent="0.3">
      <c r="B388" s="13" t="s">
        <v>395</v>
      </c>
      <c r="C388" s="41">
        <v>77.533333333333303</v>
      </c>
      <c r="D388" s="41">
        <v>70.825019999999995</v>
      </c>
      <c r="E388" s="3">
        <f t="shared" si="38"/>
        <v>74.179176666666649</v>
      </c>
      <c r="F388" s="3">
        <f t="shared" si="39"/>
        <v>6.708313333333308</v>
      </c>
      <c r="G388" s="3">
        <f t="shared" si="40"/>
        <v>6.708313333333308</v>
      </c>
      <c r="H388" s="56">
        <f t="shared" si="37"/>
        <v>45.001467778177435</v>
      </c>
      <c r="I388" s="4">
        <f t="shared" si="41"/>
        <v>0.91347833190025829</v>
      </c>
      <c r="J388" s="55"/>
      <c r="K388" s="55"/>
    </row>
    <row r="389" spans="2:11" x14ac:dyDescent="0.3">
      <c r="B389" s="13" t="s">
        <v>396</v>
      </c>
      <c r="C389" s="41">
        <v>74.806451612903203</v>
      </c>
      <c r="D389" s="41">
        <v>71.912310000000005</v>
      </c>
      <c r="E389" s="3">
        <f t="shared" si="38"/>
        <v>73.359380806451611</v>
      </c>
      <c r="F389" s="3">
        <f t="shared" si="39"/>
        <v>2.8941416129031978</v>
      </c>
      <c r="G389" s="3">
        <f t="shared" si="40"/>
        <v>2.8941416129031978</v>
      </c>
      <c r="H389" s="56">
        <f t="shared" si="37"/>
        <v>8.3760556755379234</v>
      </c>
      <c r="I389" s="4">
        <f t="shared" si="41"/>
        <v>0.96131160413971573</v>
      </c>
      <c r="J389" s="55"/>
      <c r="K389" s="55"/>
    </row>
    <row r="390" spans="2:11" x14ac:dyDescent="0.3">
      <c r="B390" s="13" t="s">
        <v>397</v>
      </c>
      <c r="C390" s="41">
        <v>74.290322580645096</v>
      </c>
      <c r="D390" s="41">
        <v>68.917529999999999</v>
      </c>
      <c r="E390" s="3">
        <f t="shared" si="38"/>
        <v>71.603926290322548</v>
      </c>
      <c r="F390" s="3">
        <f t="shared" si="39"/>
        <v>5.3727925806450969</v>
      </c>
      <c r="G390" s="3">
        <f t="shared" si="40"/>
        <v>5.3727925806450969</v>
      </c>
      <c r="H390" s="56">
        <f t="shared" si="37"/>
        <v>28.866900114635001</v>
      </c>
      <c r="I390" s="4">
        <f t="shared" si="41"/>
        <v>0.92767843247937554</v>
      </c>
      <c r="J390" s="55"/>
      <c r="K390" s="55"/>
    </row>
    <row r="391" spans="2:11" x14ac:dyDescent="0.3">
      <c r="B391" s="13" t="s">
        <v>398</v>
      </c>
      <c r="C391" s="41">
        <v>75.258064516128997</v>
      </c>
      <c r="D391" s="41">
        <v>72.218069999999997</v>
      </c>
      <c r="E391" s="3">
        <f t="shared" si="38"/>
        <v>73.73806725806449</v>
      </c>
      <c r="F391" s="3">
        <f t="shared" si="39"/>
        <v>3.0399945161289992</v>
      </c>
      <c r="G391" s="3">
        <f t="shared" si="40"/>
        <v>3.0399945161289992</v>
      </c>
      <c r="H391" s="56">
        <f t="shared" si="37"/>
        <v>9.2415666580943885</v>
      </c>
      <c r="I391" s="4">
        <f t="shared" si="41"/>
        <v>0.95960573081868883</v>
      </c>
      <c r="J391" s="55"/>
      <c r="K391" s="55"/>
    </row>
    <row r="392" spans="2:11" x14ac:dyDescent="0.3">
      <c r="B392" s="13" t="s">
        <v>399</v>
      </c>
      <c r="C392" s="41">
        <v>74.599999999999994</v>
      </c>
      <c r="D392" s="41">
        <v>72.319919999999996</v>
      </c>
      <c r="E392" s="3">
        <f t="shared" si="38"/>
        <v>73.459959999999995</v>
      </c>
      <c r="F392" s="3">
        <f t="shared" si="39"/>
        <v>2.2800799999999981</v>
      </c>
      <c r="G392" s="3">
        <f t="shared" si="40"/>
        <v>2.2800799999999981</v>
      </c>
      <c r="H392" s="56">
        <f t="shared" si="37"/>
        <v>5.1987648063999909</v>
      </c>
      <c r="I392" s="4">
        <f t="shared" si="41"/>
        <v>0.96943592493297592</v>
      </c>
      <c r="J392" s="55"/>
      <c r="K392" s="55"/>
    </row>
    <row r="393" spans="2:11" x14ac:dyDescent="0.3">
      <c r="B393" s="13" t="s">
        <v>400</v>
      </c>
      <c r="C393" s="41">
        <v>73.466666666666598</v>
      </c>
      <c r="D393" s="41">
        <v>75.135345000000001</v>
      </c>
      <c r="E393" s="3">
        <f t="shared" si="38"/>
        <v>74.301005833333306</v>
      </c>
      <c r="F393" s="3">
        <f t="shared" si="39"/>
        <v>-1.6686783333334034</v>
      </c>
      <c r="G393" s="3">
        <f t="shared" si="40"/>
        <v>1.6686783333334034</v>
      </c>
      <c r="H393" s="56">
        <f t="shared" si="37"/>
        <v>2.784487380136345</v>
      </c>
      <c r="I393" s="4">
        <f t="shared" si="41"/>
        <v>0.97728659255898265</v>
      </c>
      <c r="J393" s="55"/>
      <c r="K393" s="55"/>
    </row>
    <row r="394" spans="2:11" x14ac:dyDescent="0.3">
      <c r="B394" s="13" t="s">
        <v>401</v>
      </c>
      <c r="C394" s="41">
        <v>73.099999999999994</v>
      </c>
      <c r="D394" s="41">
        <v>72.818489999999997</v>
      </c>
      <c r="E394" s="3">
        <f t="shared" si="38"/>
        <v>72.959244999999996</v>
      </c>
      <c r="F394" s="3">
        <f t="shared" si="39"/>
        <v>0.28150999999999726</v>
      </c>
      <c r="G394" s="3">
        <f t="shared" si="40"/>
        <v>0.28150999999999726</v>
      </c>
      <c r="H394" s="56">
        <f t="shared" si="37"/>
        <v>7.9247880099998461E-2</v>
      </c>
      <c r="I394" s="4">
        <f t="shared" si="41"/>
        <v>0.99614897400820801</v>
      </c>
      <c r="J394" s="55"/>
      <c r="K394" s="55"/>
    </row>
    <row r="395" spans="2:11" x14ac:dyDescent="0.3">
      <c r="B395" s="13" t="s">
        <v>402</v>
      </c>
      <c r="C395" s="41">
        <v>73.966666666666598</v>
      </c>
      <c r="D395" s="41">
        <v>75.408325000000005</v>
      </c>
      <c r="E395" s="3">
        <f t="shared" si="38"/>
        <v>74.687495833333301</v>
      </c>
      <c r="F395" s="3">
        <f t="shared" si="39"/>
        <v>-1.4416583333334074</v>
      </c>
      <c r="G395" s="3">
        <f t="shared" si="40"/>
        <v>1.4416583333334074</v>
      </c>
      <c r="H395" s="56">
        <f t="shared" si="37"/>
        <v>2.0783787500696582</v>
      </c>
      <c r="I395" s="4">
        <f t="shared" si="41"/>
        <v>0.98050935105903458</v>
      </c>
      <c r="J395" s="55"/>
      <c r="K395" s="55"/>
    </row>
    <row r="396" spans="2:11" x14ac:dyDescent="0.3">
      <c r="B396" s="13" t="s">
        <v>403</v>
      </c>
      <c r="C396" s="41">
        <v>75.599999999999994</v>
      </c>
      <c r="D396" s="41">
        <v>76.975980000000007</v>
      </c>
      <c r="E396" s="3">
        <f t="shared" si="38"/>
        <v>76.287990000000008</v>
      </c>
      <c r="F396" s="3">
        <f t="shared" si="39"/>
        <v>-1.3759800000000126</v>
      </c>
      <c r="G396" s="3">
        <f t="shared" si="40"/>
        <v>1.3759800000000126</v>
      </c>
      <c r="H396" s="56">
        <f t="shared" si="37"/>
        <v>1.8933209604000347</v>
      </c>
      <c r="I396" s="4">
        <f t="shared" si="41"/>
        <v>0.98179920634920614</v>
      </c>
      <c r="J396" s="55"/>
      <c r="K396" s="55"/>
    </row>
    <row r="397" spans="2:11" x14ac:dyDescent="0.3">
      <c r="B397" s="13" t="s">
        <v>404</v>
      </c>
      <c r="C397" s="41">
        <v>77.133333333333297</v>
      </c>
      <c r="D397" s="41">
        <v>70.275559999999999</v>
      </c>
      <c r="E397" s="3">
        <f t="shared" si="38"/>
        <v>73.704446666666655</v>
      </c>
      <c r="F397" s="3">
        <f t="shared" si="39"/>
        <v>6.8577733333332986</v>
      </c>
      <c r="G397" s="3">
        <f t="shared" si="40"/>
        <v>6.8577733333332986</v>
      </c>
      <c r="H397" s="56">
        <f t="shared" si="37"/>
        <v>47.029055091377302</v>
      </c>
      <c r="I397" s="4">
        <f t="shared" si="41"/>
        <v>0.91109196197061404</v>
      </c>
      <c r="J397" s="55"/>
      <c r="K397" s="55"/>
    </row>
    <row r="398" spans="2:11" x14ac:dyDescent="0.3">
      <c r="B398" s="13" t="s">
        <v>405</v>
      </c>
      <c r="C398" s="41">
        <v>77.25</v>
      </c>
      <c r="D398" s="41">
        <v>72.580500000000001</v>
      </c>
      <c r="E398" s="3">
        <f t="shared" si="38"/>
        <v>74.91525</v>
      </c>
      <c r="F398" s="3">
        <f t="shared" si="39"/>
        <v>4.6694999999999993</v>
      </c>
      <c r="G398" s="3">
        <f t="shared" si="40"/>
        <v>4.6694999999999993</v>
      </c>
      <c r="H398" s="56">
        <f t="shared" ref="H398:H461" si="42">POWER(F398,2)</f>
        <v>21.804230249999993</v>
      </c>
      <c r="I398" s="4">
        <f t="shared" si="41"/>
        <v>0.93955339805825244</v>
      </c>
      <c r="J398" s="55"/>
      <c r="K398" s="55"/>
    </row>
    <row r="399" spans="2:11" x14ac:dyDescent="0.3">
      <c r="B399" s="13" t="s">
        <v>406</v>
      </c>
      <c r="C399" s="41">
        <v>77.6875</v>
      </c>
      <c r="D399" s="41">
        <v>74.619429999999994</v>
      </c>
      <c r="E399" s="3">
        <f t="shared" si="38"/>
        <v>76.153464999999997</v>
      </c>
      <c r="F399" s="3">
        <f t="shared" si="39"/>
        <v>3.0680700000000058</v>
      </c>
      <c r="G399" s="3">
        <f t="shared" si="40"/>
        <v>3.0680700000000058</v>
      </c>
      <c r="H399" s="56">
        <f t="shared" si="42"/>
        <v>9.413053524900036</v>
      </c>
      <c r="I399" s="4">
        <f t="shared" si="41"/>
        <v>0.96050754625905066</v>
      </c>
      <c r="J399" s="55"/>
      <c r="K399" s="55"/>
    </row>
    <row r="400" spans="2:11" x14ac:dyDescent="0.3">
      <c r="B400" s="13" t="s">
        <v>407</v>
      </c>
      <c r="C400" s="41">
        <v>78.03125</v>
      </c>
      <c r="D400" s="41">
        <v>75.414599999999993</v>
      </c>
      <c r="E400" s="3">
        <f t="shared" si="38"/>
        <v>76.722925000000004</v>
      </c>
      <c r="F400" s="3">
        <f t="shared" si="39"/>
        <v>2.616650000000007</v>
      </c>
      <c r="G400" s="3">
        <f t="shared" si="40"/>
        <v>2.616650000000007</v>
      </c>
      <c r="H400" s="56">
        <f t="shared" si="42"/>
        <v>6.846857222500037</v>
      </c>
      <c r="I400" s="4">
        <f t="shared" si="41"/>
        <v>0.96646663996796145</v>
      </c>
      <c r="J400" s="55"/>
      <c r="K400" s="55"/>
    </row>
    <row r="401" spans="2:11" x14ac:dyDescent="0.3">
      <c r="B401" s="13" t="s">
        <v>408</v>
      </c>
      <c r="C401" s="41">
        <v>77.787878787878697</v>
      </c>
      <c r="D401" s="41">
        <v>75.40625</v>
      </c>
      <c r="E401" s="3">
        <f t="shared" si="38"/>
        <v>76.597064393939348</v>
      </c>
      <c r="F401" s="3">
        <f t="shared" si="39"/>
        <v>2.3816287878786966</v>
      </c>
      <c r="G401" s="3">
        <f t="shared" si="40"/>
        <v>2.3816287878786966</v>
      </c>
      <c r="H401" s="56">
        <f t="shared" si="42"/>
        <v>5.6721556832525497</v>
      </c>
      <c r="I401" s="4">
        <f t="shared" si="41"/>
        <v>0.9693830346708231</v>
      </c>
      <c r="J401" s="55"/>
      <c r="K401" s="55"/>
    </row>
    <row r="402" spans="2:11" x14ac:dyDescent="0.3">
      <c r="B402" s="13" t="s">
        <v>409</v>
      </c>
      <c r="C402" s="41">
        <v>76.575757575757507</v>
      </c>
      <c r="D402" s="41">
        <v>75.697295999999994</v>
      </c>
      <c r="E402" s="3">
        <f t="shared" si="38"/>
        <v>76.136526787878751</v>
      </c>
      <c r="F402" s="3">
        <f t="shared" si="39"/>
        <v>0.87846157575751249</v>
      </c>
      <c r="G402" s="3">
        <f t="shared" si="40"/>
        <v>0.87846157575751249</v>
      </c>
      <c r="H402" s="56">
        <f t="shared" si="42"/>
        <v>0.77169474008237182</v>
      </c>
      <c r="I402" s="4">
        <f t="shared" si="41"/>
        <v>0.98852820261179342</v>
      </c>
      <c r="J402" s="55"/>
      <c r="K402" s="55"/>
    </row>
    <row r="403" spans="2:11" x14ac:dyDescent="0.3">
      <c r="B403" s="13" t="s">
        <v>410</v>
      </c>
      <c r="C403" s="41">
        <v>76</v>
      </c>
      <c r="D403" s="41">
        <v>73.357900000000001</v>
      </c>
      <c r="E403" s="3">
        <f t="shared" si="38"/>
        <v>74.67895</v>
      </c>
      <c r="F403" s="3">
        <f t="shared" si="39"/>
        <v>2.6420999999999992</v>
      </c>
      <c r="G403" s="3">
        <f t="shared" si="40"/>
        <v>2.6420999999999992</v>
      </c>
      <c r="H403" s="56">
        <f t="shared" si="42"/>
        <v>6.9806924099999961</v>
      </c>
      <c r="I403" s="4">
        <f t="shared" si="41"/>
        <v>0.96523552631578946</v>
      </c>
      <c r="J403" s="55"/>
      <c r="K403" s="55"/>
    </row>
    <row r="404" spans="2:11" x14ac:dyDescent="0.3">
      <c r="B404" s="13" t="s">
        <v>411</v>
      </c>
      <c r="C404" s="41">
        <v>76.645161290322505</v>
      </c>
      <c r="D404" s="41">
        <v>70.978189999999998</v>
      </c>
      <c r="E404" s="3">
        <f t="shared" si="38"/>
        <v>73.811675645161245</v>
      </c>
      <c r="F404" s="3">
        <f t="shared" si="39"/>
        <v>5.6669712903225076</v>
      </c>
      <c r="G404" s="3">
        <f t="shared" si="40"/>
        <v>5.6669712903225076</v>
      </c>
      <c r="H404" s="56">
        <f t="shared" si="42"/>
        <v>32.114563605339548</v>
      </c>
      <c r="I404" s="4">
        <f t="shared" si="41"/>
        <v>0.92606224326599418</v>
      </c>
      <c r="J404" s="55"/>
      <c r="K404" s="55"/>
    </row>
    <row r="405" spans="2:11" x14ac:dyDescent="0.3">
      <c r="B405" s="13" t="s">
        <v>412</v>
      </c>
      <c r="C405" s="41">
        <v>77.466666666666598</v>
      </c>
      <c r="D405" s="41">
        <v>72.598526000000007</v>
      </c>
      <c r="E405" s="3">
        <f t="shared" si="38"/>
        <v>75.032596333333302</v>
      </c>
      <c r="F405" s="3">
        <f t="shared" si="39"/>
        <v>4.8681406666665907</v>
      </c>
      <c r="G405" s="3">
        <f t="shared" si="40"/>
        <v>4.8681406666665907</v>
      </c>
      <c r="H405" s="56">
        <f t="shared" si="42"/>
        <v>23.69879355045304</v>
      </c>
      <c r="I405" s="4">
        <f t="shared" si="41"/>
        <v>0.93715825301204914</v>
      </c>
      <c r="J405" s="55"/>
      <c r="K405" s="55"/>
    </row>
    <row r="406" spans="2:11" x14ac:dyDescent="0.3">
      <c r="B406" s="13" t="s">
        <v>413</v>
      </c>
      <c r="C406" s="41">
        <v>77.266666666666595</v>
      </c>
      <c r="D406" s="41">
        <v>72.688964999999996</v>
      </c>
      <c r="E406" s="3">
        <f t="shared" si="38"/>
        <v>74.977815833333295</v>
      </c>
      <c r="F406" s="3">
        <f t="shared" si="39"/>
        <v>4.5777016666665986</v>
      </c>
      <c r="G406" s="3">
        <f t="shared" si="40"/>
        <v>4.5777016666665986</v>
      </c>
      <c r="H406" s="56">
        <f t="shared" si="42"/>
        <v>20.955352549002153</v>
      </c>
      <c r="I406" s="4">
        <f t="shared" si="41"/>
        <v>0.94075450819672213</v>
      </c>
      <c r="J406" s="55"/>
      <c r="K406" s="55"/>
    </row>
    <row r="407" spans="2:11" x14ac:dyDescent="0.3">
      <c r="B407" s="13" t="s">
        <v>414</v>
      </c>
      <c r="C407" s="41">
        <v>77.903225806451601</v>
      </c>
      <c r="D407" s="41">
        <v>73.709130000000002</v>
      </c>
      <c r="E407" s="3">
        <f t="shared" si="38"/>
        <v>75.806177903225802</v>
      </c>
      <c r="F407" s="3">
        <f t="shared" si="39"/>
        <v>4.1940958064515996</v>
      </c>
      <c r="G407" s="3">
        <f t="shared" si="40"/>
        <v>4.1940958064515996</v>
      </c>
      <c r="H407" s="56">
        <f t="shared" si="42"/>
        <v>17.590439633694896</v>
      </c>
      <c r="I407" s="4">
        <f t="shared" si="41"/>
        <v>0.94616274534161504</v>
      </c>
      <c r="J407" s="55"/>
      <c r="K407" s="55"/>
    </row>
    <row r="408" spans="2:11" x14ac:dyDescent="0.3">
      <c r="B408" s="13" t="s">
        <v>415</v>
      </c>
      <c r="C408" s="41">
        <v>76.441176470588204</v>
      </c>
      <c r="D408" s="41">
        <v>70.361580000000004</v>
      </c>
      <c r="E408" s="3">
        <f t="shared" si="38"/>
        <v>73.401378235294104</v>
      </c>
      <c r="F408" s="3">
        <f t="shared" si="39"/>
        <v>6.0795964705882</v>
      </c>
      <c r="G408" s="3">
        <f t="shared" si="40"/>
        <v>6.0795964705882</v>
      </c>
      <c r="H408" s="56">
        <f t="shared" si="42"/>
        <v>36.9614932451885</v>
      </c>
      <c r="I408" s="4">
        <f t="shared" si="41"/>
        <v>0.9204669949980766</v>
      </c>
      <c r="J408" s="55"/>
      <c r="K408" s="55"/>
    </row>
    <row r="409" spans="2:11" x14ac:dyDescent="0.3">
      <c r="B409" s="13" t="s">
        <v>416</v>
      </c>
      <c r="C409" s="41">
        <v>76.65625</v>
      </c>
      <c r="D409" s="41">
        <v>70.404944999999998</v>
      </c>
      <c r="E409" s="3">
        <f t="shared" si="38"/>
        <v>73.530597499999999</v>
      </c>
      <c r="F409" s="3">
        <f t="shared" si="39"/>
        <v>6.2513050000000021</v>
      </c>
      <c r="G409" s="3">
        <f t="shared" si="40"/>
        <v>6.2513050000000021</v>
      </c>
      <c r="H409" s="56">
        <f t="shared" si="42"/>
        <v>39.078814203025026</v>
      </c>
      <c r="I409" s="4">
        <f t="shared" si="41"/>
        <v>0.91845015898899307</v>
      </c>
      <c r="J409" s="55"/>
      <c r="K409" s="55"/>
    </row>
    <row r="410" spans="2:11" x14ac:dyDescent="0.3">
      <c r="B410" s="13" t="s">
        <v>417</v>
      </c>
      <c r="C410" s="41">
        <v>77.09375</v>
      </c>
      <c r="D410" s="41">
        <v>69.658379999999994</v>
      </c>
      <c r="E410" s="3">
        <f t="shared" si="38"/>
        <v>73.376064999999997</v>
      </c>
      <c r="F410" s="3">
        <f t="shared" si="39"/>
        <v>7.435370000000006</v>
      </c>
      <c r="G410" s="3">
        <f t="shared" si="40"/>
        <v>7.435370000000006</v>
      </c>
      <c r="H410" s="56">
        <f t="shared" si="42"/>
        <v>55.284727036900087</v>
      </c>
      <c r="I410" s="4">
        <f t="shared" si="41"/>
        <v>0.9035541791649776</v>
      </c>
      <c r="J410" s="55"/>
      <c r="K410" s="55"/>
    </row>
    <row r="411" spans="2:11" x14ac:dyDescent="0.3">
      <c r="B411" s="13" t="s">
        <v>418</v>
      </c>
      <c r="C411" s="41">
        <v>76.7</v>
      </c>
      <c r="D411" s="41">
        <v>69.887039999999999</v>
      </c>
      <c r="E411" s="3">
        <f t="shared" si="38"/>
        <v>73.293520000000001</v>
      </c>
      <c r="F411" s="3">
        <f t="shared" si="39"/>
        <v>6.8129600000000039</v>
      </c>
      <c r="G411" s="3">
        <f t="shared" si="40"/>
        <v>6.8129600000000039</v>
      </c>
      <c r="H411" s="56">
        <f t="shared" si="42"/>
        <v>46.416423961600053</v>
      </c>
      <c r="I411" s="4">
        <f t="shared" si="41"/>
        <v>0.91117392438070399</v>
      </c>
      <c r="J411" s="55"/>
      <c r="K411" s="55"/>
    </row>
    <row r="412" spans="2:11" x14ac:dyDescent="0.3">
      <c r="B412" s="13" t="s">
        <v>419</v>
      </c>
      <c r="C412" s="41">
        <v>75.7</v>
      </c>
      <c r="D412" s="41">
        <v>76.635019999999997</v>
      </c>
      <c r="E412" s="3">
        <f t="shared" si="38"/>
        <v>76.167509999999993</v>
      </c>
      <c r="F412" s="3">
        <f t="shared" si="39"/>
        <v>-0.93501999999999441</v>
      </c>
      <c r="G412" s="3">
        <f t="shared" si="40"/>
        <v>0.93501999999999441</v>
      </c>
      <c r="H412" s="56">
        <f t="shared" si="42"/>
        <v>0.87426240039998959</v>
      </c>
      <c r="I412" s="4">
        <f t="shared" si="41"/>
        <v>0.98764834874504626</v>
      </c>
      <c r="J412" s="55"/>
      <c r="K412" s="55"/>
    </row>
    <row r="413" spans="2:11" x14ac:dyDescent="0.3">
      <c r="B413" s="13" t="s">
        <v>420</v>
      </c>
      <c r="C413" s="41">
        <v>75.375</v>
      </c>
      <c r="D413" s="41">
        <v>73.367620000000002</v>
      </c>
      <c r="E413" s="3">
        <f t="shared" si="38"/>
        <v>74.371309999999994</v>
      </c>
      <c r="F413" s="3">
        <f t="shared" si="39"/>
        <v>2.0073799999999977</v>
      </c>
      <c r="G413" s="3">
        <f t="shared" si="40"/>
        <v>2.0073799999999977</v>
      </c>
      <c r="H413" s="56">
        <f t="shared" si="42"/>
        <v>4.0295744643999907</v>
      </c>
      <c r="I413" s="4">
        <f t="shared" si="41"/>
        <v>0.9733680928689884</v>
      </c>
      <c r="J413" s="55"/>
      <c r="K413" s="55"/>
    </row>
    <row r="414" spans="2:11" x14ac:dyDescent="0.3">
      <c r="B414" s="13" t="s">
        <v>421</v>
      </c>
      <c r="C414" s="41">
        <v>76.8125</v>
      </c>
      <c r="D414" s="41">
        <v>72.350716000000006</v>
      </c>
      <c r="E414" s="3">
        <f t="shared" si="38"/>
        <v>74.581608000000003</v>
      </c>
      <c r="F414" s="3">
        <f t="shared" si="39"/>
        <v>4.4617839999999944</v>
      </c>
      <c r="G414" s="3">
        <f t="shared" si="40"/>
        <v>4.4617839999999944</v>
      </c>
      <c r="H414" s="56">
        <f t="shared" si="42"/>
        <v>19.907516462655952</v>
      </c>
      <c r="I414" s="4">
        <f t="shared" si="41"/>
        <v>0.94191330838079745</v>
      </c>
      <c r="J414" s="55"/>
      <c r="K414" s="55"/>
    </row>
    <row r="415" spans="2:11" x14ac:dyDescent="0.3">
      <c r="B415" s="13" t="s">
        <v>422</v>
      </c>
      <c r="C415" s="41">
        <v>78.290322580645096</v>
      </c>
      <c r="D415" s="41">
        <v>75.637590000000003</v>
      </c>
      <c r="E415" s="3">
        <f t="shared" si="38"/>
        <v>76.963956290322557</v>
      </c>
      <c r="F415" s="3">
        <f t="shared" si="39"/>
        <v>2.6527325806450932</v>
      </c>
      <c r="G415" s="3">
        <f t="shared" si="40"/>
        <v>2.6527325806450932</v>
      </c>
      <c r="H415" s="56">
        <f t="shared" si="42"/>
        <v>7.0369901444159764</v>
      </c>
      <c r="I415" s="4">
        <f t="shared" si="41"/>
        <v>0.96611672435105156</v>
      </c>
      <c r="J415" s="55"/>
      <c r="K415" s="55"/>
    </row>
    <row r="416" spans="2:11" x14ac:dyDescent="0.3">
      <c r="B416" s="13" t="s">
        <v>423</v>
      </c>
      <c r="C416" s="41">
        <v>76.483870967741893</v>
      </c>
      <c r="D416" s="41">
        <v>76.762299999999996</v>
      </c>
      <c r="E416" s="3">
        <f t="shared" si="38"/>
        <v>76.623085483870938</v>
      </c>
      <c r="F416" s="3">
        <f t="shared" si="39"/>
        <v>-0.27842903225810289</v>
      </c>
      <c r="G416" s="3">
        <f t="shared" si="40"/>
        <v>0.27842903225810289</v>
      </c>
      <c r="H416" s="56">
        <f t="shared" si="42"/>
        <v>7.7522726004183695E-2</v>
      </c>
      <c r="I416" s="4">
        <f t="shared" si="41"/>
        <v>0.99635963728384602</v>
      </c>
      <c r="J416" s="55"/>
      <c r="K416" s="55"/>
    </row>
    <row r="417" spans="2:11" x14ac:dyDescent="0.3">
      <c r="B417" s="13" t="s">
        <v>424</v>
      </c>
      <c r="C417" s="41">
        <v>75.935483870967701</v>
      </c>
      <c r="D417" s="41">
        <v>74.186806000000004</v>
      </c>
      <c r="E417" s="3">
        <f t="shared" si="38"/>
        <v>75.061144935483853</v>
      </c>
      <c r="F417" s="3">
        <f t="shared" si="39"/>
        <v>1.7486778709676969</v>
      </c>
      <c r="G417" s="3">
        <f t="shared" si="40"/>
        <v>1.7486778709676969</v>
      </c>
      <c r="H417" s="56">
        <f t="shared" si="42"/>
        <v>3.0578742964121171</v>
      </c>
      <c r="I417" s="4">
        <f t="shared" si="41"/>
        <v>0.97697153186066332</v>
      </c>
      <c r="J417" s="55"/>
      <c r="K417" s="55"/>
    </row>
    <row r="418" spans="2:11" x14ac:dyDescent="0.3">
      <c r="B418" s="13" t="s">
        <v>425</v>
      </c>
      <c r="C418" s="41">
        <v>76.2</v>
      </c>
      <c r="D418" s="41">
        <v>74.075900000000004</v>
      </c>
      <c r="E418" s="3">
        <f t="shared" si="38"/>
        <v>75.137950000000004</v>
      </c>
      <c r="F418" s="3">
        <f t="shared" si="39"/>
        <v>2.1240999999999985</v>
      </c>
      <c r="G418" s="3">
        <f t="shared" si="40"/>
        <v>2.1240999999999985</v>
      </c>
      <c r="H418" s="56">
        <f t="shared" si="42"/>
        <v>4.5118008099999942</v>
      </c>
      <c r="I418" s="4">
        <f t="shared" si="41"/>
        <v>0.97212467191601049</v>
      </c>
      <c r="J418" s="55"/>
      <c r="K418" s="55"/>
    </row>
    <row r="419" spans="2:11" x14ac:dyDescent="0.3">
      <c r="B419" s="13" t="s">
        <v>426</v>
      </c>
      <c r="C419" s="41">
        <v>76.6875</v>
      </c>
      <c r="D419" s="41">
        <v>72.746920000000003</v>
      </c>
      <c r="E419" s="3">
        <f t="shared" si="38"/>
        <v>74.717209999999994</v>
      </c>
      <c r="F419" s="3">
        <f t="shared" si="39"/>
        <v>3.9405799999999971</v>
      </c>
      <c r="G419" s="3">
        <f t="shared" si="40"/>
        <v>3.9405799999999971</v>
      </c>
      <c r="H419" s="56">
        <f t="shared" si="42"/>
        <v>15.528170736399977</v>
      </c>
      <c r="I419" s="4">
        <f t="shared" si="41"/>
        <v>0.94861509372453146</v>
      </c>
      <c r="J419" s="55"/>
      <c r="K419" s="55"/>
    </row>
    <row r="420" spans="2:11" x14ac:dyDescent="0.3">
      <c r="B420" s="13" t="s">
        <v>427</v>
      </c>
      <c r="C420" s="41">
        <v>77.181818181818102</v>
      </c>
      <c r="D420" s="41">
        <v>74.255679999999998</v>
      </c>
      <c r="E420" s="3">
        <f t="shared" si="38"/>
        <v>75.718749090909057</v>
      </c>
      <c r="F420" s="3">
        <f t="shared" si="39"/>
        <v>2.9261381818181036</v>
      </c>
      <c r="G420" s="3">
        <f t="shared" si="40"/>
        <v>2.9261381818181036</v>
      </c>
      <c r="H420" s="56">
        <f t="shared" si="42"/>
        <v>8.5622846590937574</v>
      </c>
      <c r="I420" s="4">
        <f t="shared" si="41"/>
        <v>0.962087726737339</v>
      </c>
      <c r="J420" s="55"/>
      <c r="K420" s="55"/>
    </row>
    <row r="421" spans="2:11" x14ac:dyDescent="0.3">
      <c r="B421" s="13" t="s">
        <v>428</v>
      </c>
      <c r="C421" s="41">
        <v>77.515151515151501</v>
      </c>
      <c r="D421" s="41">
        <v>72.704759999999993</v>
      </c>
      <c r="E421" s="3">
        <f t="shared" si="38"/>
        <v>75.109955757575747</v>
      </c>
      <c r="F421" s="3">
        <f t="shared" si="39"/>
        <v>4.8103915151515082</v>
      </c>
      <c r="G421" s="3">
        <f t="shared" si="40"/>
        <v>4.8103915151515082</v>
      </c>
      <c r="H421" s="56">
        <f t="shared" si="42"/>
        <v>23.139866529041623</v>
      </c>
      <c r="I421" s="4">
        <f t="shared" si="41"/>
        <v>0.93794256450351843</v>
      </c>
      <c r="J421" s="55"/>
      <c r="K421" s="55"/>
    </row>
    <row r="422" spans="2:11" x14ac:dyDescent="0.3">
      <c r="B422" s="13" t="s">
        <v>429</v>
      </c>
      <c r="C422" s="41">
        <v>77.0833333333333</v>
      </c>
      <c r="D422" s="41">
        <v>70.307770000000005</v>
      </c>
      <c r="E422" s="3">
        <f t="shared" si="38"/>
        <v>73.69555166666666</v>
      </c>
      <c r="F422" s="3">
        <f t="shared" si="39"/>
        <v>6.7755633333332952</v>
      </c>
      <c r="G422" s="3">
        <f t="shared" si="40"/>
        <v>6.7755633333332952</v>
      </c>
      <c r="H422" s="56">
        <f t="shared" si="42"/>
        <v>45.908258484010595</v>
      </c>
      <c r="I422" s="4">
        <f t="shared" si="41"/>
        <v>0.91210080000000049</v>
      </c>
      <c r="J422" s="55"/>
      <c r="K422" s="55"/>
    </row>
    <row r="423" spans="2:11" x14ac:dyDescent="0.3">
      <c r="B423" s="13" t="s">
        <v>430</v>
      </c>
      <c r="C423" s="41">
        <v>74.71875</v>
      </c>
      <c r="D423" s="41">
        <v>72.353545999999994</v>
      </c>
      <c r="E423" s="3">
        <f t="shared" si="38"/>
        <v>73.536147999999997</v>
      </c>
      <c r="F423" s="3">
        <f t="shared" si="39"/>
        <v>2.3652040000000056</v>
      </c>
      <c r="G423" s="3">
        <f t="shared" si="40"/>
        <v>2.3652040000000056</v>
      </c>
      <c r="H423" s="56">
        <f t="shared" si="42"/>
        <v>5.5941899616160269</v>
      </c>
      <c r="I423" s="4">
        <f t="shared" si="41"/>
        <v>0.9683452413216227</v>
      </c>
      <c r="J423" s="55"/>
      <c r="K423" s="55"/>
    </row>
    <row r="424" spans="2:11" x14ac:dyDescent="0.3">
      <c r="B424" s="13" t="s">
        <v>431</v>
      </c>
      <c r="C424" s="41">
        <v>74.516129032257993</v>
      </c>
      <c r="D424" s="41">
        <v>68.768585000000002</v>
      </c>
      <c r="E424" s="3">
        <f t="shared" si="38"/>
        <v>71.642357016128997</v>
      </c>
      <c r="F424" s="3">
        <f t="shared" si="39"/>
        <v>5.7475440322579914</v>
      </c>
      <c r="G424" s="3">
        <f t="shared" si="40"/>
        <v>5.7475440322579914</v>
      </c>
      <c r="H424" s="56">
        <f t="shared" si="42"/>
        <v>33.034262402744453</v>
      </c>
      <c r="I424" s="4">
        <f t="shared" si="41"/>
        <v>0.92286845670995765</v>
      </c>
      <c r="J424" s="55"/>
      <c r="K424" s="55"/>
    </row>
    <row r="425" spans="2:11" x14ac:dyDescent="0.3">
      <c r="B425" s="13" t="s">
        <v>432</v>
      </c>
      <c r="C425" s="41">
        <v>77.71875</v>
      </c>
      <c r="D425" s="41">
        <v>69.291259999999994</v>
      </c>
      <c r="E425" s="3">
        <f t="shared" si="38"/>
        <v>73.505004999999997</v>
      </c>
      <c r="F425" s="3">
        <f t="shared" si="39"/>
        <v>8.4274900000000059</v>
      </c>
      <c r="G425" s="3">
        <f t="shared" si="40"/>
        <v>8.4274900000000059</v>
      </c>
      <c r="H425" s="56">
        <f t="shared" si="42"/>
        <v>71.022587700100104</v>
      </c>
      <c r="I425" s="4">
        <f t="shared" si="41"/>
        <v>0.8915642621632488</v>
      </c>
      <c r="J425" s="55"/>
      <c r="K425" s="55"/>
    </row>
    <row r="426" spans="2:11" x14ac:dyDescent="0.3">
      <c r="B426" s="13" t="s">
        <v>433</v>
      </c>
      <c r="C426" s="41">
        <v>77.121212121212096</v>
      </c>
      <c r="D426" s="41">
        <v>70.844840000000005</v>
      </c>
      <c r="E426" s="3">
        <f t="shared" ref="E426:E489" si="43">IFERROR(AVERAGE(C426,D426),"")</f>
        <v>73.983026060606051</v>
      </c>
      <c r="F426" s="3">
        <f t="shared" ref="F426:F489" si="44">IFERROR((C426-D426),"")</f>
        <v>6.2763721212120913</v>
      </c>
      <c r="G426" s="3">
        <f t="shared" ref="G426:G489" si="45">ABS(F426)</f>
        <v>6.2763721212120913</v>
      </c>
      <c r="H426" s="56">
        <f t="shared" si="42"/>
        <v>39.392847003928367</v>
      </c>
      <c r="I426" s="4">
        <f t="shared" ref="I426:I489" si="46">IFERROR((1-(ABS(C426-D426)/C426)),"")</f>
        <v>0.91861678585461726</v>
      </c>
      <c r="J426" s="55"/>
      <c r="K426" s="55"/>
    </row>
    <row r="427" spans="2:11" x14ac:dyDescent="0.3">
      <c r="B427" s="13" t="s">
        <v>434</v>
      </c>
      <c r="C427" s="41">
        <v>73.764705882352899</v>
      </c>
      <c r="D427" s="41">
        <v>71.137240000000006</v>
      </c>
      <c r="E427" s="3">
        <f t="shared" si="43"/>
        <v>72.450972941176445</v>
      </c>
      <c r="F427" s="3">
        <f t="shared" si="44"/>
        <v>2.6274658823528938</v>
      </c>
      <c r="G427" s="3">
        <f t="shared" si="45"/>
        <v>2.6274658823528938</v>
      </c>
      <c r="H427" s="56">
        <f t="shared" si="42"/>
        <v>6.9035769629284705</v>
      </c>
      <c r="I427" s="4">
        <f t="shared" si="46"/>
        <v>0.96438044657097355</v>
      </c>
      <c r="J427" s="55"/>
      <c r="K427" s="55"/>
    </row>
    <row r="428" spans="2:11" x14ac:dyDescent="0.3">
      <c r="B428" s="13" t="s">
        <v>435</v>
      </c>
      <c r="C428" s="41">
        <v>72.5</v>
      </c>
      <c r="D428" s="41">
        <v>69.017364999999998</v>
      </c>
      <c r="E428" s="3">
        <f t="shared" si="43"/>
        <v>70.758682499999992</v>
      </c>
      <c r="F428" s="3">
        <f t="shared" si="44"/>
        <v>3.4826350000000019</v>
      </c>
      <c r="G428" s="3">
        <f t="shared" si="45"/>
        <v>3.4826350000000019</v>
      </c>
      <c r="H428" s="56">
        <f t="shared" si="42"/>
        <v>12.128746543225013</v>
      </c>
      <c r="I428" s="4">
        <f t="shared" si="46"/>
        <v>0.95196365517241377</v>
      </c>
      <c r="J428" s="55"/>
      <c r="K428" s="55"/>
    </row>
    <row r="429" spans="2:11" x14ac:dyDescent="0.3">
      <c r="B429" s="13" t="s">
        <v>436</v>
      </c>
      <c r="C429" s="41">
        <v>76.766666666666595</v>
      </c>
      <c r="D429" s="41">
        <v>71.452039999999997</v>
      </c>
      <c r="E429" s="3">
        <f t="shared" si="43"/>
        <v>74.109353333333303</v>
      </c>
      <c r="F429" s="3">
        <f t="shared" si="44"/>
        <v>5.314626666666598</v>
      </c>
      <c r="G429" s="3">
        <f t="shared" si="45"/>
        <v>5.314626666666598</v>
      </c>
      <c r="H429" s="56">
        <f t="shared" si="42"/>
        <v>28.245256606043714</v>
      </c>
      <c r="I429" s="4">
        <f t="shared" si="46"/>
        <v>0.93076908380373513</v>
      </c>
      <c r="J429" s="55"/>
      <c r="K429" s="55"/>
    </row>
    <row r="430" spans="2:11" x14ac:dyDescent="0.3">
      <c r="B430" s="13" t="s">
        <v>437</v>
      </c>
      <c r="C430" s="41">
        <v>75.266666666666595</v>
      </c>
      <c r="D430" s="41">
        <v>70.102909999999994</v>
      </c>
      <c r="E430" s="3">
        <f t="shared" si="43"/>
        <v>72.684788333333302</v>
      </c>
      <c r="F430" s="3">
        <f t="shared" si="44"/>
        <v>5.1637566666666004</v>
      </c>
      <c r="G430" s="3">
        <f t="shared" si="45"/>
        <v>5.1637566666666004</v>
      </c>
      <c r="H430" s="56">
        <f t="shared" si="42"/>
        <v>26.664382912543761</v>
      </c>
      <c r="I430" s="4">
        <f t="shared" si="46"/>
        <v>0.9313938441098325</v>
      </c>
      <c r="J430" s="55"/>
      <c r="K430" s="55"/>
    </row>
    <row r="431" spans="2:11" x14ac:dyDescent="0.3">
      <c r="B431" s="13" t="s">
        <v>438</v>
      </c>
      <c r="C431" s="41">
        <v>73.34375</v>
      </c>
      <c r="D431" s="41">
        <v>69.994190000000003</v>
      </c>
      <c r="E431" s="3">
        <f t="shared" si="43"/>
        <v>71.668970000000002</v>
      </c>
      <c r="F431" s="3">
        <f t="shared" si="44"/>
        <v>3.3495599999999968</v>
      </c>
      <c r="G431" s="3">
        <f t="shared" si="45"/>
        <v>3.3495599999999968</v>
      </c>
      <c r="H431" s="56">
        <f t="shared" si="42"/>
        <v>11.219552193599979</v>
      </c>
      <c r="I431" s="4">
        <f t="shared" si="46"/>
        <v>0.95433066893907115</v>
      </c>
      <c r="J431" s="55"/>
      <c r="K431" s="55"/>
    </row>
    <row r="432" spans="2:11" x14ac:dyDescent="0.3">
      <c r="B432" s="13" t="s">
        <v>439</v>
      </c>
      <c r="C432" s="41">
        <v>73.029411764705799</v>
      </c>
      <c r="D432" s="41">
        <v>71.131190000000004</v>
      </c>
      <c r="E432" s="3">
        <f t="shared" si="43"/>
        <v>72.080300882352901</v>
      </c>
      <c r="F432" s="3">
        <f t="shared" si="44"/>
        <v>1.8982217647057951</v>
      </c>
      <c r="G432" s="3">
        <f t="shared" si="45"/>
        <v>1.8982217647057951</v>
      </c>
      <c r="H432" s="56">
        <f t="shared" si="42"/>
        <v>3.6032458680027828</v>
      </c>
      <c r="I432" s="4">
        <f t="shared" si="46"/>
        <v>0.97400743455497496</v>
      </c>
      <c r="J432" s="55"/>
      <c r="K432" s="55"/>
    </row>
    <row r="433" spans="2:11" x14ac:dyDescent="0.3">
      <c r="B433" s="13" t="s">
        <v>440</v>
      </c>
      <c r="C433" s="41">
        <v>75.0625</v>
      </c>
      <c r="D433" s="41">
        <v>72.064930000000004</v>
      </c>
      <c r="E433" s="3">
        <f t="shared" si="43"/>
        <v>73.563715000000002</v>
      </c>
      <c r="F433" s="3">
        <f t="shared" si="44"/>
        <v>2.9975699999999961</v>
      </c>
      <c r="G433" s="3">
        <f t="shared" si="45"/>
        <v>2.9975699999999961</v>
      </c>
      <c r="H433" s="56">
        <f t="shared" si="42"/>
        <v>8.9854259048999765</v>
      </c>
      <c r="I433" s="4">
        <f t="shared" si="46"/>
        <v>0.96006567860116576</v>
      </c>
      <c r="J433" s="55"/>
      <c r="K433" s="55"/>
    </row>
    <row r="434" spans="2:11" x14ac:dyDescent="0.3">
      <c r="B434" s="13" t="s">
        <v>441</v>
      </c>
      <c r="C434" s="41">
        <v>75.096774193548299</v>
      </c>
      <c r="D434" s="41">
        <v>71.584350000000001</v>
      </c>
      <c r="E434" s="3">
        <f t="shared" si="43"/>
        <v>73.34056209677415</v>
      </c>
      <c r="F434" s="3">
        <f t="shared" si="44"/>
        <v>3.5124241935482985</v>
      </c>
      <c r="G434" s="3">
        <f t="shared" si="45"/>
        <v>3.5124241935482985</v>
      </c>
      <c r="H434" s="56">
        <f t="shared" si="42"/>
        <v>12.337123715423415</v>
      </c>
      <c r="I434" s="4">
        <f t="shared" si="46"/>
        <v>0.95322802835051657</v>
      </c>
      <c r="J434" s="55"/>
      <c r="K434" s="55"/>
    </row>
    <row r="435" spans="2:11" x14ac:dyDescent="0.3">
      <c r="B435" s="13" t="s">
        <v>442</v>
      </c>
      <c r="C435" s="41">
        <v>73.96875</v>
      </c>
      <c r="D435" s="41">
        <v>69.192239999999998</v>
      </c>
      <c r="E435" s="3">
        <f t="shared" si="43"/>
        <v>71.580494999999999</v>
      </c>
      <c r="F435" s="3">
        <f t="shared" si="44"/>
        <v>4.7765100000000018</v>
      </c>
      <c r="G435" s="3">
        <f t="shared" si="45"/>
        <v>4.7765100000000018</v>
      </c>
      <c r="H435" s="56">
        <f t="shared" si="42"/>
        <v>22.815047780100016</v>
      </c>
      <c r="I435" s="4">
        <f t="shared" si="46"/>
        <v>0.93542529784537387</v>
      </c>
      <c r="J435" s="55"/>
      <c r="K435" s="55"/>
    </row>
    <row r="436" spans="2:11" x14ac:dyDescent="0.3">
      <c r="B436" s="13" t="s">
        <v>443</v>
      </c>
      <c r="C436" s="41">
        <v>73.727272727272705</v>
      </c>
      <c r="D436" s="41">
        <v>68.142930000000007</v>
      </c>
      <c r="E436" s="3">
        <f t="shared" si="43"/>
        <v>70.935101363636363</v>
      </c>
      <c r="F436" s="3">
        <f t="shared" si="44"/>
        <v>5.5843427272726984</v>
      </c>
      <c r="G436" s="3">
        <f t="shared" si="45"/>
        <v>5.5843427272726984</v>
      </c>
      <c r="H436" s="56">
        <f t="shared" si="42"/>
        <v>31.184883695643478</v>
      </c>
      <c r="I436" s="4">
        <f t="shared" si="46"/>
        <v>0.92425675709001265</v>
      </c>
      <c r="J436" s="55"/>
      <c r="K436" s="55"/>
    </row>
    <row r="437" spans="2:11" x14ac:dyDescent="0.3">
      <c r="B437" s="13" t="s">
        <v>444</v>
      </c>
      <c r="C437" s="41">
        <v>73.736842105263094</v>
      </c>
      <c r="D437" s="41">
        <v>63.670726999999999</v>
      </c>
      <c r="E437" s="3">
        <f t="shared" si="43"/>
        <v>68.703784552631546</v>
      </c>
      <c r="F437" s="3">
        <f t="shared" si="44"/>
        <v>10.066115105263094</v>
      </c>
      <c r="G437" s="3">
        <f t="shared" si="45"/>
        <v>10.066115105263094</v>
      </c>
      <c r="H437" s="56">
        <f t="shared" si="42"/>
        <v>101.32667331240583</v>
      </c>
      <c r="I437" s="4">
        <f t="shared" si="46"/>
        <v>0.86348594789436195</v>
      </c>
      <c r="J437" s="55"/>
      <c r="K437" s="55"/>
    </row>
    <row r="438" spans="2:11" x14ac:dyDescent="0.3">
      <c r="B438" s="13" t="s">
        <v>445</v>
      </c>
      <c r="C438" s="41">
        <v>73.0277777777777</v>
      </c>
      <c r="D438" s="41">
        <v>65.550156000000001</v>
      </c>
      <c r="E438" s="3">
        <f t="shared" si="43"/>
        <v>69.288966888888851</v>
      </c>
      <c r="F438" s="3">
        <f t="shared" si="44"/>
        <v>7.4776217777776992</v>
      </c>
      <c r="G438" s="3">
        <f t="shared" si="45"/>
        <v>7.4776217777776992</v>
      </c>
      <c r="H438" s="56">
        <f t="shared" si="42"/>
        <v>55.91482745149532</v>
      </c>
      <c r="I438" s="4">
        <f t="shared" si="46"/>
        <v>0.89760578775199795</v>
      </c>
      <c r="J438" s="55"/>
      <c r="K438" s="55"/>
    </row>
    <row r="439" spans="2:11" x14ac:dyDescent="0.3">
      <c r="B439" s="13" t="s">
        <v>446</v>
      </c>
      <c r="C439" s="41">
        <v>75.6111111111111</v>
      </c>
      <c r="D439" s="41">
        <v>67.063969999999998</v>
      </c>
      <c r="E439" s="3">
        <f t="shared" si="43"/>
        <v>71.337540555555549</v>
      </c>
      <c r="F439" s="3">
        <f t="shared" si="44"/>
        <v>8.5471411111111024</v>
      </c>
      <c r="G439" s="3">
        <f t="shared" si="45"/>
        <v>8.5471411111111024</v>
      </c>
      <c r="H439" s="56">
        <f t="shared" si="42"/>
        <v>73.053621173245531</v>
      </c>
      <c r="I439" s="4">
        <f t="shared" si="46"/>
        <v>0.88695919177075688</v>
      </c>
      <c r="J439" s="55"/>
      <c r="K439" s="55"/>
    </row>
    <row r="440" spans="2:11" x14ac:dyDescent="0.3">
      <c r="B440" s="13" t="s">
        <v>447</v>
      </c>
      <c r="C440" s="41">
        <v>76.354838709677395</v>
      </c>
      <c r="D440" s="41">
        <v>72.634730000000005</v>
      </c>
      <c r="E440" s="3">
        <f t="shared" si="43"/>
        <v>74.4947843548387</v>
      </c>
      <c r="F440" s="3">
        <f t="shared" si="44"/>
        <v>3.7201087096773904</v>
      </c>
      <c r="G440" s="3">
        <f t="shared" si="45"/>
        <v>3.7201087096773904</v>
      </c>
      <c r="H440" s="56">
        <f t="shared" si="42"/>
        <v>13.839208811817578</v>
      </c>
      <c r="I440" s="4">
        <f t="shared" si="46"/>
        <v>0.95127867765103546</v>
      </c>
      <c r="J440" s="55"/>
      <c r="K440" s="55"/>
    </row>
    <row r="441" spans="2:11" x14ac:dyDescent="0.3">
      <c r="B441" s="13" t="s">
        <v>448</v>
      </c>
      <c r="C441" s="41">
        <v>74.193548387096698</v>
      </c>
      <c r="D441" s="41">
        <v>71.07132</v>
      </c>
      <c r="E441" s="3">
        <f t="shared" si="43"/>
        <v>72.632434193548349</v>
      </c>
      <c r="F441" s="3">
        <f t="shared" si="44"/>
        <v>3.1222283870966976</v>
      </c>
      <c r="G441" s="3">
        <f t="shared" si="45"/>
        <v>3.1222283870966976</v>
      </c>
      <c r="H441" s="56">
        <f t="shared" si="42"/>
        <v>9.7483101011924465</v>
      </c>
      <c r="I441" s="4">
        <f t="shared" si="46"/>
        <v>0.95791779130434884</v>
      </c>
      <c r="J441" s="55"/>
      <c r="K441" s="55"/>
    </row>
    <row r="442" spans="2:11" x14ac:dyDescent="0.3">
      <c r="B442" s="13" t="s">
        <v>449</v>
      </c>
      <c r="C442" s="41">
        <v>74.099999999999994</v>
      </c>
      <c r="D442" s="41">
        <v>68.625510000000006</v>
      </c>
      <c r="E442" s="3">
        <f t="shared" si="43"/>
        <v>71.362754999999993</v>
      </c>
      <c r="F442" s="3">
        <f t="shared" si="44"/>
        <v>5.4744899999999888</v>
      </c>
      <c r="G442" s="3">
        <f t="shared" si="45"/>
        <v>5.4744899999999888</v>
      </c>
      <c r="H442" s="56">
        <f t="shared" si="42"/>
        <v>29.970040760099877</v>
      </c>
      <c r="I442" s="4">
        <f t="shared" si="46"/>
        <v>0.92612024291497996</v>
      </c>
      <c r="J442" s="55"/>
      <c r="K442" s="55"/>
    </row>
    <row r="443" spans="2:11" x14ac:dyDescent="0.3">
      <c r="B443" s="13" t="s">
        <v>450</v>
      </c>
      <c r="C443" s="41">
        <v>73.3333333333333</v>
      </c>
      <c r="D443" s="41">
        <v>70.569626</v>
      </c>
      <c r="E443" s="3">
        <f t="shared" si="43"/>
        <v>71.951479666666643</v>
      </c>
      <c r="F443" s="3">
        <f t="shared" si="44"/>
        <v>2.7637073333333007</v>
      </c>
      <c r="G443" s="3">
        <f t="shared" si="45"/>
        <v>2.7637073333333007</v>
      </c>
      <c r="H443" s="56">
        <f t="shared" si="42"/>
        <v>7.6380782243202638</v>
      </c>
      <c r="I443" s="4">
        <f t="shared" si="46"/>
        <v>0.9623130818181822</v>
      </c>
      <c r="J443" s="55"/>
      <c r="K443" s="55"/>
    </row>
    <row r="444" spans="2:11" x14ac:dyDescent="0.3">
      <c r="B444" s="13" t="s">
        <v>451</v>
      </c>
      <c r="C444" s="41">
        <v>78.310344827586206</v>
      </c>
      <c r="D444" s="41">
        <v>71.774889999999999</v>
      </c>
      <c r="E444" s="3">
        <f t="shared" si="43"/>
        <v>75.042617413793096</v>
      </c>
      <c r="F444" s="3">
        <f t="shared" si="44"/>
        <v>6.5354548275862072</v>
      </c>
      <c r="G444" s="3">
        <f t="shared" si="45"/>
        <v>6.5354548275862072</v>
      </c>
      <c r="H444" s="56">
        <f t="shared" si="42"/>
        <v>42.712169803419862</v>
      </c>
      <c r="I444" s="4">
        <f t="shared" si="46"/>
        <v>0.91654416996917654</v>
      </c>
      <c r="J444" s="55"/>
      <c r="K444" s="55"/>
    </row>
    <row r="445" spans="2:11" x14ac:dyDescent="0.3">
      <c r="B445" s="13" t="s">
        <v>452</v>
      </c>
      <c r="C445" s="41">
        <v>78.483870967741893</v>
      </c>
      <c r="D445" s="41">
        <v>70.916115000000005</v>
      </c>
      <c r="E445" s="3">
        <f t="shared" si="43"/>
        <v>74.699992983870942</v>
      </c>
      <c r="F445" s="3">
        <f t="shared" si="44"/>
        <v>7.5677559677418884</v>
      </c>
      <c r="G445" s="3">
        <f t="shared" si="45"/>
        <v>7.5677559677418884</v>
      </c>
      <c r="H445" s="56">
        <f t="shared" si="42"/>
        <v>57.270930387292964</v>
      </c>
      <c r="I445" s="4">
        <f t="shared" si="46"/>
        <v>0.90357565351418057</v>
      </c>
      <c r="J445" s="55"/>
      <c r="K445" s="55"/>
    </row>
    <row r="446" spans="2:11" x14ac:dyDescent="0.3">
      <c r="B446" s="13" t="s">
        <v>453</v>
      </c>
      <c r="C446" s="41">
        <v>78.161290322580598</v>
      </c>
      <c r="D446" s="41">
        <v>73.160995</v>
      </c>
      <c r="E446" s="3">
        <f t="shared" si="43"/>
        <v>75.661142661290299</v>
      </c>
      <c r="F446" s="3">
        <f t="shared" si="44"/>
        <v>5.0002953225805982</v>
      </c>
      <c r="G446" s="3">
        <f t="shared" si="45"/>
        <v>5.0002953225805982</v>
      </c>
      <c r="H446" s="56">
        <f t="shared" si="42"/>
        <v>25.002953313021408</v>
      </c>
      <c r="I446" s="4">
        <f t="shared" si="46"/>
        <v>0.9360259368551388</v>
      </c>
      <c r="J446" s="55"/>
      <c r="K446" s="55"/>
    </row>
    <row r="447" spans="2:11" x14ac:dyDescent="0.3">
      <c r="B447" s="13" t="s">
        <v>454</v>
      </c>
      <c r="C447" s="41">
        <v>78.483870967741893</v>
      </c>
      <c r="D447" s="41">
        <v>71.920860000000005</v>
      </c>
      <c r="E447" s="3">
        <f t="shared" si="43"/>
        <v>75.202365483870949</v>
      </c>
      <c r="F447" s="3">
        <f t="shared" si="44"/>
        <v>6.5630109677418886</v>
      </c>
      <c r="G447" s="3">
        <f t="shared" si="45"/>
        <v>6.5630109677418886</v>
      </c>
      <c r="H447" s="56">
        <f t="shared" si="42"/>
        <v>43.073112962700321</v>
      </c>
      <c r="I447" s="4">
        <f t="shared" si="46"/>
        <v>0.91637758323058005</v>
      </c>
      <c r="J447" s="55"/>
      <c r="K447" s="55"/>
    </row>
    <row r="448" spans="2:11" x14ac:dyDescent="0.3">
      <c r="B448" s="13" t="s">
        <v>455</v>
      </c>
      <c r="C448" s="41">
        <v>77.566666666666606</v>
      </c>
      <c r="D448" s="41">
        <v>71.410129999999995</v>
      </c>
      <c r="E448" s="3">
        <f t="shared" si="43"/>
        <v>74.488398333333294</v>
      </c>
      <c r="F448" s="3">
        <f t="shared" si="44"/>
        <v>6.1565366666666108</v>
      </c>
      <c r="G448" s="3">
        <f t="shared" si="45"/>
        <v>6.1565366666666108</v>
      </c>
      <c r="H448" s="56">
        <f t="shared" si="42"/>
        <v>37.90294372801042</v>
      </c>
      <c r="I448" s="4">
        <f t="shared" si="46"/>
        <v>0.92062909325311626</v>
      </c>
      <c r="J448" s="55"/>
      <c r="K448" s="55"/>
    </row>
    <row r="449" spans="2:11" x14ac:dyDescent="0.3">
      <c r="B449" s="13" t="s">
        <v>456</v>
      </c>
      <c r="C449" s="41">
        <v>76.75</v>
      </c>
      <c r="D449" s="41">
        <v>73.76737</v>
      </c>
      <c r="E449" s="3">
        <f t="shared" si="43"/>
        <v>75.258685</v>
      </c>
      <c r="F449" s="3">
        <f t="shared" si="44"/>
        <v>2.9826300000000003</v>
      </c>
      <c r="G449" s="3">
        <f t="shared" si="45"/>
        <v>2.9826300000000003</v>
      </c>
      <c r="H449" s="56">
        <f t="shared" si="42"/>
        <v>8.8960817169000013</v>
      </c>
      <c r="I449" s="4">
        <f t="shared" si="46"/>
        <v>0.96113837133550484</v>
      </c>
      <c r="J449" s="55"/>
      <c r="K449" s="55"/>
    </row>
    <row r="450" spans="2:11" x14ac:dyDescent="0.3">
      <c r="B450" s="13" t="s">
        <v>457</v>
      </c>
      <c r="C450" s="41">
        <v>77</v>
      </c>
      <c r="D450" s="41">
        <v>73.412189999999995</v>
      </c>
      <c r="E450" s="3">
        <f t="shared" si="43"/>
        <v>75.206095000000005</v>
      </c>
      <c r="F450" s="3">
        <f t="shared" si="44"/>
        <v>3.5878100000000046</v>
      </c>
      <c r="G450" s="3">
        <f t="shared" si="45"/>
        <v>3.5878100000000046</v>
      </c>
      <c r="H450" s="56">
        <f t="shared" si="42"/>
        <v>12.872380596100033</v>
      </c>
      <c r="I450" s="4">
        <f t="shared" si="46"/>
        <v>0.95340506493506483</v>
      </c>
      <c r="J450" s="55"/>
      <c r="K450" s="55"/>
    </row>
    <row r="451" spans="2:11" x14ac:dyDescent="0.3">
      <c r="B451" s="13" t="s">
        <v>458</v>
      </c>
      <c r="C451" s="41">
        <v>75.795454545454504</v>
      </c>
      <c r="D451" s="41">
        <v>70.222740000000002</v>
      </c>
      <c r="E451" s="3">
        <f t="shared" si="43"/>
        <v>73.009097272727246</v>
      </c>
      <c r="F451" s="3">
        <f t="shared" si="44"/>
        <v>5.5727145454545024</v>
      </c>
      <c r="G451" s="3">
        <f t="shared" si="45"/>
        <v>5.5727145454545024</v>
      </c>
      <c r="H451" s="56">
        <f t="shared" si="42"/>
        <v>31.055147405120181</v>
      </c>
      <c r="I451" s="4">
        <f t="shared" si="46"/>
        <v>0.92647692953523286</v>
      </c>
      <c r="J451" s="55"/>
      <c r="K451" s="55"/>
    </row>
    <row r="452" spans="2:11" x14ac:dyDescent="0.3">
      <c r="B452" s="13" t="s">
        <v>459</v>
      </c>
      <c r="C452" s="41">
        <v>75.869565217391298</v>
      </c>
      <c r="D452" s="41">
        <v>74.964836000000005</v>
      </c>
      <c r="E452" s="3">
        <f t="shared" si="43"/>
        <v>75.417200608695651</v>
      </c>
      <c r="F452" s="3">
        <f t="shared" si="44"/>
        <v>0.9047292173912922</v>
      </c>
      <c r="G452" s="3">
        <f t="shared" si="45"/>
        <v>0.9047292173912922</v>
      </c>
      <c r="H452" s="56">
        <f t="shared" si="42"/>
        <v>0.81853495680146005</v>
      </c>
      <c r="I452" s="4">
        <f t="shared" si="46"/>
        <v>0.98807520229226375</v>
      </c>
      <c r="J452" s="55"/>
      <c r="K452" s="55"/>
    </row>
    <row r="453" spans="2:11" x14ac:dyDescent="0.3">
      <c r="B453" s="13" t="s">
        <v>460</v>
      </c>
      <c r="C453" s="41">
        <v>74.557692307692193</v>
      </c>
      <c r="D453" s="41">
        <v>71.928246000000001</v>
      </c>
      <c r="E453" s="3">
        <f t="shared" si="43"/>
        <v>73.242969153846104</v>
      </c>
      <c r="F453" s="3">
        <f t="shared" si="44"/>
        <v>2.6294463076921915</v>
      </c>
      <c r="G453" s="3">
        <f t="shared" si="45"/>
        <v>2.6294463076921915</v>
      </c>
      <c r="H453" s="56">
        <f t="shared" si="42"/>
        <v>6.9139878850360992</v>
      </c>
      <c r="I453" s="4">
        <f t="shared" si="46"/>
        <v>0.96473272942997312</v>
      </c>
      <c r="J453" s="55"/>
      <c r="K453" s="55"/>
    </row>
    <row r="454" spans="2:11" x14ac:dyDescent="0.3">
      <c r="B454" s="13" t="s">
        <v>461</v>
      </c>
      <c r="C454" s="41">
        <v>74.400000000000006</v>
      </c>
      <c r="D454" s="41">
        <v>74.48903</v>
      </c>
      <c r="E454" s="3">
        <f t="shared" si="43"/>
        <v>74.444514999999996</v>
      </c>
      <c r="F454" s="3">
        <f t="shared" si="44"/>
        <v>-8.9029999999993947E-2</v>
      </c>
      <c r="G454" s="3">
        <f t="shared" si="45"/>
        <v>8.9029999999993947E-2</v>
      </c>
      <c r="H454" s="56">
        <f t="shared" si="42"/>
        <v>7.9263408999989231E-3</v>
      </c>
      <c r="I454" s="4">
        <f t="shared" si="46"/>
        <v>0.99880336021505389</v>
      </c>
      <c r="J454" s="55"/>
      <c r="K454" s="55"/>
    </row>
    <row r="455" spans="2:11" x14ac:dyDescent="0.3">
      <c r="B455" s="13" t="s">
        <v>462</v>
      </c>
      <c r="C455" s="41">
        <v>74.227272727272705</v>
      </c>
      <c r="D455" s="41">
        <v>73.750020000000006</v>
      </c>
      <c r="E455" s="3">
        <f t="shared" si="43"/>
        <v>73.988646363636349</v>
      </c>
      <c r="F455" s="3">
        <f t="shared" si="44"/>
        <v>0.47725272727269896</v>
      </c>
      <c r="G455" s="3">
        <f t="shared" si="45"/>
        <v>0.47725272727269896</v>
      </c>
      <c r="H455" s="56">
        <f t="shared" si="42"/>
        <v>0.22777016568922917</v>
      </c>
      <c r="I455" s="4">
        <f t="shared" si="46"/>
        <v>0.99357038579301937</v>
      </c>
      <c r="J455" s="55"/>
      <c r="K455" s="55"/>
    </row>
    <row r="456" spans="2:11" x14ac:dyDescent="0.3">
      <c r="B456" s="13" t="s">
        <v>463</v>
      </c>
      <c r="C456" s="41">
        <v>75.125</v>
      </c>
      <c r="D456" s="41">
        <v>72.565539999999999</v>
      </c>
      <c r="E456" s="3">
        <f t="shared" si="43"/>
        <v>73.845269999999999</v>
      </c>
      <c r="F456" s="3">
        <f t="shared" si="44"/>
        <v>2.5594600000000014</v>
      </c>
      <c r="G456" s="3">
        <f t="shared" si="45"/>
        <v>2.5594600000000014</v>
      </c>
      <c r="H456" s="56">
        <f t="shared" si="42"/>
        <v>6.5508354916000071</v>
      </c>
      <c r="I456" s="4">
        <f t="shared" si="46"/>
        <v>0.96593064891846925</v>
      </c>
      <c r="J456" s="55"/>
      <c r="K456" s="55"/>
    </row>
    <row r="457" spans="2:11" x14ac:dyDescent="0.3">
      <c r="B457" s="13" t="s">
        <v>464</v>
      </c>
      <c r="C457" s="41">
        <v>75.612903225806406</v>
      </c>
      <c r="D457" s="41">
        <v>71.889080000000007</v>
      </c>
      <c r="E457" s="3">
        <f t="shared" si="43"/>
        <v>73.750991612903206</v>
      </c>
      <c r="F457" s="3">
        <f t="shared" si="44"/>
        <v>3.7238232258063988</v>
      </c>
      <c r="G457" s="3">
        <f t="shared" si="45"/>
        <v>3.7238232258063988</v>
      </c>
      <c r="H457" s="56">
        <f t="shared" si="42"/>
        <v>13.866859417055174</v>
      </c>
      <c r="I457" s="4">
        <f t="shared" si="46"/>
        <v>0.95075148464163894</v>
      </c>
      <c r="J457" s="55"/>
      <c r="K457" s="55"/>
    </row>
    <row r="458" spans="2:11" x14ac:dyDescent="0.3">
      <c r="B458" s="13" t="s">
        <v>465</v>
      </c>
      <c r="C458" s="41">
        <v>77.566666666666606</v>
      </c>
      <c r="D458" s="41">
        <v>66.777910000000006</v>
      </c>
      <c r="E458" s="3">
        <f t="shared" si="43"/>
        <v>72.172288333333313</v>
      </c>
      <c r="F458" s="3">
        <f t="shared" si="44"/>
        <v>10.7887566666666</v>
      </c>
      <c r="G458" s="3">
        <f t="shared" si="45"/>
        <v>10.7887566666666</v>
      </c>
      <c r="H458" s="56">
        <f t="shared" si="42"/>
        <v>116.39727041254301</v>
      </c>
      <c r="I458" s="4">
        <f t="shared" si="46"/>
        <v>0.86090988397077861</v>
      </c>
      <c r="J458" s="55"/>
      <c r="K458" s="55"/>
    </row>
    <row r="459" spans="2:11" x14ac:dyDescent="0.3">
      <c r="B459" s="13" t="s">
        <v>466</v>
      </c>
      <c r="C459" s="41">
        <v>75.866666666666603</v>
      </c>
      <c r="D459" s="41">
        <v>73.808139999999995</v>
      </c>
      <c r="E459" s="3">
        <f t="shared" si="43"/>
        <v>74.837403333333299</v>
      </c>
      <c r="F459" s="3">
        <f t="shared" si="44"/>
        <v>2.0585266666666087</v>
      </c>
      <c r="G459" s="3">
        <f t="shared" si="45"/>
        <v>2.0585266666666087</v>
      </c>
      <c r="H459" s="56">
        <f t="shared" si="42"/>
        <v>4.2375320373775391</v>
      </c>
      <c r="I459" s="4">
        <f t="shared" si="46"/>
        <v>0.97286652021089703</v>
      </c>
      <c r="J459" s="55"/>
      <c r="K459" s="55"/>
    </row>
    <row r="460" spans="2:11" x14ac:dyDescent="0.3">
      <c r="B460" s="13" t="s">
        <v>467</v>
      </c>
      <c r="C460" s="41">
        <v>73.411764705882305</v>
      </c>
      <c r="D460" s="41">
        <v>70.585920000000002</v>
      </c>
      <c r="E460" s="3">
        <f t="shared" si="43"/>
        <v>71.998842352941153</v>
      </c>
      <c r="F460" s="3">
        <f t="shared" si="44"/>
        <v>2.8258447058823037</v>
      </c>
      <c r="G460" s="3">
        <f t="shared" si="45"/>
        <v>2.8258447058823037</v>
      </c>
      <c r="H460" s="56">
        <f t="shared" si="42"/>
        <v>7.9853983017630439</v>
      </c>
      <c r="I460" s="4">
        <f t="shared" si="46"/>
        <v>0.96150692307692376</v>
      </c>
      <c r="J460" s="55"/>
      <c r="K460" s="55"/>
    </row>
    <row r="461" spans="2:11" x14ac:dyDescent="0.3">
      <c r="B461" s="13" t="s">
        <v>468</v>
      </c>
      <c r="C461" s="41">
        <v>73.928571428571402</v>
      </c>
      <c r="D461" s="41">
        <v>70.713909999999998</v>
      </c>
      <c r="E461" s="3">
        <f t="shared" si="43"/>
        <v>72.321240714285693</v>
      </c>
      <c r="F461" s="3">
        <f t="shared" si="44"/>
        <v>3.2146614285714037</v>
      </c>
      <c r="G461" s="3">
        <f t="shared" si="45"/>
        <v>3.2146614285714037</v>
      </c>
      <c r="H461" s="56">
        <f t="shared" si="42"/>
        <v>10.334048100344738</v>
      </c>
      <c r="I461" s="4">
        <f t="shared" si="46"/>
        <v>0.95651665700483124</v>
      </c>
      <c r="J461" s="55"/>
      <c r="K461" s="55"/>
    </row>
    <row r="462" spans="2:11" x14ac:dyDescent="0.3">
      <c r="B462" s="13" t="s">
        <v>469</v>
      </c>
      <c r="C462" s="41">
        <v>73.174999999999997</v>
      </c>
      <c r="D462" s="41">
        <v>70.884640000000005</v>
      </c>
      <c r="E462" s="3">
        <f t="shared" si="43"/>
        <v>72.029820000000001</v>
      </c>
      <c r="F462" s="3">
        <f t="shared" si="44"/>
        <v>2.2903599999999926</v>
      </c>
      <c r="G462" s="3">
        <f t="shared" si="45"/>
        <v>2.2903599999999926</v>
      </c>
      <c r="H462" s="56">
        <f t="shared" ref="H462:H525" si="47">POWER(F462,2)</f>
        <v>5.2457489295999666</v>
      </c>
      <c r="I462" s="4">
        <f t="shared" si="46"/>
        <v>0.96870023915271619</v>
      </c>
      <c r="J462" s="55"/>
      <c r="K462" s="55"/>
    </row>
    <row r="463" spans="2:11" x14ac:dyDescent="0.3">
      <c r="B463" s="13" t="s">
        <v>470</v>
      </c>
      <c r="C463" s="41">
        <v>73.628571428571405</v>
      </c>
      <c r="D463" s="41">
        <v>69.850350000000006</v>
      </c>
      <c r="E463" s="3">
        <f t="shared" si="43"/>
        <v>71.739460714285713</v>
      </c>
      <c r="F463" s="3">
        <f t="shared" si="44"/>
        <v>3.7782214285713991</v>
      </c>
      <c r="G463" s="3">
        <f t="shared" si="45"/>
        <v>3.7782214285713991</v>
      </c>
      <c r="H463" s="56">
        <f t="shared" si="47"/>
        <v>14.274957163316104</v>
      </c>
      <c r="I463" s="4">
        <f t="shared" si="46"/>
        <v>0.94868538998835894</v>
      </c>
      <c r="J463" s="55"/>
      <c r="K463" s="55"/>
    </row>
    <row r="464" spans="2:11" x14ac:dyDescent="0.3">
      <c r="B464" s="13" t="s">
        <v>471</v>
      </c>
      <c r="C464" s="41">
        <v>74.15625</v>
      </c>
      <c r="D464" s="41">
        <v>70.55592</v>
      </c>
      <c r="E464" s="3">
        <f t="shared" si="43"/>
        <v>72.356085000000007</v>
      </c>
      <c r="F464" s="3">
        <f t="shared" si="44"/>
        <v>3.6003299999999996</v>
      </c>
      <c r="G464" s="3">
        <f t="shared" si="45"/>
        <v>3.6003299999999996</v>
      </c>
      <c r="H464" s="56">
        <f t="shared" si="47"/>
        <v>12.962376108899997</v>
      </c>
      <c r="I464" s="4">
        <f t="shared" si="46"/>
        <v>0.95144940581542348</v>
      </c>
      <c r="J464" s="55"/>
      <c r="K464" s="55"/>
    </row>
    <row r="465" spans="2:11" x14ac:dyDescent="0.3">
      <c r="B465" s="13" t="s">
        <v>472</v>
      </c>
      <c r="C465" s="41">
        <v>76.133333333333297</v>
      </c>
      <c r="D465" s="41">
        <v>70.436480000000003</v>
      </c>
      <c r="E465" s="3">
        <f t="shared" si="43"/>
        <v>73.284906666666643</v>
      </c>
      <c r="F465" s="3">
        <f t="shared" si="44"/>
        <v>5.6968533333332942</v>
      </c>
      <c r="G465" s="3">
        <f t="shared" si="45"/>
        <v>5.6968533333332942</v>
      </c>
      <c r="H465" s="56">
        <f t="shared" si="47"/>
        <v>32.454137901510663</v>
      </c>
      <c r="I465" s="4">
        <f t="shared" si="46"/>
        <v>0.92517267950963267</v>
      </c>
      <c r="J465" s="55"/>
      <c r="K465" s="55"/>
    </row>
    <row r="466" spans="2:11" x14ac:dyDescent="0.3">
      <c r="B466" s="13" t="s">
        <v>473</v>
      </c>
      <c r="C466" s="41">
        <v>74.59375</v>
      </c>
      <c r="D466" s="41">
        <v>71.599500000000006</v>
      </c>
      <c r="E466" s="3">
        <f t="shared" si="43"/>
        <v>73.096625000000003</v>
      </c>
      <c r="F466" s="3">
        <f t="shared" si="44"/>
        <v>2.9942499999999939</v>
      </c>
      <c r="G466" s="3">
        <f t="shared" si="45"/>
        <v>2.9942499999999939</v>
      </c>
      <c r="H466" s="56">
        <f t="shared" si="47"/>
        <v>8.9655330624999632</v>
      </c>
      <c r="I466" s="4">
        <f t="shared" si="46"/>
        <v>0.95985923753665703</v>
      </c>
      <c r="J466" s="55"/>
      <c r="K466" s="55"/>
    </row>
    <row r="467" spans="2:11" x14ac:dyDescent="0.3">
      <c r="B467" s="13" t="s">
        <v>474</v>
      </c>
      <c r="C467" s="41">
        <v>74.5625</v>
      </c>
      <c r="D467" s="41">
        <v>72.315155000000004</v>
      </c>
      <c r="E467" s="3">
        <f t="shared" si="43"/>
        <v>73.438827500000002</v>
      </c>
      <c r="F467" s="3">
        <f t="shared" si="44"/>
        <v>2.2473449999999957</v>
      </c>
      <c r="G467" s="3">
        <f t="shared" si="45"/>
        <v>2.2473449999999957</v>
      </c>
      <c r="H467" s="56">
        <f t="shared" si="47"/>
        <v>5.0505595490249808</v>
      </c>
      <c r="I467" s="4">
        <f t="shared" si="46"/>
        <v>0.96985958088851643</v>
      </c>
      <c r="J467" s="55"/>
      <c r="K467" s="55"/>
    </row>
    <row r="468" spans="2:11" x14ac:dyDescent="0.3">
      <c r="B468" s="13" t="s">
        <v>475</v>
      </c>
      <c r="C468" s="41">
        <v>74.099999999999994</v>
      </c>
      <c r="D468" s="41">
        <v>69.844260000000006</v>
      </c>
      <c r="E468" s="3">
        <f t="shared" si="43"/>
        <v>71.972129999999993</v>
      </c>
      <c r="F468" s="3">
        <f t="shared" si="44"/>
        <v>4.2557399999999888</v>
      </c>
      <c r="G468" s="3">
        <f t="shared" si="45"/>
        <v>4.2557399999999888</v>
      </c>
      <c r="H468" s="56">
        <f t="shared" si="47"/>
        <v>18.111322947599906</v>
      </c>
      <c r="I468" s="4">
        <f t="shared" si="46"/>
        <v>0.94256761133603251</v>
      </c>
      <c r="J468" s="55"/>
      <c r="K468" s="55"/>
    </row>
    <row r="469" spans="2:11" x14ac:dyDescent="0.3">
      <c r="B469" s="13" t="s">
        <v>476</v>
      </c>
      <c r="C469" s="41">
        <v>74.25</v>
      </c>
      <c r="D469" s="41">
        <v>70.3553</v>
      </c>
      <c r="E469" s="3">
        <f t="shared" si="43"/>
        <v>72.30265</v>
      </c>
      <c r="F469" s="3">
        <f t="shared" si="44"/>
        <v>3.8947000000000003</v>
      </c>
      <c r="G469" s="3">
        <f t="shared" si="45"/>
        <v>3.8947000000000003</v>
      </c>
      <c r="H469" s="56">
        <f t="shared" si="47"/>
        <v>15.168688090000002</v>
      </c>
      <c r="I469" s="4">
        <f t="shared" si="46"/>
        <v>0.94754612794612791</v>
      </c>
      <c r="J469" s="55"/>
      <c r="K469" s="55"/>
    </row>
    <row r="470" spans="2:11" x14ac:dyDescent="0.3">
      <c r="B470" s="13" t="s">
        <v>477</v>
      </c>
      <c r="C470" s="41">
        <v>75.5</v>
      </c>
      <c r="D470" s="41">
        <v>71.097139999999996</v>
      </c>
      <c r="E470" s="3">
        <f t="shared" si="43"/>
        <v>73.298569999999998</v>
      </c>
      <c r="F470" s="3">
        <f t="shared" si="44"/>
        <v>4.402860000000004</v>
      </c>
      <c r="G470" s="3">
        <f t="shared" si="45"/>
        <v>4.402860000000004</v>
      </c>
      <c r="H470" s="56">
        <f t="shared" si="47"/>
        <v>19.385176179600034</v>
      </c>
      <c r="I470" s="4">
        <f t="shared" si="46"/>
        <v>0.94168397350993371</v>
      </c>
      <c r="J470" s="55"/>
      <c r="K470" s="55"/>
    </row>
    <row r="471" spans="2:11" x14ac:dyDescent="0.3">
      <c r="B471" s="13" t="s">
        <v>478</v>
      </c>
      <c r="C471" s="41">
        <v>76.4375</v>
      </c>
      <c r="D471" s="41">
        <v>72.17971</v>
      </c>
      <c r="E471" s="3">
        <f t="shared" si="43"/>
        <v>74.308605</v>
      </c>
      <c r="F471" s="3">
        <f t="shared" si="44"/>
        <v>4.25779</v>
      </c>
      <c r="G471" s="3">
        <f t="shared" si="45"/>
        <v>4.25779</v>
      </c>
      <c r="H471" s="56">
        <f t="shared" si="47"/>
        <v>18.128775684099999</v>
      </c>
      <c r="I471" s="4">
        <f t="shared" si="46"/>
        <v>0.94429710547833201</v>
      </c>
      <c r="J471" s="55"/>
      <c r="K471" s="55"/>
    </row>
    <row r="472" spans="2:11" x14ac:dyDescent="0.3">
      <c r="B472" s="13" t="s">
        <v>479</v>
      </c>
      <c r="C472" s="41">
        <v>75.424242424242394</v>
      </c>
      <c r="D472" s="41">
        <v>73.226320000000001</v>
      </c>
      <c r="E472" s="3">
        <f t="shared" si="43"/>
        <v>74.325281212121197</v>
      </c>
      <c r="F472" s="3">
        <f t="shared" si="44"/>
        <v>2.1979224242423925</v>
      </c>
      <c r="G472" s="3">
        <f t="shared" si="45"/>
        <v>2.1979224242423925</v>
      </c>
      <c r="H472" s="56">
        <f t="shared" si="47"/>
        <v>4.8308629829875551</v>
      </c>
      <c r="I472" s="4">
        <f t="shared" si="46"/>
        <v>0.97085920449979957</v>
      </c>
      <c r="J472" s="55"/>
      <c r="K472" s="55"/>
    </row>
    <row r="473" spans="2:11" x14ac:dyDescent="0.3">
      <c r="B473" s="13" t="s">
        <v>480</v>
      </c>
      <c r="C473" s="41">
        <v>73.225806451612897</v>
      </c>
      <c r="D473" s="41">
        <v>73.505750000000006</v>
      </c>
      <c r="E473" s="3">
        <f t="shared" si="43"/>
        <v>73.365778225806451</v>
      </c>
      <c r="F473" s="3">
        <f t="shared" si="44"/>
        <v>-0.27994354838710933</v>
      </c>
      <c r="G473" s="3">
        <f t="shared" si="45"/>
        <v>0.27994354838710933</v>
      </c>
      <c r="H473" s="56">
        <f t="shared" si="47"/>
        <v>7.836839028356582E-2</v>
      </c>
      <c r="I473" s="4">
        <f t="shared" si="46"/>
        <v>0.99617698237885444</v>
      </c>
      <c r="J473" s="55"/>
      <c r="K473" s="55"/>
    </row>
    <row r="474" spans="2:11" x14ac:dyDescent="0.3">
      <c r="B474" s="13" t="s">
        <v>481</v>
      </c>
      <c r="C474" s="41">
        <v>72.633333333333297</v>
      </c>
      <c r="D474" s="41">
        <v>72.037999999999997</v>
      </c>
      <c r="E474" s="3">
        <f t="shared" si="43"/>
        <v>72.33566666666664</v>
      </c>
      <c r="F474" s="3">
        <f t="shared" si="44"/>
        <v>0.59533333333330063</v>
      </c>
      <c r="G474" s="3">
        <f t="shared" si="45"/>
        <v>0.59533333333330063</v>
      </c>
      <c r="H474" s="56">
        <f t="shared" si="47"/>
        <v>0.35442177777773881</v>
      </c>
      <c r="I474" s="4">
        <f t="shared" si="46"/>
        <v>0.99180357962368104</v>
      </c>
      <c r="J474" s="55"/>
      <c r="K474" s="55"/>
    </row>
    <row r="475" spans="2:11" x14ac:dyDescent="0.3">
      <c r="B475" s="13" t="s">
        <v>482</v>
      </c>
      <c r="C475" s="41">
        <v>75.976744186046503</v>
      </c>
      <c r="D475" s="41">
        <v>65.115859999999998</v>
      </c>
      <c r="E475" s="3">
        <f t="shared" si="43"/>
        <v>70.546302093023257</v>
      </c>
      <c r="F475" s="3">
        <f t="shared" si="44"/>
        <v>10.860884186046505</v>
      </c>
      <c r="G475" s="3">
        <f t="shared" si="45"/>
        <v>10.860884186046505</v>
      </c>
      <c r="H475" s="56">
        <f t="shared" si="47"/>
        <v>117.95880530271505</v>
      </c>
      <c r="I475" s="4">
        <f t="shared" si="46"/>
        <v>0.85704988674625049</v>
      </c>
      <c r="J475" s="55"/>
      <c r="K475" s="55"/>
    </row>
    <row r="476" spans="2:11" x14ac:dyDescent="0.3">
      <c r="B476" s="13" t="s">
        <v>483</v>
      </c>
      <c r="C476" s="41">
        <v>74.866666666666603</v>
      </c>
      <c r="D476" s="41">
        <v>68.394620000000003</v>
      </c>
      <c r="E476" s="3">
        <f t="shared" si="43"/>
        <v>71.630643333333296</v>
      </c>
      <c r="F476" s="3">
        <f t="shared" si="44"/>
        <v>6.4720466666665999</v>
      </c>
      <c r="G476" s="3">
        <f t="shared" si="45"/>
        <v>6.4720466666665999</v>
      </c>
      <c r="H476" s="56">
        <f t="shared" si="47"/>
        <v>41.88738805551025</v>
      </c>
      <c r="I476" s="4">
        <f t="shared" si="46"/>
        <v>0.91355235975066873</v>
      </c>
      <c r="J476" s="55"/>
      <c r="K476" s="55"/>
    </row>
    <row r="477" spans="2:11" x14ac:dyDescent="0.3">
      <c r="B477" s="13" t="s">
        <v>484</v>
      </c>
      <c r="C477" s="41">
        <v>74.6875</v>
      </c>
      <c r="D477" s="41">
        <v>66.395269999999996</v>
      </c>
      <c r="E477" s="3">
        <f t="shared" si="43"/>
        <v>70.541384999999991</v>
      </c>
      <c r="F477" s="3">
        <f t="shared" si="44"/>
        <v>8.2922300000000035</v>
      </c>
      <c r="G477" s="3">
        <f t="shared" si="45"/>
        <v>8.2922300000000035</v>
      </c>
      <c r="H477" s="56">
        <f t="shared" si="47"/>
        <v>68.761078372900059</v>
      </c>
      <c r="I477" s="4">
        <f t="shared" si="46"/>
        <v>0.88897432635983265</v>
      </c>
      <c r="J477" s="55"/>
      <c r="K477" s="55"/>
    </row>
    <row r="478" spans="2:11" x14ac:dyDescent="0.3">
      <c r="B478" s="13" t="s">
        <v>485</v>
      </c>
      <c r="C478" s="41">
        <v>75.40625</v>
      </c>
      <c r="D478" s="41">
        <v>73.384799999999998</v>
      </c>
      <c r="E478" s="3">
        <f t="shared" si="43"/>
        <v>74.395524999999992</v>
      </c>
      <c r="F478" s="3">
        <f t="shared" si="44"/>
        <v>2.0214500000000015</v>
      </c>
      <c r="G478" s="3">
        <f t="shared" si="45"/>
        <v>2.0214500000000015</v>
      </c>
      <c r="H478" s="56">
        <f t="shared" si="47"/>
        <v>4.086260102500006</v>
      </c>
      <c r="I478" s="4">
        <f t="shared" si="46"/>
        <v>0.97319254040613346</v>
      </c>
      <c r="J478" s="55"/>
      <c r="K478" s="55"/>
    </row>
    <row r="479" spans="2:11" x14ac:dyDescent="0.3">
      <c r="B479" s="13" t="s">
        <v>486</v>
      </c>
      <c r="C479" s="41">
        <v>75.151515151515099</v>
      </c>
      <c r="D479" s="41">
        <v>70.784260000000003</v>
      </c>
      <c r="E479" s="3">
        <f t="shared" si="43"/>
        <v>72.967887575757544</v>
      </c>
      <c r="F479" s="3">
        <f t="shared" si="44"/>
        <v>4.3672551515150957</v>
      </c>
      <c r="G479" s="3">
        <f t="shared" si="45"/>
        <v>4.3672551515150957</v>
      </c>
      <c r="H479" s="56">
        <f t="shared" si="47"/>
        <v>19.07291755843514</v>
      </c>
      <c r="I479" s="4">
        <f t="shared" si="46"/>
        <v>0.94188733064516195</v>
      </c>
      <c r="J479" s="55"/>
      <c r="K479" s="55"/>
    </row>
    <row r="480" spans="2:11" x14ac:dyDescent="0.3">
      <c r="B480" s="13" t="s">
        <v>487</v>
      </c>
      <c r="C480" s="41">
        <v>74.903225806451601</v>
      </c>
      <c r="D480" s="41">
        <v>73.061199999999999</v>
      </c>
      <c r="E480" s="3">
        <f t="shared" si="43"/>
        <v>73.9822129032258</v>
      </c>
      <c r="F480" s="3">
        <f t="shared" si="44"/>
        <v>1.842025806451602</v>
      </c>
      <c r="G480" s="3">
        <f t="shared" si="45"/>
        <v>1.842025806451602</v>
      </c>
      <c r="H480" s="56">
        <f t="shared" si="47"/>
        <v>3.3930590716336746</v>
      </c>
      <c r="I480" s="4">
        <f t="shared" si="46"/>
        <v>0.97540792420327316</v>
      </c>
      <c r="J480" s="55"/>
      <c r="K480" s="55"/>
    </row>
    <row r="481" spans="2:11" x14ac:dyDescent="0.3">
      <c r="B481" s="13" t="s">
        <v>488</v>
      </c>
      <c r="C481" s="41">
        <v>73.774193548387103</v>
      </c>
      <c r="D481" s="41">
        <v>68.310360000000003</v>
      </c>
      <c r="E481" s="3">
        <f t="shared" si="43"/>
        <v>71.042276774193553</v>
      </c>
      <c r="F481" s="3">
        <f t="shared" si="44"/>
        <v>5.4638335483871003</v>
      </c>
      <c r="G481" s="3">
        <f t="shared" si="45"/>
        <v>5.4638335483871003</v>
      </c>
      <c r="H481" s="56">
        <f t="shared" si="47"/>
        <v>29.853477044480371</v>
      </c>
      <c r="I481" s="4">
        <f t="shared" si="46"/>
        <v>0.92593841714035852</v>
      </c>
      <c r="J481" s="55"/>
      <c r="K481" s="55"/>
    </row>
    <row r="482" spans="2:11" x14ac:dyDescent="0.3">
      <c r="B482" s="13" t="s">
        <v>489</v>
      </c>
      <c r="C482" s="41">
        <v>72.933333333333294</v>
      </c>
      <c r="D482" s="41">
        <v>67.631500000000003</v>
      </c>
      <c r="E482" s="3">
        <f t="shared" si="43"/>
        <v>70.282416666666649</v>
      </c>
      <c r="F482" s="3">
        <f t="shared" si="44"/>
        <v>5.3018333333332919</v>
      </c>
      <c r="G482" s="3">
        <f t="shared" si="45"/>
        <v>5.3018333333332919</v>
      </c>
      <c r="H482" s="56">
        <f t="shared" si="47"/>
        <v>28.109436694444003</v>
      </c>
      <c r="I482" s="4">
        <f t="shared" si="46"/>
        <v>0.92730575868373</v>
      </c>
      <c r="J482" s="55"/>
      <c r="K482" s="55"/>
    </row>
    <row r="483" spans="2:11" x14ac:dyDescent="0.3">
      <c r="B483" s="13" t="s">
        <v>490</v>
      </c>
      <c r="C483" s="41">
        <v>73.400000000000006</v>
      </c>
      <c r="D483" s="41">
        <v>65.647514000000001</v>
      </c>
      <c r="E483" s="3">
        <f t="shared" si="43"/>
        <v>69.523757000000003</v>
      </c>
      <c r="F483" s="3">
        <f t="shared" si="44"/>
        <v>7.7524860000000047</v>
      </c>
      <c r="G483" s="3">
        <f t="shared" si="45"/>
        <v>7.7524860000000047</v>
      </c>
      <c r="H483" s="56">
        <f t="shared" si="47"/>
        <v>60.101039180196075</v>
      </c>
      <c r="I483" s="4">
        <f t="shared" si="46"/>
        <v>0.89438029972752042</v>
      </c>
      <c r="J483" s="55"/>
      <c r="K483" s="55"/>
    </row>
    <row r="484" spans="2:11" x14ac:dyDescent="0.3">
      <c r="B484" s="13" t="s">
        <v>491</v>
      </c>
      <c r="C484" s="41">
        <v>74</v>
      </c>
      <c r="D484" s="41">
        <v>67.844369999999998</v>
      </c>
      <c r="E484" s="3">
        <f t="shared" si="43"/>
        <v>70.922184999999999</v>
      </c>
      <c r="F484" s="3">
        <f t="shared" si="44"/>
        <v>6.1556300000000022</v>
      </c>
      <c r="G484" s="3">
        <f t="shared" si="45"/>
        <v>6.1556300000000022</v>
      </c>
      <c r="H484" s="56">
        <f t="shared" si="47"/>
        <v>37.891780696900028</v>
      </c>
      <c r="I484" s="4">
        <f t="shared" si="46"/>
        <v>0.91681581081081076</v>
      </c>
      <c r="J484" s="55"/>
      <c r="K484" s="55"/>
    </row>
    <row r="485" spans="2:11" x14ac:dyDescent="0.3">
      <c r="B485" s="13" t="s">
        <v>492</v>
      </c>
      <c r="C485" s="41">
        <v>74.966666666666598</v>
      </c>
      <c r="D485" s="41">
        <v>67.851410000000001</v>
      </c>
      <c r="E485" s="3">
        <f t="shared" si="43"/>
        <v>71.409038333333299</v>
      </c>
      <c r="F485" s="3">
        <f t="shared" si="44"/>
        <v>7.1152566666665962</v>
      </c>
      <c r="G485" s="3">
        <f t="shared" si="45"/>
        <v>7.1152566666665962</v>
      </c>
      <c r="H485" s="56">
        <f t="shared" si="47"/>
        <v>50.626877432543438</v>
      </c>
      <c r="I485" s="4">
        <f t="shared" si="46"/>
        <v>0.90508772787905822</v>
      </c>
      <c r="J485" s="55"/>
      <c r="K485" s="55"/>
    </row>
    <row r="486" spans="2:11" x14ac:dyDescent="0.3">
      <c r="B486" s="13" t="s">
        <v>493</v>
      </c>
      <c r="C486" s="41">
        <v>75.766666666666595</v>
      </c>
      <c r="D486" s="41">
        <v>66.887590000000003</v>
      </c>
      <c r="E486" s="3">
        <f t="shared" si="43"/>
        <v>71.327128333333292</v>
      </c>
      <c r="F486" s="3">
        <f t="shared" si="44"/>
        <v>8.8790766666665917</v>
      </c>
      <c r="G486" s="3">
        <f t="shared" si="45"/>
        <v>8.8790766666665917</v>
      </c>
      <c r="H486" s="56">
        <f t="shared" si="47"/>
        <v>78.838002452543108</v>
      </c>
      <c r="I486" s="4">
        <f t="shared" si="46"/>
        <v>0.88281025076990849</v>
      </c>
      <c r="J486" s="55"/>
      <c r="K486" s="55"/>
    </row>
    <row r="487" spans="2:11" x14ac:dyDescent="0.3">
      <c r="B487" s="13" t="s">
        <v>494</v>
      </c>
      <c r="C487" s="41">
        <v>76.266666666666595</v>
      </c>
      <c r="D487" s="41">
        <v>69.828093999999993</v>
      </c>
      <c r="E487" s="3">
        <f t="shared" si="43"/>
        <v>73.047380333333294</v>
      </c>
      <c r="F487" s="3">
        <f t="shared" si="44"/>
        <v>6.4385726666666017</v>
      </c>
      <c r="G487" s="3">
        <f t="shared" si="45"/>
        <v>6.4385726666666017</v>
      </c>
      <c r="H487" s="56">
        <f t="shared" si="47"/>
        <v>41.455217983946277</v>
      </c>
      <c r="I487" s="4">
        <f t="shared" si="46"/>
        <v>0.91557815559440636</v>
      </c>
      <c r="J487" s="55"/>
      <c r="K487" s="55"/>
    </row>
    <row r="488" spans="2:11" x14ac:dyDescent="0.3">
      <c r="B488" s="13" t="s">
        <v>495</v>
      </c>
      <c r="C488" s="41">
        <v>75.866666666666603</v>
      </c>
      <c r="D488" s="41">
        <v>69.310040000000001</v>
      </c>
      <c r="E488" s="3">
        <f t="shared" si="43"/>
        <v>72.588353333333302</v>
      </c>
      <c r="F488" s="3">
        <f t="shared" si="44"/>
        <v>6.5566266666666024</v>
      </c>
      <c r="G488" s="3">
        <f t="shared" si="45"/>
        <v>6.5566266666666024</v>
      </c>
      <c r="H488" s="56">
        <f t="shared" si="47"/>
        <v>42.989353246043599</v>
      </c>
      <c r="I488" s="4">
        <f t="shared" si="46"/>
        <v>0.91357697715290054</v>
      </c>
      <c r="J488" s="55"/>
      <c r="K488" s="55"/>
    </row>
    <row r="489" spans="2:11" x14ac:dyDescent="0.3">
      <c r="B489" s="13" t="s">
        <v>496</v>
      </c>
      <c r="C489" s="41">
        <v>75.099999999999994</v>
      </c>
      <c r="D489" s="41">
        <v>69.665633999999997</v>
      </c>
      <c r="E489" s="3">
        <f t="shared" si="43"/>
        <v>72.382816999999989</v>
      </c>
      <c r="F489" s="3">
        <f t="shared" si="44"/>
        <v>5.4343659999999971</v>
      </c>
      <c r="G489" s="3">
        <f t="shared" si="45"/>
        <v>5.4343659999999971</v>
      </c>
      <c r="H489" s="56">
        <f t="shared" si="47"/>
        <v>29.532333821955969</v>
      </c>
      <c r="I489" s="4">
        <f t="shared" si="46"/>
        <v>0.92763826897470048</v>
      </c>
      <c r="J489" s="55"/>
      <c r="K489" s="55"/>
    </row>
    <row r="490" spans="2:11" x14ac:dyDescent="0.3">
      <c r="B490" s="13" t="s">
        <v>497</v>
      </c>
      <c r="C490" s="41">
        <v>75.3</v>
      </c>
      <c r="D490" s="41">
        <v>68.163399999999996</v>
      </c>
      <c r="E490" s="3">
        <f t="shared" ref="E490:E553" si="48">IFERROR(AVERAGE(C490,D490),"")</f>
        <v>71.731699999999989</v>
      </c>
      <c r="F490" s="3">
        <f t="shared" ref="F490:F553" si="49">IFERROR((C490-D490),"")</f>
        <v>7.1366000000000014</v>
      </c>
      <c r="G490" s="3">
        <f t="shared" ref="G490:G553" si="50">ABS(F490)</f>
        <v>7.1366000000000014</v>
      </c>
      <c r="H490" s="56">
        <f t="shared" si="47"/>
        <v>50.931059560000023</v>
      </c>
      <c r="I490" s="4">
        <f t="shared" ref="I490:I553" si="51">IFERROR((1-(ABS(C490-D490)/C490)),"")</f>
        <v>0.90522443559096943</v>
      </c>
      <c r="J490" s="55"/>
      <c r="K490" s="55"/>
    </row>
    <row r="491" spans="2:11" x14ac:dyDescent="0.3">
      <c r="B491" s="13" t="s">
        <v>498</v>
      </c>
      <c r="C491" s="41">
        <v>74.868421052631504</v>
      </c>
      <c r="D491" s="41">
        <v>69.071969999999993</v>
      </c>
      <c r="E491" s="3">
        <f t="shared" si="48"/>
        <v>71.970195526315749</v>
      </c>
      <c r="F491" s="3">
        <f t="shared" si="49"/>
        <v>5.7964510526315109</v>
      </c>
      <c r="G491" s="3">
        <f t="shared" si="50"/>
        <v>5.7964510526315109</v>
      </c>
      <c r="H491" s="56">
        <f t="shared" si="47"/>
        <v>33.59884480555295</v>
      </c>
      <c r="I491" s="4">
        <f t="shared" si="51"/>
        <v>0.92257815817223277</v>
      </c>
      <c r="J491" s="55"/>
      <c r="K491" s="55"/>
    </row>
    <row r="492" spans="2:11" x14ac:dyDescent="0.3">
      <c r="B492" s="13" t="s">
        <v>499</v>
      </c>
      <c r="C492" s="41">
        <v>77.451612903225794</v>
      </c>
      <c r="D492" s="41">
        <v>68.635825999999994</v>
      </c>
      <c r="E492" s="3">
        <f t="shared" si="48"/>
        <v>73.043719451612901</v>
      </c>
      <c r="F492" s="3">
        <f t="shared" si="49"/>
        <v>8.8157869032257992</v>
      </c>
      <c r="G492" s="3">
        <f t="shared" si="50"/>
        <v>8.8157869032257992</v>
      </c>
      <c r="H492" s="56">
        <f t="shared" si="47"/>
        <v>77.718098723087522</v>
      </c>
      <c r="I492" s="4">
        <f t="shared" si="51"/>
        <v>0.88617684548104969</v>
      </c>
      <c r="J492" s="55"/>
      <c r="K492" s="55"/>
    </row>
    <row r="493" spans="2:11" x14ac:dyDescent="0.3">
      <c r="B493" s="13" t="s">
        <v>500</v>
      </c>
      <c r="C493" s="41">
        <v>78.433333333333294</v>
      </c>
      <c r="D493" s="41">
        <v>69.271860000000004</v>
      </c>
      <c r="E493" s="3">
        <f t="shared" si="48"/>
        <v>73.852596666666642</v>
      </c>
      <c r="F493" s="3">
        <f t="shared" si="49"/>
        <v>9.1614733333332907</v>
      </c>
      <c r="G493" s="3">
        <f t="shared" si="50"/>
        <v>9.1614733333332907</v>
      </c>
      <c r="H493" s="56">
        <f t="shared" si="47"/>
        <v>83.932593637376996</v>
      </c>
      <c r="I493" s="4">
        <f t="shared" si="51"/>
        <v>0.88319413514662182</v>
      </c>
      <c r="J493" s="55"/>
      <c r="K493" s="55"/>
    </row>
    <row r="494" spans="2:11" x14ac:dyDescent="0.3">
      <c r="B494" s="13" t="s">
        <v>501</v>
      </c>
      <c r="C494" s="41">
        <v>78.266666666666595</v>
      </c>
      <c r="D494" s="41">
        <v>72.154949999999999</v>
      </c>
      <c r="E494" s="3">
        <f t="shared" si="48"/>
        <v>75.21080833333329</v>
      </c>
      <c r="F494" s="3">
        <f t="shared" si="49"/>
        <v>6.1117166666665952</v>
      </c>
      <c r="G494" s="3">
        <f t="shared" si="50"/>
        <v>6.1117166666665952</v>
      </c>
      <c r="H494" s="56">
        <f t="shared" si="47"/>
        <v>37.353080613610238</v>
      </c>
      <c r="I494" s="4">
        <f t="shared" si="51"/>
        <v>0.92191162691652551</v>
      </c>
      <c r="J494" s="55"/>
      <c r="K494" s="55"/>
    </row>
    <row r="495" spans="2:11" x14ac:dyDescent="0.3">
      <c r="B495" s="13" t="s">
        <v>502</v>
      </c>
      <c r="C495" s="41">
        <v>77.866666666666603</v>
      </c>
      <c r="D495" s="41">
        <v>71.230789999999999</v>
      </c>
      <c r="E495" s="3">
        <f t="shared" si="48"/>
        <v>74.548728333333301</v>
      </c>
      <c r="F495" s="3">
        <f t="shared" si="49"/>
        <v>6.6358766666666043</v>
      </c>
      <c r="G495" s="3">
        <f t="shared" si="50"/>
        <v>6.6358766666666043</v>
      </c>
      <c r="H495" s="56">
        <f t="shared" si="47"/>
        <v>44.034859135210283</v>
      </c>
      <c r="I495" s="4">
        <f t="shared" si="51"/>
        <v>0.91477898116438428</v>
      </c>
      <c r="J495" s="55"/>
      <c r="K495" s="55"/>
    </row>
    <row r="496" spans="2:11" x14ac:dyDescent="0.3">
      <c r="B496" s="13" t="s">
        <v>503</v>
      </c>
      <c r="C496" s="41">
        <v>76.433333333333294</v>
      </c>
      <c r="D496" s="41">
        <v>68.925285000000002</v>
      </c>
      <c r="E496" s="3">
        <f t="shared" si="48"/>
        <v>72.679309166666656</v>
      </c>
      <c r="F496" s="3">
        <f t="shared" si="49"/>
        <v>7.5080483333332921</v>
      </c>
      <c r="G496" s="3">
        <f t="shared" si="50"/>
        <v>7.5080483333332921</v>
      </c>
      <c r="H496" s="56">
        <f t="shared" si="47"/>
        <v>56.370789775668825</v>
      </c>
      <c r="I496" s="4">
        <f t="shared" si="51"/>
        <v>0.90176997383340651</v>
      </c>
      <c r="J496" s="55"/>
      <c r="K496" s="55"/>
    </row>
    <row r="497" spans="2:11" x14ac:dyDescent="0.3">
      <c r="B497" s="13" t="s">
        <v>504</v>
      </c>
      <c r="C497" s="41">
        <v>73.066666666666606</v>
      </c>
      <c r="D497" s="41">
        <v>69.276889999999995</v>
      </c>
      <c r="E497" s="3">
        <f t="shared" si="48"/>
        <v>71.171778333333293</v>
      </c>
      <c r="F497" s="3">
        <f t="shared" si="49"/>
        <v>3.7897766666666115</v>
      </c>
      <c r="G497" s="3">
        <f t="shared" si="50"/>
        <v>3.7897766666666115</v>
      </c>
      <c r="H497" s="56">
        <f t="shared" si="47"/>
        <v>14.362407183210694</v>
      </c>
      <c r="I497" s="4">
        <f t="shared" si="51"/>
        <v>0.94813261861313936</v>
      </c>
      <c r="J497" s="55"/>
      <c r="K497" s="55"/>
    </row>
    <row r="498" spans="2:11" x14ac:dyDescent="0.3">
      <c r="B498" s="13" t="s">
        <v>505</v>
      </c>
      <c r="C498" s="41">
        <v>72.733333333333306</v>
      </c>
      <c r="D498" s="41">
        <v>67.098240000000004</v>
      </c>
      <c r="E498" s="3">
        <f t="shared" si="48"/>
        <v>69.915786666666662</v>
      </c>
      <c r="F498" s="3">
        <f t="shared" si="49"/>
        <v>5.6350933333333018</v>
      </c>
      <c r="G498" s="3">
        <f t="shared" si="50"/>
        <v>5.6350933333333018</v>
      </c>
      <c r="H498" s="56">
        <f t="shared" si="47"/>
        <v>31.754276875377421</v>
      </c>
      <c r="I498" s="4">
        <f t="shared" si="51"/>
        <v>0.9225239230064165</v>
      </c>
      <c r="J498" s="55"/>
      <c r="K498" s="55"/>
    </row>
    <row r="499" spans="2:11" x14ac:dyDescent="0.3">
      <c r="B499" s="13" t="s">
        <v>506</v>
      </c>
      <c r="C499" s="41">
        <v>73.233333333333306</v>
      </c>
      <c r="D499" s="41">
        <v>66.986689999999996</v>
      </c>
      <c r="E499" s="3">
        <f t="shared" si="48"/>
        <v>70.110011666666651</v>
      </c>
      <c r="F499" s="3">
        <f t="shared" si="49"/>
        <v>6.24664333333331</v>
      </c>
      <c r="G499" s="3">
        <f t="shared" si="50"/>
        <v>6.24664333333331</v>
      </c>
      <c r="H499" s="56">
        <f t="shared" si="47"/>
        <v>39.020552933877489</v>
      </c>
      <c r="I499" s="4">
        <f t="shared" si="51"/>
        <v>0.91470218479745136</v>
      </c>
      <c r="J499" s="55"/>
      <c r="K499" s="55"/>
    </row>
    <row r="500" spans="2:11" x14ac:dyDescent="0.3">
      <c r="B500" s="13" t="s">
        <v>507</v>
      </c>
      <c r="C500" s="41">
        <v>75.766666666666595</v>
      </c>
      <c r="D500" s="41">
        <v>70.979163999999997</v>
      </c>
      <c r="E500" s="3">
        <f t="shared" si="48"/>
        <v>73.372915333333296</v>
      </c>
      <c r="F500" s="3">
        <f t="shared" si="49"/>
        <v>4.7875026666665974</v>
      </c>
      <c r="G500" s="3">
        <f t="shared" si="50"/>
        <v>4.7875026666665974</v>
      </c>
      <c r="H500" s="56">
        <f t="shared" si="47"/>
        <v>22.920181783339782</v>
      </c>
      <c r="I500" s="4">
        <f t="shared" si="51"/>
        <v>0.9368125472943255</v>
      </c>
      <c r="J500" s="55"/>
      <c r="K500" s="55"/>
    </row>
    <row r="501" spans="2:11" x14ac:dyDescent="0.3">
      <c r="B501" s="13" t="s">
        <v>508</v>
      </c>
      <c r="C501" s="41">
        <v>76.5</v>
      </c>
      <c r="D501" s="41">
        <v>68.00121</v>
      </c>
      <c r="E501" s="3">
        <f t="shared" si="48"/>
        <v>72.250605000000007</v>
      </c>
      <c r="F501" s="3">
        <f t="shared" si="49"/>
        <v>8.4987899999999996</v>
      </c>
      <c r="G501" s="3">
        <f t="shared" si="50"/>
        <v>8.4987899999999996</v>
      </c>
      <c r="H501" s="56">
        <f t="shared" si="47"/>
        <v>72.229431464099989</v>
      </c>
      <c r="I501" s="4">
        <f t="shared" si="51"/>
        <v>0.88890470588235293</v>
      </c>
      <c r="J501" s="55"/>
      <c r="K501" s="55"/>
    </row>
    <row r="502" spans="2:11" x14ac:dyDescent="0.3">
      <c r="B502" s="13" t="s">
        <v>509</v>
      </c>
      <c r="C502" s="41">
        <v>75.419354838709694</v>
      </c>
      <c r="D502" s="41">
        <v>70.935974000000002</v>
      </c>
      <c r="E502" s="3">
        <f t="shared" si="48"/>
        <v>73.177664419354841</v>
      </c>
      <c r="F502" s="3">
        <f t="shared" si="49"/>
        <v>4.4833808387096923</v>
      </c>
      <c r="G502" s="3">
        <f t="shared" si="50"/>
        <v>4.4833808387096923</v>
      </c>
      <c r="H502" s="56">
        <f t="shared" si="47"/>
        <v>20.100703744909225</v>
      </c>
      <c r="I502" s="4">
        <f t="shared" si="51"/>
        <v>0.94055397519247197</v>
      </c>
      <c r="J502" s="55"/>
      <c r="K502" s="55"/>
    </row>
    <row r="503" spans="2:11" x14ac:dyDescent="0.3">
      <c r="B503" s="13" t="s">
        <v>510</v>
      </c>
      <c r="C503" s="41">
        <v>74.633333333333297</v>
      </c>
      <c r="D503" s="41">
        <v>68.966589999999997</v>
      </c>
      <c r="E503" s="3">
        <f t="shared" si="48"/>
        <v>71.799961666666647</v>
      </c>
      <c r="F503" s="3">
        <f t="shared" si="49"/>
        <v>5.6667433333333008</v>
      </c>
      <c r="G503" s="3">
        <f t="shared" si="50"/>
        <v>5.6667433333333008</v>
      </c>
      <c r="H503" s="56">
        <f t="shared" si="47"/>
        <v>32.111980005877406</v>
      </c>
      <c r="I503" s="4">
        <f t="shared" si="51"/>
        <v>0.92407221974095621</v>
      </c>
      <c r="J503" s="55"/>
      <c r="K503" s="55"/>
    </row>
    <row r="504" spans="2:11" x14ac:dyDescent="0.3">
      <c r="B504" s="13" t="s">
        <v>511</v>
      </c>
      <c r="C504" s="41">
        <v>72.7</v>
      </c>
      <c r="D504" s="41">
        <v>70.867805000000004</v>
      </c>
      <c r="E504" s="3">
        <f t="shared" si="48"/>
        <v>71.783902500000011</v>
      </c>
      <c r="F504" s="3">
        <f t="shared" si="49"/>
        <v>1.8321949999999987</v>
      </c>
      <c r="G504" s="3">
        <f t="shared" si="50"/>
        <v>1.8321949999999987</v>
      </c>
      <c r="H504" s="56">
        <f t="shared" si="47"/>
        <v>3.3569385180249953</v>
      </c>
      <c r="I504" s="4">
        <f t="shared" si="51"/>
        <v>0.9747978679504814</v>
      </c>
      <c r="J504" s="55"/>
      <c r="K504" s="55"/>
    </row>
    <row r="505" spans="2:11" x14ac:dyDescent="0.3">
      <c r="B505" s="13" t="s">
        <v>512</v>
      </c>
      <c r="C505" s="41">
        <v>73.066666666666606</v>
      </c>
      <c r="D505" s="41">
        <v>68.679680000000005</v>
      </c>
      <c r="E505" s="3">
        <f t="shared" si="48"/>
        <v>70.873173333333312</v>
      </c>
      <c r="F505" s="3">
        <f t="shared" si="49"/>
        <v>4.3869866666666013</v>
      </c>
      <c r="G505" s="3">
        <f t="shared" si="50"/>
        <v>4.3869866666666013</v>
      </c>
      <c r="H505" s="56">
        <f t="shared" si="47"/>
        <v>19.245652013510536</v>
      </c>
      <c r="I505" s="4">
        <f t="shared" si="51"/>
        <v>0.93995912408759208</v>
      </c>
      <c r="J505" s="55"/>
      <c r="K505" s="55"/>
    </row>
    <row r="506" spans="2:11" x14ac:dyDescent="0.3">
      <c r="B506" s="13" t="s">
        <v>513</v>
      </c>
      <c r="C506" s="41">
        <v>73.733333333333306</v>
      </c>
      <c r="D506" s="41">
        <v>71.308340000000001</v>
      </c>
      <c r="E506" s="3">
        <f t="shared" si="48"/>
        <v>72.520836666666654</v>
      </c>
      <c r="F506" s="3">
        <f t="shared" si="49"/>
        <v>2.4249933333333047</v>
      </c>
      <c r="G506" s="3">
        <f t="shared" si="50"/>
        <v>2.4249933333333047</v>
      </c>
      <c r="H506" s="56">
        <f t="shared" si="47"/>
        <v>5.8805926667109718</v>
      </c>
      <c r="I506" s="4">
        <f t="shared" si="51"/>
        <v>0.96711130198915052</v>
      </c>
      <c r="J506" s="55"/>
      <c r="K506" s="55"/>
    </row>
    <row r="507" spans="2:11" x14ac:dyDescent="0.3">
      <c r="B507" s="13" t="s">
        <v>514</v>
      </c>
      <c r="C507" s="41">
        <v>76.322580645161295</v>
      </c>
      <c r="D507" s="41">
        <v>75.242935000000003</v>
      </c>
      <c r="E507" s="3">
        <f t="shared" si="48"/>
        <v>75.782757822580649</v>
      </c>
      <c r="F507" s="3">
        <f t="shared" si="49"/>
        <v>1.0796456451612926</v>
      </c>
      <c r="G507" s="3">
        <f t="shared" si="50"/>
        <v>1.0796456451612926</v>
      </c>
      <c r="H507" s="56">
        <f t="shared" si="47"/>
        <v>1.1656347191157437</v>
      </c>
      <c r="I507" s="4">
        <f t="shared" si="51"/>
        <v>0.98585417793744712</v>
      </c>
      <c r="J507" s="55"/>
      <c r="K507" s="55"/>
    </row>
    <row r="508" spans="2:11" x14ac:dyDescent="0.3">
      <c r="B508" s="13" t="s">
        <v>515</v>
      </c>
      <c r="C508" s="41">
        <v>73.516129032257993</v>
      </c>
      <c r="D508" s="41">
        <v>76.534965999999997</v>
      </c>
      <c r="E508" s="3">
        <f t="shared" si="48"/>
        <v>75.025547516128995</v>
      </c>
      <c r="F508" s="3">
        <f t="shared" si="49"/>
        <v>-3.0188369677420042</v>
      </c>
      <c r="G508" s="3">
        <f t="shared" si="50"/>
        <v>3.0188369677420042</v>
      </c>
      <c r="H508" s="56">
        <f t="shared" si="47"/>
        <v>9.1133766378057377</v>
      </c>
      <c r="I508" s="4">
        <f t="shared" si="51"/>
        <v>0.95893639929793673</v>
      </c>
      <c r="J508" s="55"/>
      <c r="K508" s="55"/>
    </row>
    <row r="509" spans="2:11" x14ac:dyDescent="0.3">
      <c r="B509" s="13" t="s">
        <v>516</v>
      </c>
      <c r="C509" s="41">
        <v>74.387096774193495</v>
      </c>
      <c r="D509" s="41">
        <v>70.113489999999999</v>
      </c>
      <c r="E509" s="3">
        <f t="shared" si="48"/>
        <v>72.250293387096747</v>
      </c>
      <c r="F509" s="3">
        <f t="shared" si="49"/>
        <v>4.273606774193496</v>
      </c>
      <c r="G509" s="3">
        <f t="shared" si="50"/>
        <v>4.273606774193496</v>
      </c>
      <c r="H509" s="56">
        <f t="shared" si="47"/>
        <v>18.26371486043254</v>
      </c>
      <c r="I509" s="4">
        <f t="shared" si="51"/>
        <v>0.94254908499566414</v>
      </c>
      <c r="J509" s="55"/>
      <c r="K509" s="55"/>
    </row>
    <row r="510" spans="2:11" x14ac:dyDescent="0.3">
      <c r="B510" s="13" t="s">
        <v>517</v>
      </c>
      <c r="C510" s="41">
        <v>74.838709677419303</v>
      </c>
      <c r="D510" s="41">
        <v>71.334434999999999</v>
      </c>
      <c r="E510" s="3">
        <f t="shared" si="48"/>
        <v>73.086572338709658</v>
      </c>
      <c r="F510" s="3">
        <f t="shared" si="49"/>
        <v>3.5042746774193034</v>
      </c>
      <c r="G510" s="3">
        <f t="shared" si="50"/>
        <v>3.5042746774193034</v>
      </c>
      <c r="H510" s="56">
        <f t="shared" si="47"/>
        <v>12.279941014802164</v>
      </c>
      <c r="I510" s="4">
        <f t="shared" si="51"/>
        <v>0.95317564008620759</v>
      </c>
      <c r="J510" s="55"/>
      <c r="K510" s="55"/>
    </row>
    <row r="511" spans="2:11" x14ac:dyDescent="0.3">
      <c r="B511" s="13" t="s">
        <v>518</v>
      </c>
      <c r="C511" s="41">
        <v>77.064516129032199</v>
      </c>
      <c r="D511" s="41">
        <v>70.607320000000001</v>
      </c>
      <c r="E511" s="3">
        <f t="shared" si="48"/>
        <v>73.835918064516108</v>
      </c>
      <c r="F511" s="3">
        <f t="shared" si="49"/>
        <v>6.457196129032198</v>
      </c>
      <c r="G511" s="3">
        <f t="shared" si="50"/>
        <v>6.457196129032198</v>
      </c>
      <c r="H511" s="56">
        <f t="shared" si="47"/>
        <v>41.695381848788401</v>
      </c>
      <c r="I511" s="4">
        <f t="shared" si="51"/>
        <v>0.91621051485977467</v>
      </c>
      <c r="J511" s="55"/>
      <c r="K511" s="55"/>
    </row>
    <row r="512" spans="2:11" x14ac:dyDescent="0.3">
      <c r="B512" s="13" t="s">
        <v>519</v>
      </c>
      <c r="C512" s="41">
        <v>75.419354838709694</v>
      </c>
      <c r="D512" s="41">
        <v>67.530940000000001</v>
      </c>
      <c r="E512" s="3">
        <f t="shared" si="48"/>
        <v>71.47514741935484</v>
      </c>
      <c r="F512" s="3">
        <f t="shared" si="49"/>
        <v>7.8884148387096928</v>
      </c>
      <c r="G512" s="3">
        <f t="shared" si="50"/>
        <v>7.8884148387096928</v>
      </c>
      <c r="H512" s="56">
        <f t="shared" si="47"/>
        <v>62.227088667575266</v>
      </c>
      <c r="I512" s="4">
        <f t="shared" si="51"/>
        <v>0.89540596236099212</v>
      </c>
      <c r="J512" s="55"/>
      <c r="K512" s="55"/>
    </row>
    <row r="513" spans="2:11" x14ac:dyDescent="0.3">
      <c r="B513" s="13" t="s">
        <v>520</v>
      </c>
      <c r="C513" s="41">
        <v>74.53125</v>
      </c>
      <c r="D513" s="41">
        <v>69.791854999999998</v>
      </c>
      <c r="E513" s="3">
        <f t="shared" si="48"/>
        <v>72.161552499999999</v>
      </c>
      <c r="F513" s="3">
        <f t="shared" si="49"/>
        <v>4.7393950000000018</v>
      </c>
      <c r="G513" s="3">
        <f t="shared" si="50"/>
        <v>4.7393950000000018</v>
      </c>
      <c r="H513" s="56">
        <f t="shared" si="47"/>
        <v>22.461864966025018</v>
      </c>
      <c r="I513" s="4">
        <f t="shared" si="51"/>
        <v>0.93641063312368966</v>
      </c>
      <c r="J513" s="55"/>
      <c r="K513" s="55"/>
    </row>
    <row r="514" spans="2:11" x14ac:dyDescent="0.3">
      <c r="B514" s="13" t="s">
        <v>521</v>
      </c>
      <c r="C514" s="41">
        <v>74.235294117647001</v>
      </c>
      <c r="D514" s="41">
        <v>73.806526000000005</v>
      </c>
      <c r="E514" s="3">
        <f t="shared" si="48"/>
        <v>74.020910058823503</v>
      </c>
      <c r="F514" s="3">
        <f t="shared" si="49"/>
        <v>0.42876811764699596</v>
      </c>
      <c r="G514" s="3">
        <f t="shared" si="50"/>
        <v>0.42876811764699596</v>
      </c>
      <c r="H514" s="56">
        <f t="shared" si="47"/>
        <v>0.18384209871054816</v>
      </c>
      <c r="I514" s="4">
        <f t="shared" si="51"/>
        <v>0.99422420126782973</v>
      </c>
      <c r="J514" s="55"/>
      <c r="K514" s="55"/>
    </row>
    <row r="515" spans="2:11" x14ac:dyDescent="0.3">
      <c r="B515" s="13" t="s">
        <v>522</v>
      </c>
      <c r="C515" s="41">
        <v>72.586206896551701</v>
      </c>
      <c r="D515" s="41">
        <v>72.518844999999999</v>
      </c>
      <c r="E515" s="3">
        <f t="shared" si="48"/>
        <v>72.552525948275843</v>
      </c>
      <c r="F515" s="3">
        <f t="shared" si="49"/>
        <v>6.7361896551702216E-2</v>
      </c>
      <c r="G515" s="3">
        <f t="shared" si="50"/>
        <v>6.7361896551702216E-2</v>
      </c>
      <c r="H515" s="56">
        <f t="shared" si="47"/>
        <v>4.537625107042231E-3</v>
      </c>
      <c r="I515" s="4">
        <f t="shared" si="51"/>
        <v>0.9990719738717343</v>
      </c>
      <c r="J515" s="55"/>
      <c r="K515" s="55"/>
    </row>
    <row r="516" spans="2:11" x14ac:dyDescent="0.3">
      <c r="B516" s="13" t="s">
        <v>523</v>
      </c>
      <c r="C516" s="41">
        <v>73.214285714285694</v>
      </c>
      <c r="D516" s="41">
        <v>71.518199999999993</v>
      </c>
      <c r="E516" s="3">
        <f t="shared" si="48"/>
        <v>72.366242857142851</v>
      </c>
      <c r="F516" s="3">
        <f t="shared" si="49"/>
        <v>1.6960857142857009</v>
      </c>
      <c r="G516" s="3">
        <f t="shared" si="50"/>
        <v>1.6960857142857009</v>
      </c>
      <c r="H516" s="56">
        <f t="shared" si="47"/>
        <v>2.8767067502040362</v>
      </c>
      <c r="I516" s="4">
        <f t="shared" si="51"/>
        <v>0.97683395121951233</v>
      </c>
      <c r="J516" s="55"/>
      <c r="K516" s="55"/>
    </row>
    <row r="517" spans="2:11" x14ac:dyDescent="0.3">
      <c r="B517" s="13" t="s">
        <v>524</v>
      </c>
      <c r="C517" s="41">
        <v>73.928571428571402</v>
      </c>
      <c r="D517" s="41">
        <v>75.645660000000007</v>
      </c>
      <c r="E517" s="3">
        <f t="shared" si="48"/>
        <v>74.787115714285704</v>
      </c>
      <c r="F517" s="3">
        <f t="shared" si="49"/>
        <v>-1.7170885714286044</v>
      </c>
      <c r="G517" s="3">
        <f t="shared" si="50"/>
        <v>1.7170885714286044</v>
      </c>
      <c r="H517" s="56">
        <f t="shared" si="47"/>
        <v>2.9483931621307256</v>
      </c>
      <c r="I517" s="4">
        <f t="shared" si="51"/>
        <v>0.97677368115941987</v>
      </c>
      <c r="J517" s="55"/>
      <c r="K517" s="55"/>
    </row>
    <row r="518" spans="2:11" x14ac:dyDescent="0.3">
      <c r="B518" s="13" t="s">
        <v>525</v>
      </c>
      <c r="C518" s="41">
        <v>74.068965517241296</v>
      </c>
      <c r="D518" s="41">
        <v>71.155150000000006</v>
      </c>
      <c r="E518" s="3">
        <f t="shared" si="48"/>
        <v>72.612057758620651</v>
      </c>
      <c r="F518" s="3">
        <f t="shared" si="49"/>
        <v>2.9138155172412894</v>
      </c>
      <c r="G518" s="3">
        <f t="shared" si="50"/>
        <v>2.9138155172412894</v>
      </c>
      <c r="H518" s="56">
        <f t="shared" si="47"/>
        <v>8.4903208685161236</v>
      </c>
      <c r="I518" s="4">
        <f t="shared" si="51"/>
        <v>0.96066077746741274</v>
      </c>
      <c r="J518" s="55"/>
      <c r="K518" s="55"/>
    </row>
    <row r="519" spans="2:11" x14ac:dyDescent="0.3">
      <c r="B519" s="13" t="s">
        <v>526</v>
      </c>
      <c r="C519" s="41">
        <v>75.344827586206804</v>
      </c>
      <c r="D519" s="41">
        <v>71.887770000000003</v>
      </c>
      <c r="E519" s="3">
        <f t="shared" si="48"/>
        <v>73.616298793103397</v>
      </c>
      <c r="F519" s="3">
        <f t="shared" si="49"/>
        <v>3.4570575862068011</v>
      </c>
      <c r="G519" s="3">
        <f t="shared" si="50"/>
        <v>3.4570575862068011</v>
      </c>
      <c r="H519" s="56">
        <f t="shared" si="47"/>
        <v>11.951247154349995</v>
      </c>
      <c r="I519" s="4">
        <f t="shared" si="51"/>
        <v>0.95411685583524153</v>
      </c>
      <c r="J519" s="55"/>
      <c r="K519" s="55"/>
    </row>
    <row r="520" spans="2:11" x14ac:dyDescent="0.3">
      <c r="B520" s="13" t="s">
        <v>527</v>
      </c>
      <c r="C520" s="41">
        <v>75.433333333333294</v>
      </c>
      <c r="D520" s="41">
        <v>70.694860000000006</v>
      </c>
      <c r="E520" s="3">
        <f t="shared" si="48"/>
        <v>73.064096666666643</v>
      </c>
      <c r="F520" s="3">
        <f t="shared" si="49"/>
        <v>4.7384733333332889</v>
      </c>
      <c r="G520" s="3">
        <f t="shared" si="50"/>
        <v>4.7384733333332889</v>
      </c>
      <c r="H520" s="56">
        <f t="shared" si="47"/>
        <v>22.45312953071069</v>
      </c>
      <c r="I520" s="4">
        <f t="shared" si="51"/>
        <v>0.93718329650905929</v>
      </c>
      <c r="J520" s="55"/>
      <c r="K520" s="55"/>
    </row>
    <row r="521" spans="2:11" x14ac:dyDescent="0.3">
      <c r="B521" s="13" t="s">
        <v>528</v>
      </c>
      <c r="C521" s="41">
        <v>75.571428571428498</v>
      </c>
      <c r="D521" s="41">
        <v>74.095150000000004</v>
      </c>
      <c r="E521" s="3">
        <f t="shared" si="48"/>
        <v>74.833289285714244</v>
      </c>
      <c r="F521" s="3">
        <f t="shared" si="49"/>
        <v>1.4762785714284945</v>
      </c>
      <c r="G521" s="3">
        <f t="shared" si="50"/>
        <v>1.4762785714284945</v>
      </c>
      <c r="H521" s="56">
        <f t="shared" si="47"/>
        <v>2.1793984204589565</v>
      </c>
      <c r="I521" s="4">
        <f t="shared" si="51"/>
        <v>0.98046512287334697</v>
      </c>
      <c r="J521" s="55"/>
      <c r="K521" s="55"/>
    </row>
    <row r="522" spans="2:11" x14ac:dyDescent="0.3">
      <c r="B522" s="13" t="s">
        <v>529</v>
      </c>
      <c r="C522" s="41">
        <v>74.344827586206804</v>
      </c>
      <c r="D522" s="41">
        <v>72.592963999999995</v>
      </c>
      <c r="E522" s="3">
        <f t="shared" si="48"/>
        <v>73.4688957931034</v>
      </c>
      <c r="F522" s="3">
        <f t="shared" si="49"/>
        <v>1.7518635862068095</v>
      </c>
      <c r="G522" s="3">
        <f t="shared" si="50"/>
        <v>1.7518635862068095</v>
      </c>
      <c r="H522" s="56">
        <f t="shared" si="47"/>
        <v>3.0690260246773833</v>
      </c>
      <c r="I522" s="4">
        <f t="shared" si="51"/>
        <v>0.97643597217068756</v>
      </c>
      <c r="J522" s="55"/>
      <c r="K522" s="55"/>
    </row>
    <row r="523" spans="2:11" x14ac:dyDescent="0.3">
      <c r="B523" s="13" t="s">
        <v>530</v>
      </c>
      <c r="C523" s="41">
        <v>73.857142857142804</v>
      </c>
      <c r="D523" s="41">
        <v>71.568349999999995</v>
      </c>
      <c r="E523" s="3">
        <f t="shared" si="48"/>
        <v>72.712746428571393</v>
      </c>
      <c r="F523" s="3">
        <f t="shared" si="49"/>
        <v>2.2887928571428091</v>
      </c>
      <c r="G523" s="3">
        <f t="shared" si="50"/>
        <v>2.2887928571428091</v>
      </c>
      <c r="H523" s="56">
        <f t="shared" si="47"/>
        <v>5.2385727429079436</v>
      </c>
      <c r="I523" s="4">
        <f t="shared" si="51"/>
        <v>0.96901054158607414</v>
      </c>
      <c r="J523" s="55"/>
      <c r="K523" s="55"/>
    </row>
    <row r="524" spans="2:11" x14ac:dyDescent="0.3">
      <c r="B524" s="13" t="s">
        <v>531</v>
      </c>
      <c r="C524" s="41">
        <v>73.793103448275801</v>
      </c>
      <c r="D524" s="41">
        <v>74.468379999999996</v>
      </c>
      <c r="E524" s="3">
        <f t="shared" si="48"/>
        <v>74.130741724137891</v>
      </c>
      <c r="F524" s="3">
        <f t="shared" si="49"/>
        <v>-0.67527655172419543</v>
      </c>
      <c r="G524" s="3">
        <f t="shared" si="50"/>
        <v>0.67527655172419543</v>
      </c>
      <c r="H524" s="56">
        <f t="shared" si="47"/>
        <v>0.45599842130851997</v>
      </c>
      <c r="I524" s="4">
        <f t="shared" si="51"/>
        <v>0.99084905607476559</v>
      </c>
      <c r="J524" s="55"/>
      <c r="K524" s="55"/>
    </row>
    <row r="525" spans="2:11" x14ac:dyDescent="0.3">
      <c r="B525" s="13" t="s">
        <v>532</v>
      </c>
      <c r="C525" s="41">
        <v>75.806451612903203</v>
      </c>
      <c r="D525" s="41">
        <v>70.144970000000001</v>
      </c>
      <c r="E525" s="3">
        <f t="shared" si="48"/>
        <v>72.975710806451602</v>
      </c>
      <c r="F525" s="3">
        <f t="shared" si="49"/>
        <v>5.6614816129032022</v>
      </c>
      <c r="G525" s="3">
        <f t="shared" si="50"/>
        <v>5.6614816129032022</v>
      </c>
      <c r="H525" s="56">
        <f t="shared" si="47"/>
        <v>32.052374053241046</v>
      </c>
      <c r="I525" s="4">
        <f t="shared" si="51"/>
        <v>0.92531662553191518</v>
      </c>
      <c r="J525" s="55"/>
      <c r="K525" s="55"/>
    </row>
    <row r="526" spans="2:11" x14ac:dyDescent="0.3">
      <c r="B526" s="13" t="s">
        <v>533</v>
      </c>
      <c r="C526" s="41">
        <v>76.870967741935402</v>
      </c>
      <c r="D526" s="41">
        <v>70.931309999999996</v>
      </c>
      <c r="E526" s="3">
        <f t="shared" si="48"/>
        <v>73.901138870967699</v>
      </c>
      <c r="F526" s="3">
        <f t="shared" si="49"/>
        <v>5.939657741935406</v>
      </c>
      <c r="G526" s="3">
        <f t="shared" si="50"/>
        <v>5.939657741935406</v>
      </c>
      <c r="H526" s="56">
        <f t="shared" ref="H526:H589" si="52">POWER(F526,2)</f>
        <v>35.279534091333204</v>
      </c>
      <c r="I526" s="4">
        <f t="shared" si="51"/>
        <v>0.92273210658833493</v>
      </c>
      <c r="J526" s="55"/>
      <c r="K526" s="55"/>
    </row>
    <row r="527" spans="2:11" x14ac:dyDescent="0.3">
      <c r="B527" s="13" t="s">
        <v>534</v>
      </c>
      <c r="C527" s="41">
        <v>77.451612903225794</v>
      </c>
      <c r="D527" s="41">
        <v>68.006714000000002</v>
      </c>
      <c r="E527" s="3">
        <f t="shared" si="48"/>
        <v>72.729163451612891</v>
      </c>
      <c r="F527" s="3">
        <f t="shared" si="49"/>
        <v>9.4448989032257913</v>
      </c>
      <c r="G527" s="3">
        <f t="shared" si="50"/>
        <v>9.4448989032257913</v>
      </c>
      <c r="H527" s="56">
        <f t="shared" si="52"/>
        <v>89.206115292155758</v>
      </c>
      <c r="I527" s="4">
        <f t="shared" si="51"/>
        <v>0.87805419991670153</v>
      </c>
      <c r="J527" s="55"/>
      <c r="K527" s="55"/>
    </row>
    <row r="528" spans="2:11" x14ac:dyDescent="0.3">
      <c r="B528" s="13" t="s">
        <v>535</v>
      </c>
      <c r="C528" s="41">
        <v>77.3</v>
      </c>
      <c r="D528" s="41">
        <v>68.433099999999996</v>
      </c>
      <c r="E528" s="3">
        <f t="shared" si="48"/>
        <v>72.866549999999989</v>
      </c>
      <c r="F528" s="3">
        <f t="shared" si="49"/>
        <v>8.8669000000000011</v>
      </c>
      <c r="G528" s="3">
        <f t="shared" si="50"/>
        <v>8.8669000000000011</v>
      </c>
      <c r="H528" s="56">
        <f t="shared" si="52"/>
        <v>78.621915610000016</v>
      </c>
      <c r="I528" s="4">
        <f t="shared" si="51"/>
        <v>0.88529236739974126</v>
      </c>
      <c r="J528" s="55"/>
      <c r="K528" s="55"/>
    </row>
    <row r="529" spans="2:11" x14ac:dyDescent="0.3">
      <c r="B529" s="13" t="s">
        <v>536</v>
      </c>
      <c r="C529" s="41">
        <v>76</v>
      </c>
      <c r="D529" s="41">
        <v>69.969220000000007</v>
      </c>
      <c r="E529" s="3">
        <f t="shared" si="48"/>
        <v>72.984610000000004</v>
      </c>
      <c r="F529" s="3">
        <f t="shared" si="49"/>
        <v>6.0307799999999929</v>
      </c>
      <c r="G529" s="3">
        <f t="shared" si="50"/>
        <v>6.0307799999999929</v>
      </c>
      <c r="H529" s="56">
        <f t="shared" si="52"/>
        <v>36.370307408399917</v>
      </c>
      <c r="I529" s="4">
        <f t="shared" si="51"/>
        <v>0.92064763157894747</v>
      </c>
      <c r="J529" s="55"/>
      <c r="K529" s="55"/>
    </row>
    <row r="530" spans="2:11" x14ac:dyDescent="0.3">
      <c r="B530" s="13" t="s">
        <v>537</v>
      </c>
      <c r="C530" s="41">
        <v>77.931034482758605</v>
      </c>
      <c r="D530" s="41">
        <v>70.153099999999995</v>
      </c>
      <c r="E530" s="3">
        <f t="shared" si="48"/>
        <v>74.0420672413793</v>
      </c>
      <c r="F530" s="3">
        <f t="shared" si="49"/>
        <v>7.7779344827586101</v>
      </c>
      <c r="G530" s="3">
        <f t="shared" si="50"/>
        <v>7.7779344827586101</v>
      </c>
      <c r="H530" s="56">
        <f t="shared" si="52"/>
        <v>60.49626481808545</v>
      </c>
      <c r="I530" s="4">
        <f t="shared" si="51"/>
        <v>0.90019464601769927</v>
      </c>
      <c r="J530" s="55"/>
      <c r="K530" s="55"/>
    </row>
    <row r="531" spans="2:11" x14ac:dyDescent="0.3">
      <c r="B531" s="13" t="s">
        <v>538</v>
      </c>
      <c r="C531" s="41">
        <v>78.034482758620697</v>
      </c>
      <c r="D531" s="41">
        <v>69.960560000000001</v>
      </c>
      <c r="E531" s="3">
        <f t="shared" si="48"/>
        <v>73.997521379310342</v>
      </c>
      <c r="F531" s="3">
        <f t="shared" si="49"/>
        <v>8.0739227586206965</v>
      </c>
      <c r="G531" s="3">
        <f t="shared" si="50"/>
        <v>8.0739227586206965</v>
      </c>
      <c r="H531" s="56">
        <f t="shared" si="52"/>
        <v>65.188228712173242</v>
      </c>
      <c r="I531" s="4">
        <f t="shared" si="51"/>
        <v>0.89653391073795841</v>
      </c>
      <c r="J531" s="55"/>
      <c r="K531" s="55"/>
    </row>
    <row r="532" spans="2:11" x14ac:dyDescent="0.3">
      <c r="B532" s="13" t="s">
        <v>539</v>
      </c>
      <c r="C532" s="41">
        <v>77.620689655172399</v>
      </c>
      <c r="D532" s="41">
        <v>72.167789999999997</v>
      </c>
      <c r="E532" s="3">
        <f t="shared" si="48"/>
        <v>74.894239827586205</v>
      </c>
      <c r="F532" s="3">
        <f t="shared" si="49"/>
        <v>5.452899655172402</v>
      </c>
      <c r="G532" s="3">
        <f t="shared" si="50"/>
        <v>5.452899655172402</v>
      </c>
      <c r="H532" s="56">
        <f t="shared" si="52"/>
        <v>29.7341146493793</v>
      </c>
      <c r="I532" s="4">
        <f t="shared" si="51"/>
        <v>0.92974940470901835</v>
      </c>
      <c r="J532" s="55"/>
      <c r="K532" s="55"/>
    </row>
    <row r="533" spans="2:11" x14ac:dyDescent="0.3">
      <c r="B533" s="13" t="s">
        <v>540</v>
      </c>
      <c r="C533" s="41">
        <v>76.7</v>
      </c>
      <c r="D533" s="41">
        <v>69.97278</v>
      </c>
      <c r="E533" s="3">
        <f t="shared" si="48"/>
        <v>73.336389999999994</v>
      </c>
      <c r="F533" s="3">
        <f t="shared" si="49"/>
        <v>6.7272200000000026</v>
      </c>
      <c r="G533" s="3">
        <f t="shared" si="50"/>
        <v>6.7272200000000026</v>
      </c>
      <c r="H533" s="56">
        <f t="shared" si="52"/>
        <v>45.255488928400034</v>
      </c>
      <c r="I533" s="4">
        <f t="shared" si="51"/>
        <v>0.91229178617992179</v>
      </c>
      <c r="J533" s="55"/>
      <c r="K533" s="55"/>
    </row>
    <row r="534" spans="2:11" x14ac:dyDescent="0.3">
      <c r="B534" s="13" t="s">
        <v>541</v>
      </c>
      <c r="C534" s="41">
        <v>77.5</v>
      </c>
      <c r="D534" s="41">
        <v>71.528869999999998</v>
      </c>
      <c r="E534" s="3">
        <f t="shared" si="48"/>
        <v>74.514434999999992</v>
      </c>
      <c r="F534" s="3">
        <f t="shared" si="49"/>
        <v>5.9711300000000023</v>
      </c>
      <c r="G534" s="3">
        <f t="shared" si="50"/>
        <v>5.9711300000000023</v>
      </c>
      <c r="H534" s="56">
        <f t="shared" si="52"/>
        <v>35.654393476900026</v>
      </c>
      <c r="I534" s="4">
        <f t="shared" si="51"/>
        <v>0.92295316129032257</v>
      </c>
      <c r="J534" s="55"/>
      <c r="K534" s="55"/>
    </row>
    <row r="535" spans="2:11" x14ac:dyDescent="0.3">
      <c r="B535" s="13" t="s">
        <v>542</v>
      </c>
      <c r="C535" s="41">
        <v>76.766666666666595</v>
      </c>
      <c r="D535" s="41">
        <v>68.761089999999996</v>
      </c>
      <c r="E535" s="3">
        <f t="shared" si="48"/>
        <v>72.763878333333295</v>
      </c>
      <c r="F535" s="3">
        <f t="shared" si="49"/>
        <v>8.0055766666665988</v>
      </c>
      <c r="G535" s="3">
        <f t="shared" si="50"/>
        <v>8.0055766666665988</v>
      </c>
      <c r="H535" s="56">
        <f t="shared" si="52"/>
        <v>64.089257765876695</v>
      </c>
      <c r="I535" s="4">
        <f t="shared" si="51"/>
        <v>0.89571545809813369</v>
      </c>
      <c r="J535" s="55"/>
      <c r="K535" s="55"/>
    </row>
    <row r="536" spans="2:11" x14ac:dyDescent="0.3">
      <c r="B536" s="13" t="s">
        <v>543</v>
      </c>
      <c r="C536" s="41">
        <v>76.967741935483801</v>
      </c>
      <c r="D536" s="41">
        <v>70.997780000000006</v>
      </c>
      <c r="E536" s="3">
        <f t="shared" si="48"/>
        <v>73.98276096774191</v>
      </c>
      <c r="F536" s="3">
        <f t="shared" si="49"/>
        <v>5.9699619354837949</v>
      </c>
      <c r="G536" s="3">
        <f t="shared" si="50"/>
        <v>5.9699619354837949</v>
      </c>
      <c r="H536" s="56">
        <f t="shared" si="52"/>
        <v>35.640445511125421</v>
      </c>
      <c r="I536" s="4">
        <f t="shared" si="51"/>
        <v>0.92243553227158515</v>
      </c>
      <c r="J536" s="55"/>
      <c r="K536" s="55"/>
    </row>
    <row r="537" spans="2:11" x14ac:dyDescent="0.3">
      <c r="B537" s="13" t="s">
        <v>544</v>
      </c>
      <c r="C537" s="41">
        <v>75.193548387096698</v>
      </c>
      <c r="D537" s="41">
        <v>70.813514999999995</v>
      </c>
      <c r="E537" s="3">
        <f t="shared" si="48"/>
        <v>73.003531693548354</v>
      </c>
      <c r="F537" s="3">
        <f t="shared" si="49"/>
        <v>4.3800333870967023</v>
      </c>
      <c r="G537" s="3">
        <f t="shared" si="50"/>
        <v>4.3800333870967023</v>
      </c>
      <c r="H537" s="56">
        <f t="shared" si="52"/>
        <v>19.18469247208181</v>
      </c>
      <c r="I537" s="4">
        <f t="shared" si="51"/>
        <v>0.94174987773487862</v>
      </c>
      <c r="J537" s="55"/>
      <c r="K537" s="55"/>
    </row>
    <row r="538" spans="2:11" x14ac:dyDescent="0.3">
      <c r="B538" s="13" t="s">
        <v>545</v>
      </c>
      <c r="C538" s="41">
        <v>75.8</v>
      </c>
      <c r="D538" s="41">
        <v>68.209180000000003</v>
      </c>
      <c r="E538" s="3">
        <f t="shared" si="48"/>
        <v>72.004590000000007</v>
      </c>
      <c r="F538" s="3">
        <f t="shared" si="49"/>
        <v>7.5908199999999937</v>
      </c>
      <c r="G538" s="3">
        <f t="shared" si="50"/>
        <v>7.5908199999999937</v>
      </c>
      <c r="H538" s="56">
        <f t="shared" si="52"/>
        <v>57.620548272399901</v>
      </c>
      <c r="I538" s="4">
        <f t="shared" si="51"/>
        <v>0.89985725593667554</v>
      </c>
      <c r="J538" s="55"/>
      <c r="K538" s="55"/>
    </row>
    <row r="539" spans="2:11" x14ac:dyDescent="0.3">
      <c r="B539" s="13" t="s">
        <v>546</v>
      </c>
      <c r="C539" s="41">
        <v>77.766666666666595</v>
      </c>
      <c r="D539" s="41">
        <v>67.558800000000005</v>
      </c>
      <c r="E539" s="3">
        <f t="shared" si="48"/>
        <v>72.662733333333307</v>
      </c>
      <c r="F539" s="3">
        <f t="shared" si="49"/>
        <v>10.20786666666659</v>
      </c>
      <c r="G539" s="3">
        <f t="shared" si="50"/>
        <v>10.20786666666659</v>
      </c>
      <c r="H539" s="56">
        <f t="shared" si="52"/>
        <v>104.20054188444287</v>
      </c>
      <c r="I539" s="4">
        <f t="shared" si="51"/>
        <v>0.86873724817831199</v>
      </c>
      <c r="J539" s="55"/>
      <c r="K539" s="55"/>
    </row>
    <row r="540" spans="2:11" x14ac:dyDescent="0.3">
      <c r="B540" s="13" t="s">
        <v>547</v>
      </c>
      <c r="C540" s="41">
        <v>77.6666666666666</v>
      </c>
      <c r="D540" s="41">
        <v>77.978809999999996</v>
      </c>
      <c r="E540" s="3">
        <f t="shared" si="48"/>
        <v>77.822738333333291</v>
      </c>
      <c r="F540" s="3">
        <f t="shared" si="49"/>
        <v>-0.31214333333339539</v>
      </c>
      <c r="G540" s="3">
        <f t="shared" si="50"/>
        <v>0.31214333333339539</v>
      </c>
      <c r="H540" s="56">
        <f t="shared" si="52"/>
        <v>9.743346054448318E-2</v>
      </c>
      <c r="I540" s="4">
        <f t="shared" si="51"/>
        <v>0.9959809871244627</v>
      </c>
      <c r="J540" s="55"/>
      <c r="K540" s="55"/>
    </row>
    <row r="541" spans="2:11" x14ac:dyDescent="0.3">
      <c r="B541" s="13" t="s">
        <v>548</v>
      </c>
      <c r="C541" s="41">
        <v>76.900000000000006</v>
      </c>
      <c r="D541" s="41">
        <v>80.706130000000002</v>
      </c>
      <c r="E541" s="3">
        <f t="shared" si="48"/>
        <v>78.803065000000004</v>
      </c>
      <c r="F541" s="3">
        <f t="shared" si="49"/>
        <v>-3.806129999999996</v>
      </c>
      <c r="G541" s="3">
        <f t="shared" si="50"/>
        <v>3.806129999999996</v>
      </c>
      <c r="H541" s="56">
        <f t="shared" si="52"/>
        <v>14.48662557689997</v>
      </c>
      <c r="I541" s="4">
        <f t="shared" si="51"/>
        <v>0.95050546163849159</v>
      </c>
      <c r="J541" s="55"/>
      <c r="K541" s="55"/>
    </row>
    <row r="542" spans="2:11" x14ac:dyDescent="0.3">
      <c r="B542" s="13" t="s">
        <v>549</v>
      </c>
      <c r="C542" s="41">
        <v>78.400000000000006</v>
      </c>
      <c r="D542" s="41">
        <v>70.301599999999993</v>
      </c>
      <c r="E542" s="3">
        <f t="shared" si="48"/>
        <v>74.350799999999992</v>
      </c>
      <c r="F542" s="3">
        <f t="shared" si="49"/>
        <v>8.0984000000000123</v>
      </c>
      <c r="G542" s="3">
        <f t="shared" si="50"/>
        <v>8.0984000000000123</v>
      </c>
      <c r="H542" s="56">
        <f t="shared" si="52"/>
        <v>65.584082560000198</v>
      </c>
      <c r="I542" s="4">
        <f t="shared" si="51"/>
        <v>0.89670408163265292</v>
      </c>
      <c r="J542" s="55"/>
      <c r="K542" s="55"/>
    </row>
    <row r="543" spans="2:11" x14ac:dyDescent="0.3">
      <c r="B543" s="13" t="s">
        <v>550</v>
      </c>
      <c r="C543" s="41">
        <v>75.088235294117595</v>
      </c>
      <c r="D543" s="41">
        <v>69.1798</v>
      </c>
      <c r="E543" s="3">
        <f t="shared" si="48"/>
        <v>72.134017647058798</v>
      </c>
      <c r="F543" s="3">
        <f t="shared" si="49"/>
        <v>5.908435294117595</v>
      </c>
      <c r="G543" s="3">
        <f t="shared" si="50"/>
        <v>5.908435294117595</v>
      </c>
      <c r="H543" s="56">
        <f t="shared" si="52"/>
        <v>34.909607624774473</v>
      </c>
      <c r="I543" s="4">
        <f t="shared" si="51"/>
        <v>0.92131343517430542</v>
      </c>
      <c r="J543" s="55"/>
      <c r="K543" s="55"/>
    </row>
    <row r="544" spans="2:11" x14ac:dyDescent="0.3">
      <c r="B544" s="13" t="s">
        <v>551</v>
      </c>
      <c r="C544" s="41">
        <v>73.242424242424207</v>
      </c>
      <c r="D544" s="41">
        <v>67.787890000000004</v>
      </c>
      <c r="E544" s="3">
        <f t="shared" si="48"/>
        <v>70.515157121212098</v>
      </c>
      <c r="F544" s="3">
        <f t="shared" si="49"/>
        <v>5.4545342424242023</v>
      </c>
      <c r="G544" s="3">
        <f t="shared" si="50"/>
        <v>5.4545342424242023</v>
      </c>
      <c r="H544" s="56">
        <f t="shared" si="52"/>
        <v>29.751943801778165</v>
      </c>
      <c r="I544" s="4">
        <f t="shared" si="51"/>
        <v>0.92552766652875518</v>
      </c>
      <c r="J544" s="55"/>
      <c r="K544" s="55"/>
    </row>
    <row r="545" spans="2:11" x14ac:dyDescent="0.3">
      <c r="B545" s="13" t="s">
        <v>552</v>
      </c>
      <c r="C545" s="41">
        <v>73.193548387096698</v>
      </c>
      <c r="D545" s="41">
        <v>68.335909999999998</v>
      </c>
      <c r="E545" s="3">
        <f t="shared" si="48"/>
        <v>70.764729193548348</v>
      </c>
      <c r="F545" s="3">
        <f t="shared" si="49"/>
        <v>4.8576383870966993</v>
      </c>
      <c r="G545" s="3">
        <f t="shared" si="50"/>
        <v>4.8576383870966993</v>
      </c>
      <c r="H545" s="56">
        <f t="shared" si="52"/>
        <v>23.596650699795422</v>
      </c>
      <c r="I545" s="4">
        <f t="shared" si="51"/>
        <v>0.93363297047157434</v>
      </c>
      <c r="J545" s="55"/>
      <c r="K545" s="55"/>
    </row>
    <row r="546" spans="2:11" x14ac:dyDescent="0.3">
      <c r="B546" s="13" t="s">
        <v>553</v>
      </c>
      <c r="C546" s="41">
        <v>74.433333333333294</v>
      </c>
      <c r="D546" s="41">
        <v>70.742530000000002</v>
      </c>
      <c r="E546" s="3">
        <f t="shared" si="48"/>
        <v>72.587931666666648</v>
      </c>
      <c r="F546" s="3">
        <f t="shared" si="49"/>
        <v>3.6908033333332924</v>
      </c>
      <c r="G546" s="3">
        <f t="shared" si="50"/>
        <v>3.6908033333332924</v>
      </c>
      <c r="H546" s="56">
        <f t="shared" si="52"/>
        <v>13.622029245344143</v>
      </c>
      <c r="I546" s="4">
        <f t="shared" si="51"/>
        <v>0.95041464397671349</v>
      </c>
      <c r="J546" s="55"/>
      <c r="K546" s="55"/>
    </row>
    <row r="547" spans="2:11" x14ac:dyDescent="0.3">
      <c r="B547" s="13" t="s">
        <v>554</v>
      </c>
      <c r="C547" s="41">
        <v>75.757575757575694</v>
      </c>
      <c r="D547" s="41">
        <v>74.491519999999994</v>
      </c>
      <c r="E547" s="3">
        <f t="shared" si="48"/>
        <v>75.124547878787837</v>
      </c>
      <c r="F547" s="3">
        <f t="shared" si="49"/>
        <v>1.2660557575756997</v>
      </c>
      <c r="G547" s="3">
        <f t="shared" si="50"/>
        <v>1.2660557575756997</v>
      </c>
      <c r="H547" s="56">
        <f t="shared" si="52"/>
        <v>1.6028971812905788</v>
      </c>
      <c r="I547" s="4">
        <f t="shared" si="51"/>
        <v>0.98328806400000079</v>
      </c>
      <c r="J547" s="55"/>
      <c r="K547" s="55"/>
    </row>
    <row r="548" spans="2:11" x14ac:dyDescent="0.3">
      <c r="B548" s="13" t="s">
        <v>555</v>
      </c>
      <c r="C548" s="41">
        <v>77.969696969696898</v>
      </c>
      <c r="D548" s="41">
        <v>72.934425000000005</v>
      </c>
      <c r="E548" s="3">
        <f t="shared" si="48"/>
        <v>75.452060984848458</v>
      </c>
      <c r="F548" s="3">
        <f t="shared" si="49"/>
        <v>5.0352719696968933</v>
      </c>
      <c r="G548" s="3">
        <f t="shared" si="50"/>
        <v>5.0352719696968933</v>
      </c>
      <c r="H548" s="56">
        <f t="shared" si="52"/>
        <v>25.35396380881523</v>
      </c>
      <c r="I548" s="4">
        <f t="shared" si="51"/>
        <v>0.93542014185775457</v>
      </c>
      <c r="J548" s="55"/>
      <c r="K548" s="55"/>
    </row>
    <row r="549" spans="2:11" x14ac:dyDescent="0.3">
      <c r="B549" s="13" t="s">
        <v>556</v>
      </c>
      <c r="C549" s="41">
        <v>77.939393939393895</v>
      </c>
      <c r="D549" s="41">
        <v>70.465950000000007</v>
      </c>
      <c r="E549" s="3">
        <f t="shared" si="48"/>
        <v>74.202671969696951</v>
      </c>
      <c r="F549" s="3">
        <f t="shared" si="49"/>
        <v>7.4734439393938885</v>
      </c>
      <c r="G549" s="3">
        <f t="shared" si="50"/>
        <v>7.4734439393938885</v>
      </c>
      <c r="H549" s="56">
        <f t="shared" si="52"/>
        <v>55.852364315263245</v>
      </c>
      <c r="I549" s="4">
        <f t="shared" si="51"/>
        <v>0.90411211119751222</v>
      </c>
      <c r="J549" s="55"/>
      <c r="K549" s="55"/>
    </row>
    <row r="550" spans="2:11" x14ac:dyDescent="0.3">
      <c r="B550" s="13" t="s">
        <v>557</v>
      </c>
      <c r="C550" s="41">
        <v>76.900000000000006</v>
      </c>
      <c r="D550" s="41">
        <v>69.779330000000002</v>
      </c>
      <c r="E550" s="3">
        <f t="shared" si="48"/>
        <v>73.339664999999997</v>
      </c>
      <c r="F550" s="3">
        <f t="shared" si="49"/>
        <v>7.1206700000000041</v>
      </c>
      <c r="G550" s="3">
        <f t="shared" si="50"/>
        <v>7.1206700000000041</v>
      </c>
      <c r="H550" s="56">
        <f t="shared" si="52"/>
        <v>50.703941248900058</v>
      </c>
      <c r="I550" s="4">
        <f t="shared" si="51"/>
        <v>0.90740351105331596</v>
      </c>
      <c r="J550" s="55"/>
      <c r="K550" s="55"/>
    </row>
    <row r="551" spans="2:11" x14ac:dyDescent="0.3">
      <c r="B551" s="13" t="s">
        <v>558</v>
      </c>
      <c r="C551" s="41">
        <v>74.193548387096698</v>
      </c>
      <c r="D551" s="41">
        <v>68.717259999999996</v>
      </c>
      <c r="E551" s="3">
        <f t="shared" si="48"/>
        <v>71.455404193548347</v>
      </c>
      <c r="F551" s="3">
        <f t="shared" si="49"/>
        <v>5.4762883870967016</v>
      </c>
      <c r="G551" s="3">
        <f t="shared" si="50"/>
        <v>5.4762883870967016</v>
      </c>
      <c r="H551" s="56">
        <f t="shared" si="52"/>
        <v>29.989734498650193</v>
      </c>
      <c r="I551" s="4">
        <f t="shared" si="51"/>
        <v>0.92618915652174005</v>
      </c>
      <c r="J551" s="55"/>
      <c r="K551" s="55"/>
    </row>
    <row r="552" spans="2:11" x14ac:dyDescent="0.3">
      <c r="B552" s="13" t="s">
        <v>559</v>
      </c>
      <c r="C552" s="41">
        <v>73.774193548387103</v>
      </c>
      <c r="D552" s="41">
        <v>71.064229999999995</v>
      </c>
      <c r="E552" s="3">
        <f t="shared" si="48"/>
        <v>72.419211774193542</v>
      </c>
      <c r="F552" s="3">
        <f t="shared" si="49"/>
        <v>2.7099635483871083</v>
      </c>
      <c r="G552" s="3">
        <f t="shared" si="50"/>
        <v>2.7099635483871083</v>
      </c>
      <c r="H552" s="56">
        <f t="shared" si="52"/>
        <v>7.3439024335868472</v>
      </c>
      <c r="I552" s="4">
        <f t="shared" si="51"/>
        <v>0.96326678181023162</v>
      </c>
      <c r="J552" s="55"/>
      <c r="K552" s="55"/>
    </row>
    <row r="553" spans="2:11" x14ac:dyDescent="0.3">
      <c r="B553" s="13" t="s">
        <v>560</v>
      </c>
      <c r="C553" s="41">
        <v>73.75</v>
      </c>
      <c r="D553" s="41">
        <v>72.392830000000004</v>
      </c>
      <c r="E553" s="3">
        <f t="shared" si="48"/>
        <v>73.071415000000002</v>
      </c>
      <c r="F553" s="3">
        <f t="shared" si="49"/>
        <v>1.3571699999999964</v>
      </c>
      <c r="G553" s="3">
        <f t="shared" si="50"/>
        <v>1.3571699999999964</v>
      </c>
      <c r="H553" s="56">
        <f t="shared" si="52"/>
        <v>1.8419104088999902</v>
      </c>
      <c r="I553" s="4">
        <f t="shared" si="51"/>
        <v>0.98159769491525428</v>
      </c>
      <c r="J553" s="55"/>
      <c r="K553" s="55"/>
    </row>
    <row r="554" spans="2:11" x14ac:dyDescent="0.3">
      <c r="B554" s="13" t="s">
        <v>561</v>
      </c>
      <c r="C554" s="41">
        <v>74.419354838709694</v>
      </c>
      <c r="D554" s="41">
        <v>71.414246000000006</v>
      </c>
      <c r="E554" s="3">
        <f t="shared" ref="E554:E617" si="53">IFERROR(AVERAGE(C554,D554),"")</f>
        <v>72.916800419354843</v>
      </c>
      <c r="F554" s="3">
        <f t="shared" ref="F554:F617" si="54">IFERROR((C554-D554),"")</f>
        <v>3.0051088387096883</v>
      </c>
      <c r="G554" s="3">
        <f t="shared" ref="G554:G617" si="55">ABS(F554)</f>
        <v>3.0051088387096883</v>
      </c>
      <c r="H554" s="56">
        <f t="shared" si="52"/>
        <v>9.0306791324910911</v>
      </c>
      <c r="I554" s="4">
        <f t="shared" ref="I554:I617" si="56">IFERROR((1-(ABS(C554-D554)/C554)),"")</f>
        <v>0.95961925704377971</v>
      </c>
      <c r="J554" s="55"/>
      <c r="K554" s="55"/>
    </row>
    <row r="555" spans="2:11" x14ac:dyDescent="0.3">
      <c r="B555" s="13" t="s">
        <v>562</v>
      </c>
      <c r="C555" s="41">
        <v>74.483870967741893</v>
      </c>
      <c r="D555" s="41">
        <v>72.099379999999996</v>
      </c>
      <c r="E555" s="3">
        <f t="shared" si="53"/>
        <v>73.291625483870945</v>
      </c>
      <c r="F555" s="3">
        <f t="shared" si="54"/>
        <v>2.3844909677418968</v>
      </c>
      <c r="G555" s="3">
        <f t="shared" si="55"/>
        <v>2.3844909677418968</v>
      </c>
      <c r="H555" s="56">
        <f t="shared" si="52"/>
        <v>5.6857971752426879</v>
      </c>
      <c r="I555" s="4">
        <f t="shared" si="56"/>
        <v>0.96798647899523649</v>
      </c>
      <c r="J555" s="55"/>
      <c r="K555" s="55"/>
    </row>
    <row r="556" spans="2:11" x14ac:dyDescent="0.3">
      <c r="B556" s="13" t="s">
        <v>563</v>
      </c>
      <c r="C556" s="41">
        <v>74.6666666666666</v>
      </c>
      <c r="D556" s="41">
        <v>71.128519999999995</v>
      </c>
      <c r="E556" s="3">
        <f t="shared" si="53"/>
        <v>72.897593333333305</v>
      </c>
      <c r="F556" s="3">
        <f t="shared" si="54"/>
        <v>3.5381466666666057</v>
      </c>
      <c r="G556" s="3">
        <f t="shared" si="55"/>
        <v>3.5381466666666057</v>
      </c>
      <c r="H556" s="56">
        <f t="shared" si="52"/>
        <v>12.518481834844014</v>
      </c>
      <c r="I556" s="4">
        <f t="shared" si="56"/>
        <v>0.95261410714285788</v>
      </c>
      <c r="J556" s="55"/>
      <c r="K556" s="55"/>
    </row>
    <row r="557" spans="2:11" x14ac:dyDescent="0.3">
      <c r="B557" s="13" t="s">
        <v>564</v>
      </c>
      <c r="C557" s="41">
        <v>73.8</v>
      </c>
      <c r="D557" s="41">
        <v>69.686356000000004</v>
      </c>
      <c r="E557" s="3">
        <f t="shared" si="53"/>
        <v>71.743178</v>
      </c>
      <c r="F557" s="3">
        <f t="shared" si="54"/>
        <v>4.1136439999999936</v>
      </c>
      <c r="G557" s="3">
        <f t="shared" si="55"/>
        <v>4.1136439999999936</v>
      </c>
      <c r="H557" s="56">
        <f t="shared" si="52"/>
        <v>16.922066958735947</v>
      </c>
      <c r="I557" s="4">
        <f t="shared" si="56"/>
        <v>0.944259566395664</v>
      </c>
      <c r="J557" s="55"/>
      <c r="K557" s="55"/>
    </row>
    <row r="558" spans="2:11" x14ac:dyDescent="0.3">
      <c r="B558" s="13" t="s">
        <v>565</v>
      </c>
      <c r="C558" s="41">
        <v>73.400000000000006</v>
      </c>
      <c r="D558" s="41">
        <v>67.420150000000007</v>
      </c>
      <c r="E558" s="3">
        <f t="shared" si="53"/>
        <v>70.410075000000006</v>
      </c>
      <c r="F558" s="3">
        <f t="shared" si="54"/>
        <v>5.979849999999999</v>
      </c>
      <c r="G558" s="3">
        <f t="shared" si="55"/>
        <v>5.979849999999999</v>
      </c>
      <c r="H558" s="56">
        <f t="shared" si="52"/>
        <v>35.75860602249999</v>
      </c>
      <c r="I558" s="4">
        <f t="shared" si="56"/>
        <v>0.91853065395095368</v>
      </c>
      <c r="J558" s="55"/>
      <c r="K558" s="55"/>
    </row>
    <row r="559" spans="2:11" x14ac:dyDescent="0.3">
      <c r="B559" s="13" t="s">
        <v>566</v>
      </c>
      <c r="C559" s="41">
        <v>72.533333333333303</v>
      </c>
      <c r="D559" s="41">
        <v>75.165139999999994</v>
      </c>
      <c r="E559" s="3">
        <f t="shared" si="53"/>
        <v>73.849236666666656</v>
      </c>
      <c r="F559" s="3">
        <f t="shared" si="54"/>
        <v>-2.6318066666666908</v>
      </c>
      <c r="G559" s="3">
        <f t="shared" si="55"/>
        <v>2.6318066666666908</v>
      </c>
      <c r="H559" s="56">
        <f t="shared" si="52"/>
        <v>6.926406330711238</v>
      </c>
      <c r="I559" s="4">
        <f t="shared" si="56"/>
        <v>0.96371590073529378</v>
      </c>
      <c r="J559" s="55"/>
      <c r="K559" s="55"/>
    </row>
    <row r="560" spans="2:11" x14ac:dyDescent="0.3">
      <c r="B560" s="13" t="s">
        <v>567</v>
      </c>
      <c r="C560" s="41">
        <v>75.1666666666666</v>
      </c>
      <c r="D560" s="41">
        <v>71.864230000000006</v>
      </c>
      <c r="E560" s="3">
        <f t="shared" si="53"/>
        <v>73.515448333333296</v>
      </c>
      <c r="F560" s="3">
        <f t="shared" si="54"/>
        <v>3.3024366666665941</v>
      </c>
      <c r="G560" s="3">
        <f t="shared" si="55"/>
        <v>3.3024366666665941</v>
      </c>
      <c r="H560" s="56">
        <f t="shared" si="52"/>
        <v>10.906087937343965</v>
      </c>
      <c r="I560" s="4">
        <f t="shared" si="56"/>
        <v>0.95606514412416943</v>
      </c>
      <c r="J560" s="55"/>
      <c r="K560" s="55"/>
    </row>
    <row r="561" spans="2:11" x14ac:dyDescent="0.3">
      <c r="B561" s="13" t="s">
        <v>568</v>
      </c>
      <c r="C561" s="41">
        <v>78.066666666666606</v>
      </c>
      <c r="D561" s="41">
        <v>70.229150000000004</v>
      </c>
      <c r="E561" s="3">
        <f t="shared" si="53"/>
        <v>74.147908333333305</v>
      </c>
      <c r="F561" s="3">
        <f t="shared" si="54"/>
        <v>7.8375166666666019</v>
      </c>
      <c r="G561" s="3">
        <f t="shared" si="55"/>
        <v>7.8375166666666019</v>
      </c>
      <c r="H561" s="56">
        <f t="shared" si="52"/>
        <v>61.426667500276764</v>
      </c>
      <c r="I561" s="4">
        <f t="shared" si="56"/>
        <v>0.89960482493595295</v>
      </c>
      <c r="J561" s="55"/>
      <c r="K561" s="55"/>
    </row>
    <row r="562" spans="2:11" x14ac:dyDescent="0.3">
      <c r="B562" s="13" t="s">
        <v>569</v>
      </c>
      <c r="C562" s="41">
        <v>77.3125</v>
      </c>
      <c r="D562" s="41">
        <v>68.215109999999996</v>
      </c>
      <c r="E562" s="3">
        <f t="shared" si="53"/>
        <v>72.763804999999991</v>
      </c>
      <c r="F562" s="3">
        <f t="shared" si="54"/>
        <v>9.0973900000000043</v>
      </c>
      <c r="G562" s="3">
        <f t="shared" si="55"/>
        <v>9.0973900000000043</v>
      </c>
      <c r="H562" s="56">
        <f t="shared" si="52"/>
        <v>82.762504812100076</v>
      </c>
      <c r="I562" s="4">
        <f t="shared" si="56"/>
        <v>0.88232963621665317</v>
      </c>
      <c r="J562" s="55"/>
      <c r="K562" s="55"/>
    </row>
    <row r="563" spans="2:11" x14ac:dyDescent="0.3">
      <c r="B563" s="13" t="s">
        <v>570</v>
      </c>
      <c r="C563" s="41">
        <v>76.225806451612897</v>
      </c>
      <c r="D563" s="41">
        <v>69.061819999999997</v>
      </c>
      <c r="E563" s="3">
        <f t="shared" si="53"/>
        <v>72.64381322580644</v>
      </c>
      <c r="F563" s="3">
        <f t="shared" si="54"/>
        <v>7.1639864516128995</v>
      </c>
      <c r="G563" s="3">
        <f t="shared" si="55"/>
        <v>7.1639864516128995</v>
      </c>
      <c r="H563" s="56">
        <f t="shared" si="52"/>
        <v>51.322701878893184</v>
      </c>
      <c r="I563" s="4">
        <f t="shared" si="56"/>
        <v>0.9060162589928058</v>
      </c>
      <c r="J563" s="55"/>
      <c r="K563" s="55"/>
    </row>
    <row r="564" spans="2:11" x14ac:dyDescent="0.3">
      <c r="B564" s="13" t="s">
        <v>571</v>
      </c>
      <c r="C564" s="41">
        <v>76.466666666666598</v>
      </c>
      <c r="D564" s="41">
        <v>66.97569</v>
      </c>
      <c r="E564" s="3">
        <f t="shared" si="53"/>
        <v>71.721178333333299</v>
      </c>
      <c r="F564" s="3">
        <f t="shared" si="54"/>
        <v>9.4909766666665973</v>
      </c>
      <c r="G564" s="3">
        <f t="shared" si="55"/>
        <v>9.4909766666665973</v>
      </c>
      <c r="H564" s="56">
        <f t="shared" si="52"/>
        <v>90.078638087209796</v>
      </c>
      <c r="I564" s="4">
        <f t="shared" si="56"/>
        <v>0.87588086312118651</v>
      </c>
      <c r="J564" s="55"/>
      <c r="K564" s="55"/>
    </row>
    <row r="565" spans="2:11" x14ac:dyDescent="0.3">
      <c r="B565" s="13" t="s">
        <v>572</v>
      </c>
      <c r="C565" s="41">
        <v>77.633333333333297</v>
      </c>
      <c r="D565" s="41">
        <v>71.090729999999994</v>
      </c>
      <c r="E565" s="3">
        <f t="shared" si="53"/>
        <v>74.362031666666638</v>
      </c>
      <c r="F565" s="3">
        <f t="shared" si="54"/>
        <v>6.5426033333333038</v>
      </c>
      <c r="G565" s="3">
        <f t="shared" si="55"/>
        <v>6.5426033333333038</v>
      </c>
      <c r="H565" s="56">
        <f t="shared" si="52"/>
        <v>42.805658377344059</v>
      </c>
      <c r="I565" s="4">
        <f t="shared" si="56"/>
        <v>0.91572430227565516</v>
      </c>
      <c r="J565" s="55"/>
      <c r="K565" s="55"/>
    </row>
    <row r="566" spans="2:11" x14ac:dyDescent="0.3">
      <c r="B566" s="13" t="s">
        <v>573</v>
      </c>
      <c r="C566" s="41">
        <v>77.566666666666606</v>
      </c>
      <c r="D566" s="41">
        <v>70.110169999999997</v>
      </c>
      <c r="E566" s="3">
        <f t="shared" si="53"/>
        <v>73.838418333333294</v>
      </c>
      <c r="F566" s="3">
        <f t="shared" si="54"/>
        <v>7.4564966666666095</v>
      </c>
      <c r="G566" s="3">
        <f t="shared" si="55"/>
        <v>7.4564966666666095</v>
      </c>
      <c r="H566" s="56">
        <f t="shared" si="52"/>
        <v>55.599342540010255</v>
      </c>
      <c r="I566" s="4">
        <f t="shared" si="56"/>
        <v>0.90386983240223528</v>
      </c>
      <c r="J566" s="55"/>
      <c r="K566" s="55"/>
    </row>
    <row r="567" spans="2:11" x14ac:dyDescent="0.3">
      <c r="B567" s="13" t="s">
        <v>574</v>
      </c>
      <c r="C567" s="41">
        <v>76.866666666666603</v>
      </c>
      <c r="D567" s="41">
        <v>70.521590000000003</v>
      </c>
      <c r="E567" s="3">
        <f t="shared" si="53"/>
        <v>73.69412833333331</v>
      </c>
      <c r="F567" s="3">
        <f t="shared" si="54"/>
        <v>6.3450766666665999</v>
      </c>
      <c r="G567" s="3">
        <f t="shared" si="55"/>
        <v>6.3450766666665999</v>
      </c>
      <c r="H567" s="56">
        <f t="shared" si="52"/>
        <v>40.259997905876929</v>
      </c>
      <c r="I567" s="4">
        <f t="shared" si="56"/>
        <v>0.91745346921075532</v>
      </c>
      <c r="J567" s="55"/>
      <c r="K567" s="55"/>
    </row>
    <row r="568" spans="2:11" x14ac:dyDescent="0.3">
      <c r="B568" s="13" t="s">
        <v>575</v>
      </c>
      <c r="C568" s="41">
        <v>78.3</v>
      </c>
      <c r="D568" s="41">
        <v>69.580734000000007</v>
      </c>
      <c r="E568" s="3">
        <f t="shared" si="53"/>
        <v>73.940367000000009</v>
      </c>
      <c r="F568" s="3">
        <f t="shared" si="54"/>
        <v>8.7192659999999904</v>
      </c>
      <c r="G568" s="3">
        <f t="shared" si="55"/>
        <v>8.7192659999999904</v>
      </c>
      <c r="H568" s="56">
        <f t="shared" si="52"/>
        <v>76.025599578755831</v>
      </c>
      <c r="I568" s="4">
        <f t="shared" si="56"/>
        <v>0.88864283524904231</v>
      </c>
      <c r="J568" s="55"/>
      <c r="K568" s="55"/>
    </row>
    <row r="569" spans="2:11" x14ac:dyDescent="0.3">
      <c r="B569" s="13" t="s">
        <v>576</v>
      </c>
      <c r="C569" s="41">
        <v>76.7</v>
      </c>
      <c r="D569" s="41">
        <v>66.473010000000002</v>
      </c>
      <c r="E569" s="3">
        <f t="shared" si="53"/>
        <v>71.586505000000002</v>
      </c>
      <c r="F569" s="3">
        <f t="shared" si="54"/>
        <v>10.226990000000001</v>
      </c>
      <c r="G569" s="3">
        <f t="shared" si="55"/>
        <v>10.226990000000001</v>
      </c>
      <c r="H569" s="56">
        <f t="shared" si="52"/>
        <v>104.59132446010001</v>
      </c>
      <c r="I569" s="4">
        <f t="shared" si="56"/>
        <v>0.86666245110821383</v>
      </c>
      <c r="J569" s="55"/>
      <c r="K569" s="55"/>
    </row>
    <row r="570" spans="2:11" x14ac:dyDescent="0.3">
      <c r="B570" s="13" t="s">
        <v>577</v>
      </c>
      <c r="C570" s="41">
        <v>78.433333333333294</v>
      </c>
      <c r="D570" s="41">
        <v>70.093329999999995</v>
      </c>
      <c r="E570" s="3">
        <f t="shared" si="53"/>
        <v>74.263331666666645</v>
      </c>
      <c r="F570" s="3">
        <f t="shared" si="54"/>
        <v>8.3400033333332999</v>
      </c>
      <c r="G570" s="3">
        <f t="shared" si="55"/>
        <v>8.3400033333332999</v>
      </c>
      <c r="H570" s="56">
        <f t="shared" si="52"/>
        <v>69.555655600010553</v>
      </c>
      <c r="I570" s="4">
        <f t="shared" si="56"/>
        <v>0.89366761580960508</v>
      </c>
      <c r="J570" s="55"/>
      <c r="K570" s="55"/>
    </row>
    <row r="571" spans="2:11" x14ac:dyDescent="0.3">
      <c r="B571" s="13" t="s">
        <v>578</v>
      </c>
      <c r="C571" s="41">
        <v>77.433333333333294</v>
      </c>
      <c r="D571" s="41">
        <v>71.413600000000002</v>
      </c>
      <c r="E571" s="3">
        <f t="shared" si="53"/>
        <v>74.423466666666656</v>
      </c>
      <c r="F571" s="3">
        <f t="shared" si="54"/>
        <v>6.0197333333332921</v>
      </c>
      <c r="G571" s="3">
        <f t="shared" si="55"/>
        <v>6.0197333333332921</v>
      </c>
      <c r="H571" s="56">
        <f t="shared" si="52"/>
        <v>36.237189404443946</v>
      </c>
      <c r="I571" s="4">
        <f t="shared" si="56"/>
        <v>0.92225914765389627</v>
      </c>
      <c r="J571" s="55"/>
      <c r="K571" s="55"/>
    </row>
    <row r="572" spans="2:11" x14ac:dyDescent="0.3">
      <c r="B572" s="13" t="s">
        <v>579</v>
      </c>
      <c r="C572" s="41">
        <v>77.133333333333297</v>
      </c>
      <c r="D572" s="41">
        <v>70.766859999999994</v>
      </c>
      <c r="E572" s="3">
        <f t="shared" si="53"/>
        <v>73.950096666666639</v>
      </c>
      <c r="F572" s="3">
        <f t="shared" si="54"/>
        <v>6.3664733333333032</v>
      </c>
      <c r="G572" s="3">
        <f t="shared" si="55"/>
        <v>6.3664733333333032</v>
      </c>
      <c r="H572" s="56">
        <f t="shared" si="52"/>
        <v>40.531982704044061</v>
      </c>
      <c r="I572" s="4">
        <f t="shared" si="56"/>
        <v>0.91746145203111529</v>
      </c>
      <c r="J572" s="55"/>
      <c r="K572" s="55"/>
    </row>
    <row r="573" spans="2:11" x14ac:dyDescent="0.3">
      <c r="B573" s="13" t="s">
        <v>580</v>
      </c>
      <c r="C573" s="41">
        <v>76.133333333333297</v>
      </c>
      <c r="D573" s="41">
        <v>73.680080000000004</v>
      </c>
      <c r="E573" s="3">
        <f t="shared" si="53"/>
        <v>74.906706666666651</v>
      </c>
      <c r="F573" s="3">
        <f t="shared" si="54"/>
        <v>2.4532533333332935</v>
      </c>
      <c r="G573" s="3">
        <f t="shared" si="55"/>
        <v>2.4532533333332935</v>
      </c>
      <c r="H573" s="56">
        <f t="shared" si="52"/>
        <v>6.0184519175109159</v>
      </c>
      <c r="I573" s="4">
        <f t="shared" si="56"/>
        <v>0.96777688266199702</v>
      </c>
      <c r="J573" s="55"/>
      <c r="K573" s="55"/>
    </row>
    <row r="574" spans="2:11" x14ac:dyDescent="0.3">
      <c r="B574" s="13" t="s">
        <v>581</v>
      </c>
      <c r="C574" s="41">
        <v>76.7</v>
      </c>
      <c r="D574" s="41">
        <v>72.140979999999999</v>
      </c>
      <c r="E574" s="3">
        <f t="shared" si="53"/>
        <v>74.420490000000001</v>
      </c>
      <c r="F574" s="3">
        <f t="shared" si="54"/>
        <v>4.5590200000000038</v>
      </c>
      <c r="G574" s="3">
        <f t="shared" si="55"/>
        <v>4.5590200000000038</v>
      </c>
      <c r="H574" s="56">
        <f t="shared" si="52"/>
        <v>20.784663360400035</v>
      </c>
      <c r="I574" s="4">
        <f t="shared" si="56"/>
        <v>0.94056036505867013</v>
      </c>
      <c r="J574" s="55"/>
      <c r="K574" s="55"/>
    </row>
    <row r="575" spans="2:11" x14ac:dyDescent="0.3">
      <c r="B575" s="13" t="s">
        <v>582</v>
      </c>
      <c r="C575" s="41">
        <v>77.5</v>
      </c>
      <c r="D575" s="41">
        <v>72.498890000000003</v>
      </c>
      <c r="E575" s="3">
        <f t="shared" si="53"/>
        <v>74.999445000000009</v>
      </c>
      <c r="F575" s="3">
        <f t="shared" si="54"/>
        <v>5.0011099999999971</v>
      </c>
      <c r="G575" s="3">
        <f t="shared" si="55"/>
        <v>5.0011099999999971</v>
      </c>
      <c r="H575" s="56">
        <f t="shared" si="52"/>
        <v>25.011101232099971</v>
      </c>
      <c r="I575" s="4">
        <f t="shared" si="56"/>
        <v>0.93546954838709684</v>
      </c>
      <c r="J575" s="55"/>
      <c r="K575" s="55"/>
    </row>
    <row r="576" spans="2:11" x14ac:dyDescent="0.3">
      <c r="B576" s="13" t="s">
        <v>583</v>
      </c>
      <c r="C576" s="41">
        <v>78.129032258064498</v>
      </c>
      <c r="D576" s="41">
        <v>69.054276000000002</v>
      </c>
      <c r="E576" s="3">
        <f t="shared" si="53"/>
        <v>73.59165412903225</v>
      </c>
      <c r="F576" s="3">
        <f t="shared" si="54"/>
        <v>9.0747562580644967</v>
      </c>
      <c r="G576" s="3">
        <f t="shared" si="55"/>
        <v>9.0747562580644967</v>
      </c>
      <c r="H576" s="56">
        <f t="shared" si="52"/>
        <v>82.351201143280747</v>
      </c>
      <c r="I576" s="4">
        <f t="shared" si="56"/>
        <v>0.88384911478117278</v>
      </c>
      <c r="J576" s="55"/>
      <c r="K576" s="55"/>
    </row>
    <row r="577" spans="2:11" x14ac:dyDescent="0.3">
      <c r="B577" s="13" t="s">
        <v>584</v>
      </c>
      <c r="C577" s="41">
        <v>77.6666666666666</v>
      </c>
      <c r="D577" s="41">
        <v>73.766593999999998</v>
      </c>
      <c r="E577" s="3">
        <f t="shared" si="53"/>
        <v>75.716630333333299</v>
      </c>
      <c r="F577" s="3">
        <f t="shared" si="54"/>
        <v>3.9000726666666026</v>
      </c>
      <c r="G577" s="3">
        <f t="shared" si="55"/>
        <v>3.9000726666666026</v>
      </c>
      <c r="H577" s="56">
        <f t="shared" si="52"/>
        <v>15.210566805279944</v>
      </c>
      <c r="I577" s="4">
        <f t="shared" si="56"/>
        <v>0.9497844721030051</v>
      </c>
      <c r="J577" s="55"/>
      <c r="K577" s="55"/>
    </row>
    <row r="578" spans="2:11" x14ac:dyDescent="0.3">
      <c r="B578" s="13" t="s">
        <v>585</v>
      </c>
      <c r="C578" s="41">
        <v>77.633333333333297</v>
      </c>
      <c r="D578" s="41">
        <v>74.658829999999995</v>
      </c>
      <c r="E578" s="3">
        <f t="shared" si="53"/>
        <v>76.146081666666646</v>
      </c>
      <c r="F578" s="3">
        <f t="shared" si="54"/>
        <v>2.9745033333333026</v>
      </c>
      <c r="G578" s="3">
        <f t="shared" si="55"/>
        <v>2.9745033333333026</v>
      </c>
      <c r="H578" s="56">
        <f t="shared" si="52"/>
        <v>8.8476700800109285</v>
      </c>
      <c r="I578" s="4">
        <f t="shared" si="56"/>
        <v>0.96168522971232329</v>
      </c>
      <c r="J578" s="55"/>
      <c r="K578" s="55"/>
    </row>
    <row r="579" spans="2:11" x14ac:dyDescent="0.3">
      <c r="B579" s="13" t="s">
        <v>586</v>
      </c>
      <c r="C579" s="41">
        <v>74.484848484848399</v>
      </c>
      <c r="D579" s="41">
        <v>76.807495000000003</v>
      </c>
      <c r="E579" s="3">
        <f t="shared" si="53"/>
        <v>75.646171742424201</v>
      </c>
      <c r="F579" s="3">
        <f t="shared" si="54"/>
        <v>-2.3226465151516038</v>
      </c>
      <c r="G579" s="3">
        <f t="shared" si="55"/>
        <v>2.3226465151516038</v>
      </c>
      <c r="H579" s="56">
        <f t="shared" si="52"/>
        <v>5.3946868343458894</v>
      </c>
      <c r="I579" s="4">
        <f t="shared" si="56"/>
        <v>0.96881719487387996</v>
      </c>
      <c r="J579" s="55"/>
      <c r="K579" s="55"/>
    </row>
    <row r="580" spans="2:11" x14ac:dyDescent="0.3">
      <c r="B580" s="13" t="s">
        <v>587</v>
      </c>
      <c r="C580" s="41">
        <v>75.675675675675606</v>
      </c>
      <c r="D580" s="41">
        <v>79.109129999999993</v>
      </c>
      <c r="E580" s="3">
        <f t="shared" si="53"/>
        <v>77.392402837837807</v>
      </c>
      <c r="F580" s="3">
        <f t="shared" si="54"/>
        <v>-3.4334543243243871</v>
      </c>
      <c r="G580" s="3">
        <f t="shared" si="55"/>
        <v>3.4334543243243871</v>
      </c>
      <c r="H580" s="56">
        <f t="shared" si="52"/>
        <v>11.788608597221835</v>
      </c>
      <c r="I580" s="4">
        <f t="shared" si="56"/>
        <v>0.95462935357142764</v>
      </c>
      <c r="J580" s="55"/>
      <c r="K580" s="55"/>
    </row>
    <row r="581" spans="2:11" x14ac:dyDescent="0.3">
      <c r="B581" s="13" t="s">
        <v>588</v>
      </c>
      <c r="C581" s="41">
        <v>74.837837837837796</v>
      </c>
      <c r="D581" s="41">
        <v>76.566689999999994</v>
      </c>
      <c r="E581" s="3">
        <f t="shared" si="53"/>
        <v>75.702263918918902</v>
      </c>
      <c r="F581" s="3">
        <f t="shared" si="54"/>
        <v>-1.7288521621621982</v>
      </c>
      <c r="G581" s="3">
        <f t="shared" si="55"/>
        <v>1.7288521621621982</v>
      </c>
      <c r="H581" s="56">
        <f t="shared" si="52"/>
        <v>2.9889297986129075</v>
      </c>
      <c r="I581" s="4">
        <f t="shared" si="56"/>
        <v>0.97689868905742094</v>
      </c>
      <c r="J581" s="55"/>
      <c r="K581" s="55"/>
    </row>
    <row r="582" spans="2:11" x14ac:dyDescent="0.3">
      <c r="B582" s="13" t="s">
        <v>589</v>
      </c>
      <c r="C582" s="41">
        <v>72.59375</v>
      </c>
      <c r="D582" s="41">
        <v>77.058494999999994</v>
      </c>
      <c r="E582" s="3">
        <f t="shared" si="53"/>
        <v>74.826122499999997</v>
      </c>
      <c r="F582" s="3">
        <f t="shared" si="54"/>
        <v>-4.4647449999999935</v>
      </c>
      <c r="G582" s="3">
        <f t="shared" si="55"/>
        <v>4.4647449999999935</v>
      </c>
      <c r="H582" s="56">
        <f t="shared" si="52"/>
        <v>19.933947915024941</v>
      </c>
      <c r="I582" s="4">
        <f t="shared" si="56"/>
        <v>0.93849684029272507</v>
      </c>
      <c r="J582" s="55"/>
      <c r="K582" s="55"/>
    </row>
    <row r="583" spans="2:11" x14ac:dyDescent="0.3">
      <c r="B583" s="13" t="s">
        <v>590</v>
      </c>
      <c r="C583" s="41">
        <v>73.966666666666598</v>
      </c>
      <c r="D583" s="41">
        <v>77.307249999999996</v>
      </c>
      <c r="E583" s="3">
        <f t="shared" si="53"/>
        <v>75.636958333333297</v>
      </c>
      <c r="F583" s="3">
        <f t="shared" si="54"/>
        <v>-3.3405833333333987</v>
      </c>
      <c r="G583" s="3">
        <f t="shared" si="55"/>
        <v>3.3405833333333987</v>
      </c>
      <c r="H583" s="56">
        <f t="shared" si="52"/>
        <v>11.159497006944882</v>
      </c>
      <c r="I583" s="4">
        <f t="shared" si="56"/>
        <v>0.95483663812528075</v>
      </c>
      <c r="J583" s="55"/>
      <c r="K583" s="55"/>
    </row>
    <row r="584" spans="2:11" x14ac:dyDescent="0.3">
      <c r="B584" s="13" t="s">
        <v>591</v>
      </c>
      <c r="C584" s="41">
        <v>76</v>
      </c>
      <c r="D584" s="41">
        <v>75.838629999999995</v>
      </c>
      <c r="E584" s="3">
        <f t="shared" si="53"/>
        <v>75.919314999999997</v>
      </c>
      <c r="F584" s="3">
        <f t="shared" si="54"/>
        <v>0.16137000000000512</v>
      </c>
      <c r="G584" s="3">
        <f t="shared" si="55"/>
        <v>0.16137000000000512</v>
      </c>
      <c r="H584" s="56">
        <f t="shared" si="52"/>
        <v>2.6040276900001654E-2</v>
      </c>
      <c r="I584" s="4">
        <f t="shared" si="56"/>
        <v>0.99787671052631577</v>
      </c>
      <c r="J584" s="55"/>
      <c r="K584" s="55"/>
    </row>
    <row r="585" spans="2:11" x14ac:dyDescent="0.3">
      <c r="B585" s="13" t="s">
        <v>592</v>
      </c>
      <c r="C585" s="41">
        <v>76.366666666666603</v>
      </c>
      <c r="D585" s="41">
        <v>75.071979999999996</v>
      </c>
      <c r="E585" s="3">
        <f t="shared" si="53"/>
        <v>75.719323333333307</v>
      </c>
      <c r="F585" s="3">
        <f t="shared" si="54"/>
        <v>1.2946866666666068</v>
      </c>
      <c r="G585" s="3">
        <f t="shared" si="55"/>
        <v>1.2946866666666068</v>
      </c>
      <c r="H585" s="56">
        <f t="shared" si="52"/>
        <v>1.6762135648442895</v>
      </c>
      <c r="I585" s="4">
        <f t="shared" si="56"/>
        <v>0.98304644260148488</v>
      </c>
      <c r="J585" s="55"/>
      <c r="K585" s="55"/>
    </row>
    <row r="586" spans="2:11" x14ac:dyDescent="0.3">
      <c r="B586" s="13" t="s">
        <v>593</v>
      </c>
      <c r="C586" s="41">
        <v>75.966666666666598</v>
      </c>
      <c r="D586" s="41">
        <v>74.343940000000003</v>
      </c>
      <c r="E586" s="3">
        <f t="shared" si="53"/>
        <v>75.155303333333308</v>
      </c>
      <c r="F586" s="3">
        <f t="shared" si="54"/>
        <v>1.622726666666594</v>
      </c>
      <c r="G586" s="3">
        <f t="shared" si="55"/>
        <v>1.622726666666594</v>
      </c>
      <c r="H586" s="56">
        <f t="shared" si="52"/>
        <v>2.6332418347108755</v>
      </c>
      <c r="I586" s="4">
        <f t="shared" si="56"/>
        <v>0.97863896445809662</v>
      </c>
      <c r="J586" s="55"/>
      <c r="K586" s="55"/>
    </row>
    <row r="587" spans="2:11" x14ac:dyDescent="0.3">
      <c r="B587" s="13" t="s">
        <v>594</v>
      </c>
      <c r="C587" s="41">
        <v>74.933333333333294</v>
      </c>
      <c r="D587" s="41">
        <v>75.343559999999997</v>
      </c>
      <c r="E587" s="3">
        <f t="shared" si="53"/>
        <v>75.138446666666653</v>
      </c>
      <c r="F587" s="3">
        <f t="shared" si="54"/>
        <v>-0.41022666666670204</v>
      </c>
      <c r="G587" s="3">
        <f t="shared" si="55"/>
        <v>0.41022666666670204</v>
      </c>
      <c r="H587" s="56">
        <f t="shared" si="52"/>
        <v>0.16828591804447346</v>
      </c>
      <c r="I587" s="4">
        <f t="shared" si="56"/>
        <v>0.99452544483985716</v>
      </c>
      <c r="J587" s="55"/>
      <c r="K587" s="55"/>
    </row>
    <row r="588" spans="2:11" x14ac:dyDescent="0.3">
      <c r="B588" s="13" t="s">
        <v>595</v>
      </c>
      <c r="C588" s="41">
        <v>72.931034482758605</v>
      </c>
      <c r="D588" s="41">
        <v>80.851039999999998</v>
      </c>
      <c r="E588" s="3">
        <f t="shared" si="53"/>
        <v>76.891037241379308</v>
      </c>
      <c r="F588" s="3">
        <f t="shared" si="54"/>
        <v>-7.9200055172413926</v>
      </c>
      <c r="G588" s="3">
        <f t="shared" si="55"/>
        <v>7.9200055172413926</v>
      </c>
      <c r="H588" s="56">
        <f t="shared" si="52"/>
        <v>62.7264873931341</v>
      </c>
      <c r="I588" s="4">
        <f t="shared" si="56"/>
        <v>0.89140417966903052</v>
      </c>
      <c r="J588" s="55"/>
      <c r="K588" s="55"/>
    </row>
    <row r="589" spans="2:11" x14ac:dyDescent="0.3">
      <c r="B589" s="13" t="s">
        <v>596</v>
      </c>
      <c r="C589" s="41">
        <v>73.533333333333303</v>
      </c>
      <c r="D589" s="41">
        <v>80.465355000000002</v>
      </c>
      <c r="E589" s="3">
        <f t="shared" si="53"/>
        <v>76.999344166666646</v>
      </c>
      <c r="F589" s="3">
        <f t="shared" si="54"/>
        <v>-6.9320216666666994</v>
      </c>
      <c r="G589" s="3">
        <f t="shared" si="55"/>
        <v>6.9320216666666994</v>
      </c>
      <c r="H589" s="56">
        <f t="shared" si="52"/>
        <v>48.052924387136564</v>
      </c>
      <c r="I589" s="4">
        <f t="shared" si="56"/>
        <v>0.90572953309156801</v>
      </c>
      <c r="J589" s="55"/>
      <c r="K589" s="55"/>
    </row>
    <row r="590" spans="2:11" x14ac:dyDescent="0.3">
      <c r="B590" s="13" t="s">
        <v>597</v>
      </c>
      <c r="C590" s="41">
        <v>72.933333333333294</v>
      </c>
      <c r="D590" s="41">
        <v>81.986580000000004</v>
      </c>
      <c r="E590" s="3">
        <f t="shared" si="53"/>
        <v>77.459956666666642</v>
      </c>
      <c r="F590" s="3">
        <f t="shared" si="54"/>
        <v>-9.0532466666667091</v>
      </c>
      <c r="G590" s="3">
        <f t="shared" si="55"/>
        <v>9.0532466666667091</v>
      </c>
      <c r="H590" s="56">
        <f t="shared" ref="H590:H653" si="57">POWER(F590,2)</f>
        <v>81.961275207511875</v>
      </c>
      <c r="I590" s="4">
        <f t="shared" si="56"/>
        <v>0.87586956124314375</v>
      </c>
      <c r="J590" s="55"/>
      <c r="K590" s="55"/>
    </row>
    <row r="591" spans="2:11" x14ac:dyDescent="0.3">
      <c r="B591" s="13" t="s">
        <v>598</v>
      </c>
      <c r="C591" s="41">
        <v>72.766666666666595</v>
      </c>
      <c r="D591" s="41">
        <v>79.847465999999997</v>
      </c>
      <c r="E591" s="3">
        <f t="shared" si="53"/>
        <v>76.307066333333296</v>
      </c>
      <c r="F591" s="3">
        <f t="shared" si="54"/>
        <v>-7.0807993333334025</v>
      </c>
      <c r="G591" s="3">
        <f t="shared" si="55"/>
        <v>7.0807993333334025</v>
      </c>
      <c r="H591" s="56">
        <f t="shared" si="57"/>
        <v>50.137719198934761</v>
      </c>
      <c r="I591" s="4">
        <f t="shared" si="56"/>
        <v>0.90269171781951341</v>
      </c>
      <c r="J591" s="55"/>
      <c r="K591" s="55"/>
    </row>
    <row r="592" spans="2:11" x14ac:dyDescent="0.3">
      <c r="B592" s="13" t="s">
        <v>599</v>
      </c>
      <c r="C592" s="41">
        <v>73.161290322580598</v>
      </c>
      <c r="D592" s="41">
        <v>83.884415000000004</v>
      </c>
      <c r="E592" s="3">
        <f t="shared" si="53"/>
        <v>78.522852661290301</v>
      </c>
      <c r="F592" s="3">
        <f t="shared" si="54"/>
        <v>-10.723124677419406</v>
      </c>
      <c r="G592" s="3">
        <f t="shared" si="55"/>
        <v>10.723124677419406</v>
      </c>
      <c r="H592" s="56">
        <f t="shared" si="57"/>
        <v>114.98540284748104</v>
      </c>
      <c r="I592" s="4">
        <f t="shared" si="56"/>
        <v>0.8534317173721333</v>
      </c>
      <c r="J592" s="55"/>
      <c r="K592" s="55"/>
    </row>
    <row r="593" spans="2:11" x14ac:dyDescent="0.3">
      <c r="B593" s="13" t="s">
        <v>600</v>
      </c>
      <c r="C593" s="41">
        <v>74.53125</v>
      </c>
      <c r="D593" s="41">
        <v>80.989333999999999</v>
      </c>
      <c r="E593" s="3">
        <f t="shared" si="53"/>
        <v>77.760291999999993</v>
      </c>
      <c r="F593" s="3">
        <f t="shared" si="54"/>
        <v>-6.4580839999999995</v>
      </c>
      <c r="G593" s="3">
        <f t="shared" si="55"/>
        <v>6.4580839999999995</v>
      </c>
      <c r="H593" s="56">
        <f t="shared" si="57"/>
        <v>41.706848951055996</v>
      </c>
      <c r="I593" s="4">
        <f t="shared" si="56"/>
        <v>0.91335065492662471</v>
      </c>
      <c r="J593" s="55"/>
      <c r="K593" s="55"/>
    </row>
    <row r="594" spans="2:11" x14ac:dyDescent="0.3">
      <c r="B594" s="13" t="s">
        <v>601</v>
      </c>
      <c r="C594" s="41">
        <v>75.03125</v>
      </c>
      <c r="D594" s="41">
        <v>78.717429999999993</v>
      </c>
      <c r="E594" s="3">
        <f t="shared" si="53"/>
        <v>76.874339999999989</v>
      </c>
      <c r="F594" s="3">
        <f t="shared" si="54"/>
        <v>-3.6861799999999931</v>
      </c>
      <c r="G594" s="3">
        <f t="shared" si="55"/>
        <v>3.6861799999999931</v>
      </c>
      <c r="H594" s="56">
        <f t="shared" si="57"/>
        <v>13.58792299239995</v>
      </c>
      <c r="I594" s="4">
        <f t="shared" si="56"/>
        <v>0.95087140358184097</v>
      </c>
      <c r="J594" s="55"/>
      <c r="K594" s="55"/>
    </row>
    <row r="595" spans="2:11" x14ac:dyDescent="0.3">
      <c r="B595" s="13" t="s">
        <v>602</v>
      </c>
      <c r="C595" s="41">
        <v>74.225806451612897</v>
      </c>
      <c r="D595" s="41">
        <v>76.457269999999994</v>
      </c>
      <c r="E595" s="3">
        <f t="shared" si="53"/>
        <v>75.341538225806445</v>
      </c>
      <c r="F595" s="3">
        <f t="shared" si="54"/>
        <v>-2.2314635483870973</v>
      </c>
      <c r="G595" s="3">
        <f t="shared" si="55"/>
        <v>2.2314635483870973</v>
      </c>
      <c r="H595" s="56">
        <f t="shared" si="57"/>
        <v>4.9794295677803353</v>
      </c>
      <c r="I595" s="4">
        <f t="shared" si="56"/>
        <v>0.96993682312038243</v>
      </c>
      <c r="J595" s="55"/>
      <c r="K595" s="55"/>
    </row>
    <row r="596" spans="2:11" x14ac:dyDescent="0.3">
      <c r="B596" s="13" t="s">
        <v>603</v>
      </c>
      <c r="C596" s="41">
        <v>73.099999999999994</v>
      </c>
      <c r="D596" s="41">
        <v>76.71651</v>
      </c>
      <c r="E596" s="3">
        <f t="shared" si="53"/>
        <v>74.908254999999997</v>
      </c>
      <c r="F596" s="3">
        <f t="shared" si="54"/>
        <v>-3.6165100000000052</v>
      </c>
      <c r="G596" s="3">
        <f t="shared" si="55"/>
        <v>3.6165100000000052</v>
      </c>
      <c r="H596" s="56">
        <f t="shared" si="57"/>
        <v>13.079144580100039</v>
      </c>
      <c r="I596" s="4">
        <f t="shared" si="56"/>
        <v>0.95052653898768802</v>
      </c>
      <c r="J596" s="55"/>
      <c r="K596" s="55"/>
    </row>
    <row r="597" spans="2:11" x14ac:dyDescent="0.3">
      <c r="B597" s="13" t="s">
        <v>604</v>
      </c>
      <c r="C597" s="41">
        <v>72.533333333333303</v>
      </c>
      <c r="D597" s="41">
        <v>80.275180000000006</v>
      </c>
      <c r="E597" s="3">
        <f t="shared" si="53"/>
        <v>76.404256666666654</v>
      </c>
      <c r="F597" s="3">
        <f t="shared" si="54"/>
        <v>-7.741846666666703</v>
      </c>
      <c r="G597" s="3">
        <f t="shared" si="55"/>
        <v>7.741846666666703</v>
      </c>
      <c r="H597" s="56">
        <f t="shared" si="57"/>
        <v>59.936189810178341</v>
      </c>
      <c r="I597" s="4">
        <f t="shared" si="56"/>
        <v>0.89326498161764656</v>
      </c>
      <c r="J597" s="55"/>
      <c r="K597" s="55"/>
    </row>
    <row r="598" spans="2:11" x14ac:dyDescent="0.3">
      <c r="B598" s="13" t="s">
        <v>605</v>
      </c>
      <c r="C598" s="41">
        <v>74.733333333333306</v>
      </c>
      <c r="D598" s="41">
        <v>70.950620000000001</v>
      </c>
      <c r="E598" s="3">
        <f t="shared" si="53"/>
        <v>72.841976666666653</v>
      </c>
      <c r="F598" s="3">
        <f t="shared" si="54"/>
        <v>3.7827133333333052</v>
      </c>
      <c r="G598" s="3">
        <f t="shared" si="55"/>
        <v>3.7827133333333052</v>
      </c>
      <c r="H598" s="56">
        <f t="shared" si="57"/>
        <v>14.308920162177564</v>
      </c>
      <c r="I598" s="4">
        <f t="shared" si="56"/>
        <v>0.94938385370205214</v>
      </c>
      <c r="J598" s="55"/>
      <c r="K598" s="55"/>
    </row>
    <row r="599" spans="2:11" x14ac:dyDescent="0.3">
      <c r="B599" s="13" t="s">
        <v>606</v>
      </c>
      <c r="C599" s="41">
        <v>77.099999999999994</v>
      </c>
      <c r="D599" s="41">
        <v>72.906234999999995</v>
      </c>
      <c r="E599" s="3">
        <f t="shared" si="53"/>
        <v>75.003117500000002</v>
      </c>
      <c r="F599" s="3">
        <f t="shared" si="54"/>
        <v>4.1937649999999991</v>
      </c>
      <c r="G599" s="3">
        <f t="shared" si="55"/>
        <v>4.1937649999999991</v>
      </c>
      <c r="H599" s="56">
        <f t="shared" si="57"/>
        <v>17.587664875224991</v>
      </c>
      <c r="I599" s="4">
        <f t="shared" si="56"/>
        <v>0.94560616083009075</v>
      </c>
      <c r="J599" s="55"/>
      <c r="K599" s="55"/>
    </row>
    <row r="600" spans="2:11" x14ac:dyDescent="0.3">
      <c r="B600" s="13" t="s">
        <v>607</v>
      </c>
      <c r="C600" s="41">
        <v>76.866666666666603</v>
      </c>
      <c r="D600" s="41">
        <v>70.669529999999995</v>
      </c>
      <c r="E600" s="3">
        <f t="shared" si="53"/>
        <v>73.768098333333299</v>
      </c>
      <c r="F600" s="3">
        <f t="shared" si="54"/>
        <v>6.1971366666666086</v>
      </c>
      <c r="G600" s="3">
        <f t="shared" si="55"/>
        <v>6.1971366666666086</v>
      </c>
      <c r="H600" s="56">
        <f t="shared" si="57"/>
        <v>38.404502865343723</v>
      </c>
      <c r="I600" s="4">
        <f t="shared" si="56"/>
        <v>0.91937810060711256</v>
      </c>
      <c r="J600" s="55"/>
      <c r="K600" s="55"/>
    </row>
    <row r="601" spans="2:11" x14ac:dyDescent="0.3">
      <c r="B601" s="13" t="s">
        <v>608</v>
      </c>
      <c r="C601" s="41">
        <v>74.766666666666595</v>
      </c>
      <c r="D601" s="41">
        <v>69.785570000000007</v>
      </c>
      <c r="E601" s="3">
        <f t="shared" si="53"/>
        <v>72.276118333333301</v>
      </c>
      <c r="F601" s="3">
        <f t="shared" si="54"/>
        <v>4.9810966666665877</v>
      </c>
      <c r="G601" s="3">
        <f t="shared" si="55"/>
        <v>4.9810966666665877</v>
      </c>
      <c r="H601" s="56">
        <f t="shared" si="57"/>
        <v>24.81132400267699</v>
      </c>
      <c r="I601" s="4">
        <f t="shared" si="56"/>
        <v>0.93337810967454404</v>
      </c>
      <c r="J601" s="55"/>
      <c r="K601" s="55"/>
    </row>
    <row r="602" spans="2:11" x14ac:dyDescent="0.3">
      <c r="B602" s="13" t="s">
        <v>609</v>
      </c>
      <c r="C602" s="41">
        <v>74.533333333333303</v>
      </c>
      <c r="D602" s="41">
        <v>69.670320000000004</v>
      </c>
      <c r="E602" s="3">
        <f t="shared" si="53"/>
        <v>72.101826666666653</v>
      </c>
      <c r="F602" s="3">
        <f t="shared" si="54"/>
        <v>4.8630133333332992</v>
      </c>
      <c r="G602" s="3">
        <f t="shared" si="55"/>
        <v>4.8630133333332992</v>
      </c>
      <c r="H602" s="56">
        <f t="shared" si="57"/>
        <v>23.648898680177446</v>
      </c>
      <c r="I602" s="4">
        <f t="shared" si="56"/>
        <v>0.9347538461538466</v>
      </c>
      <c r="J602" s="55"/>
      <c r="K602" s="55"/>
    </row>
    <row r="603" spans="2:11" x14ac:dyDescent="0.3">
      <c r="B603" s="13" t="s">
        <v>610</v>
      </c>
      <c r="C603" s="41">
        <v>78.099999999999994</v>
      </c>
      <c r="D603" s="41">
        <v>69.211585999999997</v>
      </c>
      <c r="E603" s="3">
        <f t="shared" si="53"/>
        <v>73.655792999999989</v>
      </c>
      <c r="F603" s="3">
        <f t="shared" si="54"/>
        <v>8.8884139999999974</v>
      </c>
      <c r="G603" s="3">
        <f t="shared" si="55"/>
        <v>8.8884139999999974</v>
      </c>
      <c r="H603" s="56">
        <f t="shared" si="57"/>
        <v>79.003903435395955</v>
      </c>
      <c r="I603" s="4">
        <f t="shared" si="56"/>
        <v>0.88619188220230471</v>
      </c>
      <c r="J603" s="55"/>
      <c r="K603" s="55"/>
    </row>
    <row r="604" spans="2:11" x14ac:dyDescent="0.3">
      <c r="B604" s="13" t="s">
        <v>611</v>
      </c>
      <c r="C604" s="41">
        <v>77.161290322580598</v>
      </c>
      <c r="D604" s="41">
        <v>70.273926000000003</v>
      </c>
      <c r="E604" s="3">
        <f t="shared" si="53"/>
        <v>73.7176081612903</v>
      </c>
      <c r="F604" s="3">
        <f t="shared" si="54"/>
        <v>6.8873643225805949</v>
      </c>
      <c r="G604" s="3">
        <f t="shared" si="55"/>
        <v>6.8873643225805949</v>
      </c>
      <c r="H604" s="56">
        <f t="shared" si="57"/>
        <v>47.435787311956055</v>
      </c>
      <c r="I604" s="4">
        <f t="shared" si="56"/>
        <v>0.91074067976588691</v>
      </c>
      <c r="J604" s="55"/>
      <c r="K604" s="55"/>
    </row>
    <row r="605" spans="2:11" x14ac:dyDescent="0.3">
      <c r="B605" s="13" t="s">
        <v>612</v>
      </c>
      <c r="C605" s="41">
        <v>78.225806451612897</v>
      </c>
      <c r="D605" s="41">
        <v>69.134444999999999</v>
      </c>
      <c r="E605" s="3">
        <f t="shared" si="53"/>
        <v>73.680125725806448</v>
      </c>
      <c r="F605" s="3">
        <f t="shared" si="54"/>
        <v>9.0913614516128973</v>
      </c>
      <c r="G605" s="3">
        <f t="shared" si="55"/>
        <v>9.0913614516128973</v>
      </c>
      <c r="H605" s="56">
        <f t="shared" si="57"/>
        <v>82.652853043872966</v>
      </c>
      <c r="I605" s="4">
        <f t="shared" si="56"/>
        <v>0.88378053402061862</v>
      </c>
      <c r="J605" s="55"/>
      <c r="K605" s="55"/>
    </row>
    <row r="606" spans="2:11" x14ac:dyDescent="0.3">
      <c r="B606" s="13" t="s">
        <v>613</v>
      </c>
      <c r="C606" s="41">
        <v>77.033333333333303</v>
      </c>
      <c r="D606" s="41">
        <v>74.913460000000001</v>
      </c>
      <c r="E606" s="3">
        <f t="shared" si="53"/>
        <v>75.973396666666645</v>
      </c>
      <c r="F606" s="3">
        <f t="shared" si="54"/>
        <v>2.1198733333333024</v>
      </c>
      <c r="G606" s="3">
        <f t="shared" si="55"/>
        <v>2.1198733333333024</v>
      </c>
      <c r="H606" s="56">
        <f t="shared" si="57"/>
        <v>4.4938629493776467</v>
      </c>
      <c r="I606" s="4">
        <f t="shared" si="56"/>
        <v>0.97248109043704067</v>
      </c>
      <c r="J606" s="55"/>
      <c r="K606" s="55"/>
    </row>
    <row r="607" spans="2:11" x14ac:dyDescent="0.3">
      <c r="B607" s="13" t="s">
        <v>614</v>
      </c>
      <c r="C607" s="41">
        <v>77.366666666666603</v>
      </c>
      <c r="D607" s="41">
        <v>69.086685000000003</v>
      </c>
      <c r="E607" s="3">
        <f t="shared" si="53"/>
        <v>73.226675833333303</v>
      </c>
      <c r="F607" s="3">
        <f t="shared" si="54"/>
        <v>8.2799816666666004</v>
      </c>
      <c r="G607" s="3">
        <f t="shared" si="55"/>
        <v>8.2799816666666004</v>
      </c>
      <c r="H607" s="56">
        <f t="shared" si="57"/>
        <v>68.558096400335018</v>
      </c>
      <c r="I607" s="4">
        <f t="shared" si="56"/>
        <v>0.89297740198190512</v>
      </c>
      <c r="J607" s="55"/>
      <c r="K607" s="55"/>
    </row>
    <row r="608" spans="2:11" x14ac:dyDescent="0.3">
      <c r="B608" s="13" t="s">
        <v>615</v>
      </c>
      <c r="C608" s="41">
        <v>74.933333333333294</v>
      </c>
      <c r="D608" s="41">
        <v>69.367310000000003</v>
      </c>
      <c r="E608" s="3">
        <f t="shared" si="53"/>
        <v>72.150321666666656</v>
      </c>
      <c r="F608" s="3">
        <f t="shared" si="54"/>
        <v>5.5660233333332911</v>
      </c>
      <c r="G608" s="3">
        <f t="shared" si="55"/>
        <v>5.5660233333332911</v>
      </c>
      <c r="H608" s="56">
        <f t="shared" si="57"/>
        <v>30.980615747210642</v>
      </c>
      <c r="I608" s="4">
        <f t="shared" si="56"/>
        <v>0.92572032918149516</v>
      </c>
      <c r="J608" s="55"/>
      <c r="K608" s="55"/>
    </row>
    <row r="609" spans="2:11" x14ac:dyDescent="0.3">
      <c r="B609" s="13" t="s">
        <v>616</v>
      </c>
      <c r="C609" s="41">
        <v>75.966666666666598</v>
      </c>
      <c r="D609" s="41">
        <v>70.330864000000005</v>
      </c>
      <c r="E609" s="3">
        <f t="shared" si="53"/>
        <v>73.148765333333301</v>
      </c>
      <c r="F609" s="3">
        <f t="shared" si="54"/>
        <v>5.6358026666665921</v>
      </c>
      <c r="G609" s="3">
        <f t="shared" si="55"/>
        <v>5.6358026666665921</v>
      </c>
      <c r="H609" s="56">
        <f t="shared" si="57"/>
        <v>31.76227169760627</v>
      </c>
      <c r="I609" s="4">
        <f t="shared" si="56"/>
        <v>0.92581216322948756</v>
      </c>
      <c r="J609" s="55"/>
      <c r="K609" s="55"/>
    </row>
    <row r="610" spans="2:11" x14ac:dyDescent="0.3">
      <c r="B610" s="13" t="s">
        <v>617</v>
      </c>
      <c r="C610" s="41">
        <v>76.566666666666606</v>
      </c>
      <c r="D610" s="41">
        <v>71.872185000000002</v>
      </c>
      <c r="E610" s="3">
        <f t="shared" si="53"/>
        <v>74.219425833333304</v>
      </c>
      <c r="F610" s="3">
        <f t="shared" si="54"/>
        <v>4.6944816666666043</v>
      </c>
      <c r="G610" s="3">
        <f t="shared" si="55"/>
        <v>4.6944816666666043</v>
      </c>
      <c r="H610" s="56">
        <f t="shared" si="57"/>
        <v>22.038158118668857</v>
      </c>
      <c r="I610" s="4">
        <f t="shared" si="56"/>
        <v>0.93868765781454144</v>
      </c>
      <c r="J610" s="55"/>
      <c r="K610" s="55"/>
    </row>
    <row r="611" spans="2:11" x14ac:dyDescent="0.3">
      <c r="B611" s="13" t="s">
        <v>618</v>
      </c>
      <c r="C611" s="41">
        <v>76.099999999999994</v>
      </c>
      <c r="D611" s="41">
        <v>73.697295999999994</v>
      </c>
      <c r="E611" s="3">
        <f t="shared" si="53"/>
        <v>74.898647999999994</v>
      </c>
      <c r="F611" s="3">
        <f t="shared" si="54"/>
        <v>2.402704</v>
      </c>
      <c r="G611" s="3">
        <f t="shared" si="55"/>
        <v>2.402704</v>
      </c>
      <c r="H611" s="56">
        <f t="shared" si="57"/>
        <v>5.7729865116159997</v>
      </c>
      <c r="I611" s="4">
        <f t="shared" si="56"/>
        <v>0.96842701708278578</v>
      </c>
      <c r="J611" s="55"/>
      <c r="K611" s="55"/>
    </row>
    <row r="612" spans="2:11" x14ac:dyDescent="0.3">
      <c r="B612" s="13" t="s">
        <v>619</v>
      </c>
      <c r="C612" s="41">
        <v>74.3</v>
      </c>
      <c r="D612" s="41">
        <v>71.014403999999999</v>
      </c>
      <c r="E612" s="3">
        <f t="shared" si="53"/>
        <v>72.657201999999998</v>
      </c>
      <c r="F612" s="3">
        <f t="shared" si="54"/>
        <v>3.2855959999999982</v>
      </c>
      <c r="G612" s="3">
        <f t="shared" si="55"/>
        <v>3.2855959999999982</v>
      </c>
      <c r="H612" s="56">
        <f t="shared" si="57"/>
        <v>10.795141075215987</v>
      </c>
      <c r="I612" s="4">
        <f t="shared" si="56"/>
        <v>0.95577932705248991</v>
      </c>
      <c r="J612" s="55"/>
      <c r="K612" s="55"/>
    </row>
    <row r="613" spans="2:11" x14ac:dyDescent="0.3">
      <c r="B613" s="13" t="s">
        <v>620</v>
      </c>
      <c r="C613" s="41">
        <v>75.400000000000006</v>
      </c>
      <c r="D613" s="41">
        <v>68.608440000000002</v>
      </c>
      <c r="E613" s="3">
        <f t="shared" si="53"/>
        <v>72.004220000000004</v>
      </c>
      <c r="F613" s="3">
        <f t="shared" si="54"/>
        <v>6.791560000000004</v>
      </c>
      <c r="G613" s="3">
        <f t="shared" si="55"/>
        <v>6.791560000000004</v>
      </c>
      <c r="H613" s="56">
        <f t="shared" si="57"/>
        <v>46.125287233600055</v>
      </c>
      <c r="I613" s="4">
        <f t="shared" si="56"/>
        <v>0.90992625994694953</v>
      </c>
      <c r="J613" s="55"/>
      <c r="K613" s="55"/>
    </row>
    <row r="614" spans="2:11" x14ac:dyDescent="0.3">
      <c r="B614" s="13" t="s">
        <v>621</v>
      </c>
      <c r="C614" s="41">
        <v>75.633333333333297</v>
      </c>
      <c r="D614" s="41">
        <v>68.240589999999997</v>
      </c>
      <c r="E614" s="3">
        <f t="shared" si="53"/>
        <v>71.936961666666647</v>
      </c>
      <c r="F614" s="3">
        <f t="shared" si="54"/>
        <v>7.3927433333332999</v>
      </c>
      <c r="G614" s="3">
        <f t="shared" si="55"/>
        <v>7.3927433333332999</v>
      </c>
      <c r="H614" s="56">
        <f t="shared" si="57"/>
        <v>54.652653992543954</v>
      </c>
      <c r="I614" s="4">
        <f t="shared" si="56"/>
        <v>0.90225548699867819</v>
      </c>
      <c r="J614" s="55"/>
      <c r="K614" s="55"/>
    </row>
    <row r="615" spans="2:11" x14ac:dyDescent="0.3">
      <c r="B615" s="13" t="s">
        <v>622</v>
      </c>
      <c r="C615" s="41">
        <v>78</v>
      </c>
      <c r="D615" s="41">
        <v>73.644904999999994</v>
      </c>
      <c r="E615" s="3">
        <f t="shared" si="53"/>
        <v>75.822452499999997</v>
      </c>
      <c r="F615" s="3">
        <f t="shared" si="54"/>
        <v>4.3550950000000057</v>
      </c>
      <c r="G615" s="3">
        <f t="shared" si="55"/>
        <v>4.3550950000000057</v>
      </c>
      <c r="H615" s="56">
        <f t="shared" si="57"/>
        <v>18.966852459025048</v>
      </c>
      <c r="I615" s="4">
        <f t="shared" si="56"/>
        <v>0.94416544871794861</v>
      </c>
      <c r="J615" s="55"/>
      <c r="K615" s="55"/>
    </row>
    <row r="616" spans="2:11" x14ac:dyDescent="0.3">
      <c r="B616" s="13" t="s">
        <v>623</v>
      </c>
      <c r="C616" s="41">
        <v>76.766666666666595</v>
      </c>
      <c r="D616" s="41">
        <v>70.398790000000005</v>
      </c>
      <c r="E616" s="3">
        <f t="shared" si="53"/>
        <v>73.582728333333307</v>
      </c>
      <c r="F616" s="3">
        <f t="shared" si="54"/>
        <v>6.3678766666665894</v>
      </c>
      <c r="G616" s="3">
        <f t="shared" si="55"/>
        <v>6.3678766666665894</v>
      </c>
      <c r="H616" s="56">
        <f t="shared" si="57"/>
        <v>40.549853241876797</v>
      </c>
      <c r="I616" s="4">
        <f t="shared" si="56"/>
        <v>0.91704893617021366</v>
      </c>
      <c r="J616" s="55"/>
      <c r="K616" s="55"/>
    </row>
    <row r="617" spans="2:11" x14ac:dyDescent="0.3">
      <c r="B617" s="13" t="s">
        <v>624</v>
      </c>
      <c r="C617" s="41">
        <v>74.433333333333294</v>
      </c>
      <c r="D617" s="41">
        <v>65.858890000000002</v>
      </c>
      <c r="E617" s="3">
        <f t="shared" si="53"/>
        <v>70.146111666666656</v>
      </c>
      <c r="F617" s="3">
        <f t="shared" si="54"/>
        <v>8.5744433333332921</v>
      </c>
      <c r="G617" s="3">
        <f t="shared" si="55"/>
        <v>8.5744433333332921</v>
      </c>
      <c r="H617" s="56">
        <f t="shared" si="57"/>
        <v>73.521078476543735</v>
      </c>
      <c r="I617" s="4">
        <f t="shared" si="56"/>
        <v>0.88480371697268301</v>
      </c>
      <c r="J617" s="55"/>
      <c r="K617" s="55"/>
    </row>
    <row r="618" spans="2:11" x14ac:dyDescent="0.3">
      <c r="B618" s="13" t="s">
        <v>625</v>
      </c>
      <c r="C618" s="41">
        <v>74.466666666666598</v>
      </c>
      <c r="D618" s="41">
        <v>66.791809999999998</v>
      </c>
      <c r="E618" s="3">
        <f t="shared" ref="E618:E681" si="58">IFERROR(AVERAGE(C618,D618),"")</f>
        <v>70.629238333333291</v>
      </c>
      <c r="F618" s="3">
        <f t="shared" ref="F618:F681" si="59">IFERROR((C618-D618),"")</f>
        <v>7.6748566666665994</v>
      </c>
      <c r="G618" s="3">
        <f t="shared" ref="G618:G681" si="60">ABS(F618)</f>
        <v>7.6748566666665994</v>
      </c>
      <c r="H618" s="56">
        <f t="shared" si="57"/>
        <v>58.903424853876743</v>
      </c>
      <c r="I618" s="4">
        <f t="shared" ref="I618:I681" si="61">IFERROR((1-(ABS(C618-D618)/C618)),"")</f>
        <v>0.89693567591763734</v>
      </c>
      <c r="J618" s="55"/>
      <c r="K618" s="55"/>
    </row>
    <row r="619" spans="2:11" x14ac:dyDescent="0.3">
      <c r="B619" s="13" t="s">
        <v>626</v>
      </c>
      <c r="C619" s="41">
        <v>74.6666666666666</v>
      </c>
      <c r="D619" s="41">
        <v>65.795410000000004</v>
      </c>
      <c r="E619" s="3">
        <f t="shared" si="58"/>
        <v>70.231038333333302</v>
      </c>
      <c r="F619" s="3">
        <f t="shared" si="59"/>
        <v>8.8712566666665964</v>
      </c>
      <c r="G619" s="3">
        <f t="shared" si="60"/>
        <v>8.8712566666665964</v>
      </c>
      <c r="H619" s="56">
        <f t="shared" si="57"/>
        <v>78.699194845876534</v>
      </c>
      <c r="I619" s="4">
        <f t="shared" si="61"/>
        <v>0.88118852678571513</v>
      </c>
      <c r="J619" s="55"/>
      <c r="K619" s="55"/>
    </row>
    <row r="620" spans="2:11" x14ac:dyDescent="0.3">
      <c r="B620" s="13" t="s">
        <v>627</v>
      </c>
      <c r="C620" s="41">
        <v>75.5</v>
      </c>
      <c r="D620" s="41">
        <v>66.214354999999998</v>
      </c>
      <c r="E620" s="3">
        <f t="shared" si="58"/>
        <v>70.857177500000006</v>
      </c>
      <c r="F620" s="3">
        <f t="shared" si="59"/>
        <v>9.2856450000000024</v>
      </c>
      <c r="G620" s="3">
        <f t="shared" si="60"/>
        <v>9.2856450000000024</v>
      </c>
      <c r="H620" s="56">
        <f t="shared" si="57"/>
        <v>86.22320306602505</v>
      </c>
      <c r="I620" s="4">
        <f t="shared" si="61"/>
        <v>0.87701132450331121</v>
      </c>
      <c r="J620" s="55"/>
      <c r="K620" s="55"/>
    </row>
    <row r="621" spans="2:11" x14ac:dyDescent="0.3">
      <c r="B621" s="13" t="s">
        <v>628</v>
      </c>
      <c r="C621" s="41">
        <v>76.433333333333294</v>
      </c>
      <c r="D621" s="41">
        <v>70.026319999999998</v>
      </c>
      <c r="E621" s="3">
        <f t="shared" si="58"/>
        <v>73.229826666666639</v>
      </c>
      <c r="F621" s="3">
        <f t="shared" si="59"/>
        <v>6.4070133333332961</v>
      </c>
      <c r="G621" s="3">
        <f t="shared" si="60"/>
        <v>6.4070133333332961</v>
      </c>
      <c r="H621" s="56">
        <f t="shared" si="57"/>
        <v>41.049819853510634</v>
      </c>
      <c r="I621" s="4">
        <f t="shared" si="61"/>
        <v>0.91617514173571779</v>
      </c>
      <c r="J621" s="55"/>
      <c r="K621" s="55"/>
    </row>
    <row r="622" spans="2:11" x14ac:dyDescent="0.3">
      <c r="B622" s="13" t="s">
        <v>629</v>
      </c>
      <c r="C622" s="41">
        <v>78.266666666666595</v>
      </c>
      <c r="D622" s="41">
        <v>69.815200000000004</v>
      </c>
      <c r="E622" s="3">
        <f t="shared" si="58"/>
        <v>74.0409333333333</v>
      </c>
      <c r="F622" s="3">
        <f t="shared" si="59"/>
        <v>8.4514666666665903</v>
      </c>
      <c r="G622" s="3">
        <f t="shared" si="60"/>
        <v>8.4514666666665903</v>
      </c>
      <c r="H622" s="56">
        <f t="shared" si="57"/>
        <v>71.427288817776486</v>
      </c>
      <c r="I622" s="4">
        <f t="shared" si="61"/>
        <v>0.8920170357751287</v>
      </c>
      <c r="J622" s="55"/>
      <c r="K622" s="55"/>
    </row>
    <row r="623" spans="2:11" x14ac:dyDescent="0.3">
      <c r="B623" s="13" t="s">
        <v>630</v>
      </c>
      <c r="C623" s="41">
        <v>72.594594594594597</v>
      </c>
      <c r="D623" s="41">
        <v>77.664689999999993</v>
      </c>
      <c r="E623" s="3">
        <f t="shared" si="58"/>
        <v>75.129642297297295</v>
      </c>
      <c r="F623" s="3">
        <f t="shared" si="59"/>
        <v>-5.0700954054053966</v>
      </c>
      <c r="G623" s="3">
        <f t="shared" si="60"/>
        <v>5.0700954054053966</v>
      </c>
      <c r="H623" s="56">
        <f t="shared" si="57"/>
        <v>25.705867419912913</v>
      </c>
      <c r="I623" s="4">
        <f t="shared" si="61"/>
        <v>0.93015877513030543</v>
      </c>
      <c r="J623" s="55"/>
      <c r="K623" s="55"/>
    </row>
    <row r="624" spans="2:11" x14ac:dyDescent="0.3">
      <c r="B624" s="13" t="s">
        <v>631</v>
      </c>
      <c r="C624" s="41">
        <v>77.266666666666595</v>
      </c>
      <c r="D624" s="41">
        <v>74.331140000000005</v>
      </c>
      <c r="E624" s="3">
        <f t="shared" si="58"/>
        <v>75.7989033333333</v>
      </c>
      <c r="F624" s="3">
        <f t="shared" si="59"/>
        <v>2.9355266666665898</v>
      </c>
      <c r="G624" s="3">
        <f t="shared" si="60"/>
        <v>2.9355266666665898</v>
      </c>
      <c r="H624" s="56">
        <f t="shared" si="57"/>
        <v>8.6173168107106601</v>
      </c>
      <c r="I624" s="4">
        <f t="shared" si="61"/>
        <v>0.96200785159620461</v>
      </c>
      <c r="J624" s="55"/>
      <c r="K624" s="55"/>
    </row>
    <row r="625" spans="2:11" x14ac:dyDescent="0.3">
      <c r="B625" s="13" t="s">
        <v>632</v>
      </c>
      <c r="C625" s="41">
        <v>77.233333333333306</v>
      </c>
      <c r="D625" s="41">
        <v>73.477999999999994</v>
      </c>
      <c r="E625" s="3">
        <f t="shared" si="58"/>
        <v>75.35566666666665</v>
      </c>
      <c r="F625" s="3">
        <f t="shared" si="59"/>
        <v>3.7553333333333114</v>
      </c>
      <c r="G625" s="3">
        <f t="shared" si="60"/>
        <v>3.7553333333333114</v>
      </c>
      <c r="H625" s="56">
        <f t="shared" si="57"/>
        <v>14.10252844444428</v>
      </c>
      <c r="I625" s="4">
        <f t="shared" si="61"/>
        <v>0.95137678031937878</v>
      </c>
      <c r="J625" s="55"/>
      <c r="K625" s="55"/>
    </row>
    <row r="626" spans="2:11" x14ac:dyDescent="0.3">
      <c r="B626" s="13" t="s">
        <v>633</v>
      </c>
      <c r="C626" s="41">
        <v>76.9375</v>
      </c>
      <c r="D626" s="41">
        <v>74.306870000000004</v>
      </c>
      <c r="E626" s="3">
        <f t="shared" si="58"/>
        <v>75.622185000000002</v>
      </c>
      <c r="F626" s="3">
        <f t="shared" si="59"/>
        <v>2.6306299999999965</v>
      </c>
      <c r="G626" s="3">
        <f t="shared" si="60"/>
        <v>2.6306299999999965</v>
      </c>
      <c r="H626" s="56">
        <f t="shared" si="57"/>
        <v>6.9202141968999813</v>
      </c>
      <c r="I626" s="4">
        <f t="shared" si="61"/>
        <v>0.96580822095857033</v>
      </c>
      <c r="J626" s="55"/>
      <c r="K626" s="55"/>
    </row>
    <row r="627" spans="2:11" x14ac:dyDescent="0.3">
      <c r="B627" s="13" t="s">
        <v>634</v>
      </c>
      <c r="C627" s="41">
        <v>76.34375</v>
      </c>
      <c r="D627" s="41">
        <v>75.842359999999999</v>
      </c>
      <c r="E627" s="3">
        <f t="shared" si="58"/>
        <v>76.093054999999993</v>
      </c>
      <c r="F627" s="3">
        <f t="shared" si="59"/>
        <v>0.50139000000000067</v>
      </c>
      <c r="G627" s="3">
        <f t="shared" si="60"/>
        <v>0.50139000000000067</v>
      </c>
      <c r="H627" s="56">
        <f t="shared" si="57"/>
        <v>0.25139193210000066</v>
      </c>
      <c r="I627" s="4">
        <f t="shared" si="61"/>
        <v>0.99343246827670895</v>
      </c>
      <c r="J627" s="55"/>
      <c r="K627" s="55"/>
    </row>
    <row r="628" spans="2:11" x14ac:dyDescent="0.3">
      <c r="B628" s="13" t="s">
        <v>635</v>
      </c>
      <c r="C628" s="41">
        <v>75.28125</v>
      </c>
      <c r="D628" s="41">
        <v>73.043593999999999</v>
      </c>
      <c r="E628" s="3">
        <f t="shared" si="58"/>
        <v>74.162421999999992</v>
      </c>
      <c r="F628" s="3">
        <f t="shared" si="59"/>
        <v>2.2376560000000012</v>
      </c>
      <c r="G628" s="3">
        <f t="shared" si="60"/>
        <v>2.2376560000000012</v>
      </c>
      <c r="H628" s="56">
        <f t="shared" si="57"/>
        <v>5.0071043743360057</v>
      </c>
      <c r="I628" s="4">
        <f t="shared" si="61"/>
        <v>0.97027605147364049</v>
      </c>
      <c r="J628" s="55"/>
      <c r="K628" s="55"/>
    </row>
    <row r="629" spans="2:11" x14ac:dyDescent="0.3">
      <c r="B629" s="13" t="s">
        <v>636</v>
      </c>
      <c r="C629" s="41">
        <v>74.933333333333294</v>
      </c>
      <c r="D629" s="41">
        <v>69.972014999999999</v>
      </c>
      <c r="E629" s="3">
        <f t="shared" si="58"/>
        <v>72.45267416666664</v>
      </c>
      <c r="F629" s="3">
        <f t="shared" si="59"/>
        <v>4.9613183333332955</v>
      </c>
      <c r="G629" s="3">
        <f t="shared" si="60"/>
        <v>4.9613183333332955</v>
      </c>
      <c r="H629" s="56">
        <f t="shared" si="57"/>
        <v>24.614679604669071</v>
      </c>
      <c r="I629" s="4">
        <f t="shared" si="61"/>
        <v>0.93379023576512499</v>
      </c>
      <c r="J629" s="55"/>
      <c r="K629" s="55"/>
    </row>
    <row r="630" spans="2:11" x14ac:dyDescent="0.3">
      <c r="B630" s="13" t="s">
        <v>637</v>
      </c>
      <c r="C630" s="41">
        <v>75.3333333333333</v>
      </c>
      <c r="D630" s="41">
        <v>68.92089</v>
      </c>
      <c r="E630" s="3">
        <f t="shared" si="58"/>
        <v>72.12711166666665</v>
      </c>
      <c r="F630" s="3">
        <f t="shared" si="59"/>
        <v>6.4124433333333002</v>
      </c>
      <c r="G630" s="3">
        <f t="shared" si="60"/>
        <v>6.4124433333333002</v>
      </c>
      <c r="H630" s="56">
        <f t="shared" si="57"/>
        <v>41.119429503210689</v>
      </c>
      <c r="I630" s="4">
        <f t="shared" si="61"/>
        <v>0.91487907079646058</v>
      </c>
      <c r="J630" s="55"/>
      <c r="K630" s="55"/>
    </row>
    <row r="631" spans="2:11" x14ac:dyDescent="0.3">
      <c r="B631" s="13" t="s">
        <v>638</v>
      </c>
      <c r="C631" s="41">
        <v>75.566666666666606</v>
      </c>
      <c r="D631" s="41">
        <v>69.81747</v>
      </c>
      <c r="E631" s="3">
        <f t="shared" si="58"/>
        <v>72.69206833333331</v>
      </c>
      <c r="F631" s="3">
        <f t="shared" si="59"/>
        <v>5.7491966666666059</v>
      </c>
      <c r="G631" s="3">
        <f t="shared" si="60"/>
        <v>5.7491966666666059</v>
      </c>
      <c r="H631" s="56">
        <f t="shared" si="57"/>
        <v>33.053262312010411</v>
      </c>
      <c r="I631" s="4">
        <f t="shared" si="61"/>
        <v>0.92391887957653362</v>
      </c>
      <c r="J631" s="55"/>
      <c r="K631" s="55"/>
    </row>
    <row r="632" spans="2:11" x14ac:dyDescent="0.3">
      <c r="B632" s="13" t="s">
        <v>639</v>
      </c>
      <c r="C632" s="41">
        <v>75.6666666666666</v>
      </c>
      <c r="D632" s="41">
        <v>67.892439999999993</v>
      </c>
      <c r="E632" s="3">
        <f t="shared" si="58"/>
        <v>71.779553333333297</v>
      </c>
      <c r="F632" s="3">
        <f t="shared" si="59"/>
        <v>7.7742266666666069</v>
      </c>
      <c r="G632" s="3">
        <f t="shared" si="60"/>
        <v>7.7742266666666069</v>
      </c>
      <c r="H632" s="56">
        <f t="shared" si="57"/>
        <v>60.438600264710182</v>
      </c>
      <c r="I632" s="4">
        <f t="shared" si="61"/>
        <v>0.89725691629956017</v>
      </c>
      <c r="J632" s="55"/>
      <c r="K632" s="55"/>
    </row>
    <row r="633" spans="2:11" x14ac:dyDescent="0.3">
      <c r="B633" s="13" t="s">
        <v>640</v>
      </c>
      <c r="C633" s="41">
        <v>75.433333333333294</v>
      </c>
      <c r="D633" s="41">
        <v>69.297259999999994</v>
      </c>
      <c r="E633" s="3">
        <f t="shared" si="58"/>
        <v>72.365296666666637</v>
      </c>
      <c r="F633" s="3">
        <f t="shared" si="59"/>
        <v>6.1360733333333002</v>
      </c>
      <c r="G633" s="3">
        <f t="shared" si="60"/>
        <v>6.1360733333333002</v>
      </c>
      <c r="H633" s="56">
        <f t="shared" si="57"/>
        <v>37.651395952044041</v>
      </c>
      <c r="I633" s="4">
        <f t="shared" si="61"/>
        <v>0.91865567830313788</v>
      </c>
      <c r="J633" s="55"/>
      <c r="K633" s="55"/>
    </row>
    <row r="634" spans="2:11" x14ac:dyDescent="0.3">
      <c r="B634" s="13" t="s">
        <v>641</v>
      </c>
      <c r="C634" s="41">
        <v>72.5</v>
      </c>
      <c r="D634" s="41">
        <v>68.692924000000005</v>
      </c>
      <c r="E634" s="3">
        <f t="shared" si="58"/>
        <v>70.596462000000002</v>
      </c>
      <c r="F634" s="3">
        <f t="shared" si="59"/>
        <v>3.807075999999995</v>
      </c>
      <c r="G634" s="3">
        <f t="shared" si="60"/>
        <v>3.807075999999995</v>
      </c>
      <c r="H634" s="56">
        <f t="shared" si="57"/>
        <v>14.493827669775962</v>
      </c>
      <c r="I634" s="4">
        <f t="shared" si="61"/>
        <v>0.94748860689655179</v>
      </c>
      <c r="J634" s="55"/>
      <c r="K634" s="55"/>
    </row>
    <row r="635" spans="2:11" x14ac:dyDescent="0.3">
      <c r="B635" s="13" t="s">
        <v>642</v>
      </c>
      <c r="C635" s="41">
        <v>73.266666666666595</v>
      </c>
      <c r="D635" s="41">
        <v>68.889030000000005</v>
      </c>
      <c r="E635" s="3">
        <f t="shared" si="58"/>
        <v>71.077848333333293</v>
      </c>
      <c r="F635" s="3">
        <f t="shared" si="59"/>
        <v>4.3776366666665893</v>
      </c>
      <c r="G635" s="3">
        <f t="shared" si="60"/>
        <v>4.3776366666665893</v>
      </c>
      <c r="H635" s="56">
        <f t="shared" si="57"/>
        <v>19.163702785343766</v>
      </c>
      <c r="I635" s="4">
        <f t="shared" si="61"/>
        <v>0.94025063694267619</v>
      </c>
      <c r="J635" s="55"/>
      <c r="K635" s="55"/>
    </row>
    <row r="636" spans="2:11" x14ac:dyDescent="0.3">
      <c r="B636" s="13" t="s">
        <v>643</v>
      </c>
      <c r="C636" s="41">
        <v>75.766666666666595</v>
      </c>
      <c r="D636" s="41">
        <v>68.430419999999998</v>
      </c>
      <c r="E636" s="3">
        <f t="shared" si="58"/>
        <v>72.098543333333296</v>
      </c>
      <c r="F636" s="3">
        <f t="shared" si="59"/>
        <v>7.3362466666665966</v>
      </c>
      <c r="G636" s="3">
        <f t="shared" si="60"/>
        <v>7.3362466666665966</v>
      </c>
      <c r="H636" s="56">
        <f t="shared" si="57"/>
        <v>53.820515154176753</v>
      </c>
      <c r="I636" s="4">
        <f t="shared" si="61"/>
        <v>0.90317316322041441</v>
      </c>
      <c r="J636" s="55"/>
      <c r="K636" s="55"/>
    </row>
    <row r="637" spans="2:11" x14ac:dyDescent="0.3">
      <c r="B637" s="13" t="s">
        <v>644</v>
      </c>
      <c r="C637" s="41">
        <v>77.6666666666666</v>
      </c>
      <c r="D637" s="41">
        <v>70.444389999999999</v>
      </c>
      <c r="E637" s="3">
        <f t="shared" si="58"/>
        <v>74.055528333333299</v>
      </c>
      <c r="F637" s="3">
        <f t="shared" si="59"/>
        <v>7.2222766666666018</v>
      </c>
      <c r="G637" s="3">
        <f t="shared" si="60"/>
        <v>7.2222766666666018</v>
      </c>
      <c r="H637" s="56">
        <f t="shared" si="57"/>
        <v>52.161280249876839</v>
      </c>
      <c r="I637" s="4">
        <f t="shared" si="61"/>
        <v>0.90700931330472179</v>
      </c>
      <c r="J637" s="55"/>
      <c r="K637" s="55"/>
    </row>
    <row r="638" spans="2:11" x14ac:dyDescent="0.3">
      <c r="B638" s="13" t="s">
        <v>645</v>
      </c>
      <c r="C638" s="41">
        <v>78.400000000000006</v>
      </c>
      <c r="D638" s="41">
        <v>69.673209999999997</v>
      </c>
      <c r="E638" s="3">
        <f t="shared" si="58"/>
        <v>74.036605000000009</v>
      </c>
      <c r="F638" s="3">
        <f t="shared" si="59"/>
        <v>8.7267900000000083</v>
      </c>
      <c r="G638" s="3">
        <f t="shared" si="60"/>
        <v>8.7267900000000083</v>
      </c>
      <c r="H638" s="56">
        <f t="shared" si="57"/>
        <v>76.156863704100147</v>
      </c>
      <c r="I638" s="4">
        <f t="shared" si="61"/>
        <v>0.88868890306122439</v>
      </c>
      <c r="J638" s="55"/>
      <c r="K638" s="55"/>
    </row>
    <row r="639" spans="2:11" x14ac:dyDescent="0.3">
      <c r="B639" s="13" t="s">
        <v>646</v>
      </c>
      <c r="C639" s="41">
        <v>74.866666666666603</v>
      </c>
      <c r="D639" s="41">
        <v>70.212800000000001</v>
      </c>
      <c r="E639" s="3">
        <f t="shared" si="58"/>
        <v>72.539733333333302</v>
      </c>
      <c r="F639" s="3">
        <f t="shared" si="59"/>
        <v>4.6538666666666018</v>
      </c>
      <c r="G639" s="3">
        <f t="shared" si="60"/>
        <v>4.6538666666666018</v>
      </c>
      <c r="H639" s="56">
        <f t="shared" si="57"/>
        <v>21.658474951110506</v>
      </c>
      <c r="I639" s="4">
        <f t="shared" si="61"/>
        <v>0.93783793410507654</v>
      </c>
      <c r="J639" s="55"/>
      <c r="K639" s="55"/>
    </row>
    <row r="640" spans="2:11" x14ac:dyDescent="0.3">
      <c r="B640" s="13" t="s">
        <v>647</v>
      </c>
      <c r="C640" s="41">
        <v>76.366666666666603</v>
      </c>
      <c r="D640" s="41">
        <v>72.181640000000002</v>
      </c>
      <c r="E640" s="3">
        <f t="shared" si="58"/>
        <v>74.274153333333302</v>
      </c>
      <c r="F640" s="3">
        <f t="shared" si="59"/>
        <v>4.1850266666666016</v>
      </c>
      <c r="G640" s="3">
        <f t="shared" si="60"/>
        <v>4.1850266666666016</v>
      </c>
      <c r="H640" s="56">
        <f t="shared" si="57"/>
        <v>17.514448200710568</v>
      </c>
      <c r="I640" s="4">
        <f t="shared" si="61"/>
        <v>0.94519825403753899</v>
      </c>
      <c r="J640" s="55"/>
      <c r="K640" s="55"/>
    </row>
    <row r="641" spans="2:11" x14ac:dyDescent="0.3">
      <c r="B641" s="13" t="s">
        <v>648</v>
      </c>
      <c r="C641" s="41">
        <v>78.2</v>
      </c>
      <c r="D641" s="41">
        <v>73.720984999999999</v>
      </c>
      <c r="E641" s="3">
        <f t="shared" si="58"/>
        <v>75.960492500000001</v>
      </c>
      <c r="F641" s="3">
        <f t="shared" si="59"/>
        <v>4.479015000000004</v>
      </c>
      <c r="G641" s="3">
        <f t="shared" si="60"/>
        <v>4.479015000000004</v>
      </c>
      <c r="H641" s="56">
        <f t="shared" si="57"/>
        <v>20.061575370225036</v>
      </c>
      <c r="I641" s="4">
        <f t="shared" si="61"/>
        <v>0.94272359335038358</v>
      </c>
      <c r="J641" s="55"/>
      <c r="K641" s="55"/>
    </row>
    <row r="642" spans="2:11" x14ac:dyDescent="0.3">
      <c r="B642" s="13" t="s">
        <v>649</v>
      </c>
      <c r="C642" s="41">
        <v>76.78125</v>
      </c>
      <c r="D642" s="41">
        <v>71.534644999999998</v>
      </c>
      <c r="E642" s="3">
        <f t="shared" si="58"/>
        <v>74.157947500000006</v>
      </c>
      <c r="F642" s="3">
        <f t="shared" si="59"/>
        <v>5.2466050000000024</v>
      </c>
      <c r="G642" s="3">
        <f t="shared" si="60"/>
        <v>5.2466050000000024</v>
      </c>
      <c r="H642" s="56">
        <f t="shared" si="57"/>
        <v>27.526864026025024</v>
      </c>
      <c r="I642" s="4">
        <f t="shared" si="61"/>
        <v>0.93166814814814813</v>
      </c>
      <c r="J642" s="55"/>
      <c r="K642" s="55"/>
    </row>
    <row r="643" spans="2:11" x14ac:dyDescent="0.3">
      <c r="B643" s="13" t="s">
        <v>650</v>
      </c>
      <c r="C643" s="41">
        <v>76.75</v>
      </c>
      <c r="D643" s="41">
        <v>72.10136</v>
      </c>
      <c r="E643" s="3">
        <f t="shared" si="58"/>
        <v>74.42568</v>
      </c>
      <c r="F643" s="3">
        <f t="shared" si="59"/>
        <v>4.6486400000000003</v>
      </c>
      <c r="G643" s="3">
        <f t="shared" si="60"/>
        <v>4.6486400000000003</v>
      </c>
      <c r="H643" s="56">
        <f t="shared" si="57"/>
        <v>21.609853849600004</v>
      </c>
      <c r="I643" s="4">
        <f t="shared" si="61"/>
        <v>0.9394314006514658</v>
      </c>
      <c r="J643" s="55"/>
      <c r="K643" s="55"/>
    </row>
    <row r="644" spans="2:11" x14ac:dyDescent="0.3">
      <c r="B644" s="13" t="s">
        <v>651</v>
      </c>
      <c r="C644" s="41">
        <v>78.064516129032199</v>
      </c>
      <c r="D644" s="41">
        <v>72.474419999999995</v>
      </c>
      <c r="E644" s="3">
        <f t="shared" si="58"/>
        <v>75.269468064516104</v>
      </c>
      <c r="F644" s="3">
        <f t="shared" si="59"/>
        <v>5.5900961290322044</v>
      </c>
      <c r="G644" s="3">
        <f t="shared" si="60"/>
        <v>5.5900961290322044</v>
      </c>
      <c r="H644" s="56">
        <f t="shared" si="57"/>
        <v>31.249174731820837</v>
      </c>
      <c r="I644" s="4">
        <f t="shared" si="61"/>
        <v>0.92839133057851297</v>
      </c>
      <c r="J644" s="55"/>
      <c r="K644" s="55"/>
    </row>
    <row r="645" spans="2:11" x14ac:dyDescent="0.3">
      <c r="B645" s="13" t="s">
        <v>652</v>
      </c>
      <c r="C645" s="41">
        <v>78.027027027027003</v>
      </c>
      <c r="D645" s="41">
        <v>74.826836</v>
      </c>
      <c r="E645" s="3">
        <f t="shared" si="58"/>
        <v>76.426931513513495</v>
      </c>
      <c r="F645" s="3">
        <f t="shared" si="59"/>
        <v>3.2001910270270031</v>
      </c>
      <c r="G645" s="3">
        <f t="shared" si="60"/>
        <v>3.2001910270270031</v>
      </c>
      <c r="H645" s="56">
        <f t="shared" si="57"/>
        <v>10.241222609464145</v>
      </c>
      <c r="I645" s="4">
        <f t="shared" si="61"/>
        <v>0.95898612123311422</v>
      </c>
      <c r="J645" s="55"/>
      <c r="K645" s="55"/>
    </row>
    <row r="646" spans="2:11" x14ac:dyDescent="0.3">
      <c r="B646" s="13" t="s">
        <v>653</v>
      </c>
      <c r="C646" s="41">
        <v>77.717948717948701</v>
      </c>
      <c r="D646" s="41">
        <v>71.799319999999994</v>
      </c>
      <c r="E646" s="3">
        <f t="shared" si="58"/>
        <v>74.758634358974348</v>
      </c>
      <c r="F646" s="3">
        <f t="shared" si="59"/>
        <v>5.9186287179487067</v>
      </c>
      <c r="G646" s="3">
        <f t="shared" si="60"/>
        <v>5.9186287179487067</v>
      </c>
      <c r="H646" s="56">
        <f t="shared" si="57"/>
        <v>35.030165900927152</v>
      </c>
      <c r="I646" s="4">
        <f t="shared" si="61"/>
        <v>0.9238447641042562</v>
      </c>
      <c r="J646" s="55"/>
      <c r="K646" s="55"/>
    </row>
    <row r="647" spans="2:11" x14ac:dyDescent="0.3">
      <c r="B647" s="13" t="s">
        <v>654</v>
      </c>
      <c r="C647" s="41">
        <v>77.242424242424207</v>
      </c>
      <c r="D647" s="41">
        <v>71.594999999999999</v>
      </c>
      <c r="E647" s="3">
        <f t="shared" si="58"/>
        <v>74.41871212121211</v>
      </c>
      <c r="F647" s="3">
        <f t="shared" si="59"/>
        <v>5.6474242424242078</v>
      </c>
      <c r="G647" s="3">
        <f t="shared" si="60"/>
        <v>5.6474242424242078</v>
      </c>
      <c r="H647" s="56">
        <f t="shared" si="57"/>
        <v>31.893400573920637</v>
      </c>
      <c r="I647" s="4">
        <f t="shared" si="61"/>
        <v>0.92688701451549671</v>
      </c>
      <c r="J647" s="55"/>
      <c r="K647" s="55"/>
    </row>
    <row r="648" spans="2:11" x14ac:dyDescent="0.3">
      <c r="B648" s="13" t="s">
        <v>655</v>
      </c>
      <c r="C648" s="41">
        <v>77.633333333333297</v>
      </c>
      <c r="D648" s="41">
        <v>71.501379999999997</v>
      </c>
      <c r="E648" s="3">
        <f t="shared" si="58"/>
        <v>74.567356666666655</v>
      </c>
      <c r="F648" s="3">
        <f t="shared" si="59"/>
        <v>6.1319533333332998</v>
      </c>
      <c r="G648" s="3">
        <f t="shared" si="60"/>
        <v>6.1319533333332998</v>
      </c>
      <c r="H648" s="56">
        <f t="shared" si="57"/>
        <v>37.600851682177364</v>
      </c>
      <c r="I648" s="4">
        <f t="shared" si="61"/>
        <v>0.92101391155002188</v>
      </c>
      <c r="J648" s="55"/>
      <c r="K648" s="55"/>
    </row>
    <row r="649" spans="2:11" x14ac:dyDescent="0.3">
      <c r="B649" s="13" t="s">
        <v>656</v>
      </c>
      <c r="C649" s="41">
        <v>76.806451612903203</v>
      </c>
      <c r="D649" s="41">
        <v>68.223854000000003</v>
      </c>
      <c r="E649" s="3">
        <f t="shared" si="58"/>
        <v>72.515152806451596</v>
      </c>
      <c r="F649" s="3">
        <f t="shared" si="59"/>
        <v>8.5825976129032</v>
      </c>
      <c r="G649" s="3">
        <f t="shared" si="60"/>
        <v>8.5825976129032</v>
      </c>
      <c r="H649" s="56">
        <f t="shared" si="57"/>
        <v>73.660981785011714</v>
      </c>
      <c r="I649" s="4">
        <f t="shared" si="61"/>
        <v>0.88825681394372147</v>
      </c>
      <c r="J649" s="55"/>
      <c r="K649" s="55"/>
    </row>
    <row r="650" spans="2:11" x14ac:dyDescent="0.3">
      <c r="B650" s="13" t="s">
        <v>657</v>
      </c>
      <c r="C650" s="41">
        <v>77.21875</v>
      </c>
      <c r="D650" s="41">
        <v>67.253135999999998</v>
      </c>
      <c r="E650" s="3">
        <f t="shared" si="58"/>
        <v>72.235942999999992</v>
      </c>
      <c r="F650" s="3">
        <f t="shared" si="59"/>
        <v>9.9656140000000022</v>
      </c>
      <c r="G650" s="3">
        <f t="shared" si="60"/>
        <v>9.9656140000000022</v>
      </c>
      <c r="H650" s="56">
        <f t="shared" si="57"/>
        <v>99.313462396996044</v>
      </c>
      <c r="I650" s="4">
        <f t="shared" si="61"/>
        <v>0.87094308053419667</v>
      </c>
      <c r="J650" s="55"/>
      <c r="K650" s="55"/>
    </row>
    <row r="651" spans="2:11" x14ac:dyDescent="0.3">
      <c r="B651" s="13" t="s">
        <v>658</v>
      </c>
      <c r="C651" s="41">
        <v>78.1875</v>
      </c>
      <c r="D651" s="41">
        <v>72.024559999999994</v>
      </c>
      <c r="E651" s="3">
        <f t="shared" si="58"/>
        <v>75.106030000000004</v>
      </c>
      <c r="F651" s="3">
        <f t="shared" si="59"/>
        <v>6.1629400000000061</v>
      </c>
      <c r="G651" s="3">
        <f t="shared" si="60"/>
        <v>6.1629400000000061</v>
      </c>
      <c r="H651" s="56">
        <f t="shared" si="57"/>
        <v>37.981829443600077</v>
      </c>
      <c r="I651" s="4">
        <f t="shared" si="61"/>
        <v>0.92117742605915265</v>
      </c>
      <c r="J651" s="55"/>
      <c r="K651" s="55"/>
    </row>
    <row r="652" spans="2:11" x14ac:dyDescent="0.3">
      <c r="B652" s="13" t="s">
        <v>659</v>
      </c>
      <c r="C652" s="41">
        <v>73.3333333333333</v>
      </c>
      <c r="D652" s="41">
        <v>75.730810000000005</v>
      </c>
      <c r="E652" s="3">
        <f t="shared" si="58"/>
        <v>74.532071666666653</v>
      </c>
      <c r="F652" s="3">
        <f t="shared" si="59"/>
        <v>-2.3974766666667051</v>
      </c>
      <c r="G652" s="3">
        <f t="shared" si="60"/>
        <v>2.3974766666667051</v>
      </c>
      <c r="H652" s="56">
        <f t="shared" si="57"/>
        <v>5.7478943672112957</v>
      </c>
      <c r="I652" s="4">
        <f t="shared" si="61"/>
        <v>0.96730713636363586</v>
      </c>
      <c r="J652" s="55"/>
      <c r="K652" s="55"/>
    </row>
    <row r="653" spans="2:11" x14ac:dyDescent="0.3">
      <c r="B653" s="13" t="s">
        <v>660</v>
      </c>
      <c r="C653" s="41">
        <v>75.3</v>
      </c>
      <c r="D653" s="41">
        <v>70.120766000000003</v>
      </c>
      <c r="E653" s="3">
        <f t="shared" si="58"/>
        <v>72.710383000000007</v>
      </c>
      <c r="F653" s="3">
        <f t="shared" si="59"/>
        <v>5.1792339999999939</v>
      </c>
      <c r="G653" s="3">
        <f t="shared" si="60"/>
        <v>5.1792339999999939</v>
      </c>
      <c r="H653" s="56">
        <f t="shared" si="57"/>
        <v>26.824464826755936</v>
      </c>
      <c r="I653" s="4">
        <f t="shared" si="61"/>
        <v>0.93121867197875174</v>
      </c>
      <c r="J653" s="55"/>
      <c r="K653" s="55"/>
    </row>
    <row r="654" spans="2:11" x14ac:dyDescent="0.3">
      <c r="B654" s="13" t="s">
        <v>661</v>
      </c>
      <c r="C654" s="41">
        <v>75.451612903225794</v>
      </c>
      <c r="D654" s="41">
        <v>68.877139999999997</v>
      </c>
      <c r="E654" s="3">
        <f t="shared" si="58"/>
        <v>72.164376451612895</v>
      </c>
      <c r="F654" s="3">
        <f t="shared" si="59"/>
        <v>6.5744729032257965</v>
      </c>
      <c r="G654" s="3">
        <f t="shared" si="60"/>
        <v>6.5744729032257965</v>
      </c>
      <c r="H654" s="56">
        <f t="shared" ref="H654:H717" si="62">POWER(F654,2)</f>
        <v>43.223693955250234</v>
      </c>
      <c r="I654" s="4">
        <f t="shared" si="61"/>
        <v>0.91286504489097919</v>
      </c>
      <c r="J654" s="55"/>
      <c r="K654" s="55"/>
    </row>
    <row r="655" spans="2:11" x14ac:dyDescent="0.3">
      <c r="B655" s="13" t="s">
        <v>662</v>
      </c>
      <c r="C655" s="41">
        <v>74.5</v>
      </c>
      <c r="D655" s="41">
        <v>69.643609999999995</v>
      </c>
      <c r="E655" s="3">
        <f t="shared" si="58"/>
        <v>72.071804999999998</v>
      </c>
      <c r="F655" s="3">
        <f t="shared" si="59"/>
        <v>4.8563900000000046</v>
      </c>
      <c r="G655" s="3">
        <f t="shared" si="60"/>
        <v>4.8563900000000046</v>
      </c>
      <c r="H655" s="56">
        <f t="shared" si="62"/>
        <v>23.584523832100047</v>
      </c>
      <c r="I655" s="4">
        <f t="shared" si="61"/>
        <v>0.93481355704697977</v>
      </c>
      <c r="J655" s="55"/>
      <c r="K655" s="55"/>
    </row>
    <row r="656" spans="2:11" x14ac:dyDescent="0.3">
      <c r="B656" s="13" t="s">
        <v>663</v>
      </c>
      <c r="C656" s="41">
        <v>75.8333333333333</v>
      </c>
      <c r="D656" s="41">
        <v>70.530013999999994</v>
      </c>
      <c r="E656" s="3">
        <f t="shared" si="58"/>
        <v>73.181673666666654</v>
      </c>
      <c r="F656" s="3">
        <f t="shared" si="59"/>
        <v>5.303319333333306</v>
      </c>
      <c r="G656" s="3">
        <f t="shared" si="60"/>
        <v>5.303319333333306</v>
      </c>
      <c r="H656" s="56">
        <f t="shared" si="62"/>
        <v>28.125195951306821</v>
      </c>
      <c r="I656" s="4">
        <f t="shared" si="61"/>
        <v>0.93006611868131905</v>
      </c>
      <c r="J656" s="55"/>
      <c r="K656" s="55"/>
    </row>
    <row r="657" spans="2:11" x14ac:dyDescent="0.3">
      <c r="B657" s="13" t="s">
        <v>664</v>
      </c>
      <c r="C657" s="41">
        <v>75.161290322580598</v>
      </c>
      <c r="D657" s="41">
        <v>68.161410000000004</v>
      </c>
      <c r="E657" s="3">
        <f t="shared" si="58"/>
        <v>71.661350161290301</v>
      </c>
      <c r="F657" s="3">
        <f t="shared" si="59"/>
        <v>6.9998803225805943</v>
      </c>
      <c r="G657" s="3">
        <f t="shared" si="60"/>
        <v>6.9998803225805943</v>
      </c>
      <c r="H657" s="56">
        <f t="shared" si="62"/>
        <v>48.998324530451008</v>
      </c>
      <c r="I657" s="4">
        <f t="shared" si="61"/>
        <v>0.90686854506437831</v>
      </c>
      <c r="J657" s="55"/>
      <c r="K657" s="55"/>
    </row>
    <row r="658" spans="2:11" x14ac:dyDescent="0.3">
      <c r="B658" s="13" t="s">
        <v>665</v>
      </c>
      <c r="C658" s="41">
        <v>73.225806451612897</v>
      </c>
      <c r="D658" s="41">
        <v>67.792693999999997</v>
      </c>
      <c r="E658" s="3">
        <f t="shared" si="58"/>
        <v>70.509250225806454</v>
      </c>
      <c r="F658" s="3">
        <f t="shared" si="59"/>
        <v>5.4331124516128995</v>
      </c>
      <c r="G658" s="3">
        <f t="shared" si="60"/>
        <v>5.4331124516128995</v>
      </c>
      <c r="H658" s="56">
        <f t="shared" si="62"/>
        <v>29.518710911871132</v>
      </c>
      <c r="I658" s="4">
        <f t="shared" si="61"/>
        <v>0.92580331013215866</v>
      </c>
      <c r="J658" s="55"/>
      <c r="K658" s="55"/>
    </row>
    <row r="659" spans="2:11" x14ac:dyDescent="0.3">
      <c r="B659" s="13" t="s">
        <v>666</v>
      </c>
      <c r="C659" s="41">
        <v>72.677419354838705</v>
      </c>
      <c r="D659" s="41">
        <v>70.139439999999993</v>
      </c>
      <c r="E659" s="3">
        <f t="shared" si="58"/>
        <v>71.408429677419349</v>
      </c>
      <c r="F659" s="3">
        <f t="shared" si="59"/>
        <v>2.5379793548387113</v>
      </c>
      <c r="G659" s="3">
        <f t="shared" si="60"/>
        <v>2.5379793548387113</v>
      </c>
      <c r="H659" s="56">
        <f t="shared" si="62"/>
        <v>6.4413392055875214</v>
      </c>
      <c r="I659" s="4">
        <f t="shared" si="61"/>
        <v>0.96507884598313354</v>
      </c>
      <c r="J659" s="55"/>
      <c r="K659" s="55"/>
    </row>
    <row r="660" spans="2:11" x14ac:dyDescent="0.3">
      <c r="B660" s="13" t="s">
        <v>667</v>
      </c>
      <c r="C660" s="41">
        <v>73.3</v>
      </c>
      <c r="D660" s="41">
        <v>69.481780000000001</v>
      </c>
      <c r="E660" s="3">
        <f t="shared" si="58"/>
        <v>71.390889999999999</v>
      </c>
      <c r="F660" s="3">
        <f t="shared" si="59"/>
        <v>3.8182199999999966</v>
      </c>
      <c r="G660" s="3">
        <f t="shared" si="60"/>
        <v>3.8182199999999966</v>
      </c>
      <c r="H660" s="56">
        <f t="shared" si="62"/>
        <v>14.578803968399974</v>
      </c>
      <c r="I660" s="4">
        <f t="shared" si="61"/>
        <v>0.94790968622100957</v>
      </c>
      <c r="J660" s="55"/>
      <c r="K660" s="55"/>
    </row>
    <row r="661" spans="2:11" x14ac:dyDescent="0.3">
      <c r="B661" s="13" t="s">
        <v>668</v>
      </c>
      <c r="C661" s="41">
        <v>75.966666666666598</v>
      </c>
      <c r="D661" s="41">
        <v>72.217320000000001</v>
      </c>
      <c r="E661" s="3">
        <f t="shared" si="58"/>
        <v>74.091993333333306</v>
      </c>
      <c r="F661" s="3">
        <f t="shared" si="59"/>
        <v>3.7493466666665967</v>
      </c>
      <c r="G661" s="3">
        <f t="shared" si="60"/>
        <v>3.7493466666665967</v>
      </c>
      <c r="H661" s="56">
        <f t="shared" si="62"/>
        <v>14.057600426843919</v>
      </c>
      <c r="I661" s="4">
        <f t="shared" si="61"/>
        <v>0.95064484422992623</v>
      </c>
      <c r="J661" s="55"/>
      <c r="K661" s="55"/>
    </row>
    <row r="662" spans="2:11" x14ac:dyDescent="0.3">
      <c r="B662" s="13" t="s">
        <v>669</v>
      </c>
      <c r="C662" s="41">
        <v>75.866666666666603</v>
      </c>
      <c r="D662" s="41">
        <v>70.767623999999998</v>
      </c>
      <c r="E662" s="3">
        <f t="shared" si="58"/>
        <v>73.317145333333301</v>
      </c>
      <c r="F662" s="3">
        <f t="shared" si="59"/>
        <v>5.0990426666666053</v>
      </c>
      <c r="G662" s="3">
        <f t="shared" si="60"/>
        <v>5.0990426666666053</v>
      </c>
      <c r="H662" s="56">
        <f t="shared" si="62"/>
        <v>26.000236116486487</v>
      </c>
      <c r="I662" s="4">
        <f t="shared" si="61"/>
        <v>0.93278942003515009</v>
      </c>
      <c r="J662" s="55"/>
      <c r="K662" s="55"/>
    </row>
    <row r="663" spans="2:11" x14ac:dyDescent="0.3">
      <c r="B663" s="13" t="s">
        <v>670</v>
      </c>
      <c r="C663" s="41">
        <v>74.5</v>
      </c>
      <c r="D663" s="41">
        <v>70.042060000000006</v>
      </c>
      <c r="E663" s="3">
        <f t="shared" si="58"/>
        <v>72.271029999999996</v>
      </c>
      <c r="F663" s="3">
        <f t="shared" si="59"/>
        <v>4.4579399999999936</v>
      </c>
      <c r="G663" s="3">
        <f t="shared" si="60"/>
        <v>4.4579399999999936</v>
      </c>
      <c r="H663" s="56">
        <f t="shared" si="62"/>
        <v>19.873229043599942</v>
      </c>
      <c r="I663" s="4">
        <f t="shared" si="61"/>
        <v>0.9401618791946309</v>
      </c>
      <c r="J663" s="55"/>
      <c r="K663" s="55"/>
    </row>
    <row r="664" spans="2:11" x14ac:dyDescent="0.3">
      <c r="B664" s="13" t="s">
        <v>671</v>
      </c>
      <c r="C664" s="41">
        <v>72.5</v>
      </c>
      <c r="D664" s="41">
        <v>70.088393999999994</v>
      </c>
      <c r="E664" s="3">
        <f t="shared" si="58"/>
        <v>71.294196999999997</v>
      </c>
      <c r="F664" s="3">
        <f t="shared" si="59"/>
        <v>2.4116060000000061</v>
      </c>
      <c r="G664" s="3">
        <f t="shared" si="60"/>
        <v>2.4116060000000061</v>
      </c>
      <c r="H664" s="56">
        <f t="shared" si="62"/>
        <v>5.8158434992360295</v>
      </c>
      <c r="I664" s="4">
        <f t="shared" si="61"/>
        <v>0.96673646896551713</v>
      </c>
      <c r="J664" s="55"/>
      <c r="K664" s="55"/>
    </row>
    <row r="665" spans="2:11" x14ac:dyDescent="0.3">
      <c r="B665" s="13" t="s">
        <v>672</v>
      </c>
      <c r="C665" s="41">
        <v>72.566666666666606</v>
      </c>
      <c r="D665" s="41">
        <v>71.973240000000004</v>
      </c>
      <c r="E665" s="3">
        <f t="shared" si="58"/>
        <v>72.269953333333305</v>
      </c>
      <c r="F665" s="3">
        <f t="shared" si="59"/>
        <v>0.59342666666660193</v>
      </c>
      <c r="G665" s="3">
        <f t="shared" si="60"/>
        <v>0.59342666666660193</v>
      </c>
      <c r="H665" s="56">
        <f t="shared" si="62"/>
        <v>0.35215520871103428</v>
      </c>
      <c r="I665" s="4">
        <f t="shared" si="61"/>
        <v>0.99182232429949557</v>
      </c>
      <c r="J665" s="55"/>
      <c r="K665" s="55"/>
    </row>
    <row r="666" spans="2:11" x14ac:dyDescent="0.3">
      <c r="B666" s="13" t="s">
        <v>673</v>
      </c>
      <c r="C666" s="41">
        <v>75</v>
      </c>
      <c r="D666" s="41">
        <v>74.543593999999999</v>
      </c>
      <c r="E666" s="3">
        <f t="shared" si="58"/>
        <v>74.771796999999992</v>
      </c>
      <c r="F666" s="3">
        <f t="shared" si="59"/>
        <v>0.4564060000000012</v>
      </c>
      <c r="G666" s="3">
        <f t="shared" si="60"/>
        <v>0.4564060000000012</v>
      </c>
      <c r="H666" s="56">
        <f t="shared" si="62"/>
        <v>0.20830643683600109</v>
      </c>
      <c r="I666" s="4">
        <f t="shared" si="61"/>
        <v>0.99391458666666666</v>
      </c>
      <c r="J666" s="55"/>
      <c r="K666" s="55"/>
    </row>
    <row r="667" spans="2:11" x14ac:dyDescent="0.3">
      <c r="B667" s="13" t="s">
        <v>674</v>
      </c>
      <c r="C667" s="41">
        <v>76.133333333333297</v>
      </c>
      <c r="D667" s="41">
        <v>70.882773999999998</v>
      </c>
      <c r="E667" s="3">
        <f t="shared" si="58"/>
        <v>73.508053666666655</v>
      </c>
      <c r="F667" s="3">
        <f t="shared" si="59"/>
        <v>5.2505593333332996</v>
      </c>
      <c r="G667" s="3">
        <f t="shared" si="60"/>
        <v>5.2505593333332996</v>
      </c>
      <c r="H667" s="56">
        <f t="shared" si="62"/>
        <v>27.568373312853424</v>
      </c>
      <c r="I667" s="4">
        <f t="shared" si="61"/>
        <v>0.93103468476357309</v>
      </c>
      <c r="J667" s="55"/>
      <c r="K667" s="55"/>
    </row>
    <row r="668" spans="2:11" x14ac:dyDescent="0.3">
      <c r="B668" s="13" t="s">
        <v>675</v>
      </c>
      <c r="C668" s="41">
        <v>76.2</v>
      </c>
      <c r="D668" s="41">
        <v>72.349810000000005</v>
      </c>
      <c r="E668" s="3">
        <f t="shared" si="58"/>
        <v>74.274905000000004</v>
      </c>
      <c r="F668" s="3">
        <f t="shared" si="59"/>
        <v>3.8501899999999978</v>
      </c>
      <c r="G668" s="3">
        <f t="shared" si="60"/>
        <v>3.8501899999999978</v>
      </c>
      <c r="H668" s="56">
        <f t="shared" si="62"/>
        <v>14.823963036099983</v>
      </c>
      <c r="I668" s="4">
        <f t="shared" si="61"/>
        <v>0.94947257217847769</v>
      </c>
      <c r="J668" s="55"/>
      <c r="K668" s="55"/>
    </row>
    <row r="669" spans="2:11" x14ac:dyDescent="0.3">
      <c r="B669" s="13" t="s">
        <v>676</v>
      </c>
      <c r="C669" s="41">
        <v>76.6666666666666</v>
      </c>
      <c r="D669" s="41">
        <v>69.833725000000001</v>
      </c>
      <c r="E669" s="3">
        <f t="shared" si="58"/>
        <v>73.250195833333294</v>
      </c>
      <c r="F669" s="3">
        <f t="shared" si="59"/>
        <v>6.8329416666665992</v>
      </c>
      <c r="G669" s="3">
        <f t="shared" si="60"/>
        <v>6.8329416666665992</v>
      </c>
      <c r="H669" s="56">
        <f t="shared" si="62"/>
        <v>46.689091820068519</v>
      </c>
      <c r="I669" s="4">
        <f t="shared" si="61"/>
        <v>0.91087467391304422</v>
      </c>
      <c r="J669" s="55"/>
      <c r="K669" s="55"/>
    </row>
    <row r="670" spans="2:11" x14ac:dyDescent="0.3">
      <c r="B670" s="13" t="s">
        <v>677</v>
      </c>
      <c r="C670" s="41">
        <v>75.78125</v>
      </c>
      <c r="D670" s="41">
        <v>71.621390000000005</v>
      </c>
      <c r="E670" s="3">
        <f t="shared" si="58"/>
        <v>73.70132000000001</v>
      </c>
      <c r="F670" s="3">
        <f t="shared" si="59"/>
        <v>4.1598599999999948</v>
      </c>
      <c r="G670" s="3">
        <f t="shared" si="60"/>
        <v>4.1598599999999948</v>
      </c>
      <c r="H670" s="56">
        <f t="shared" si="62"/>
        <v>17.304435219599956</v>
      </c>
      <c r="I670" s="4">
        <f t="shared" si="61"/>
        <v>0.94510700206185572</v>
      </c>
      <c r="J670" s="55"/>
      <c r="K670" s="55"/>
    </row>
    <row r="671" spans="2:11" x14ac:dyDescent="0.3">
      <c r="B671" s="13" t="s">
        <v>678</v>
      </c>
      <c r="C671" s="41">
        <v>74.451612903225794</v>
      </c>
      <c r="D671" s="41">
        <v>72.215164000000001</v>
      </c>
      <c r="E671" s="3">
        <f t="shared" si="58"/>
        <v>73.333388451612905</v>
      </c>
      <c r="F671" s="3">
        <f t="shared" si="59"/>
        <v>2.2364489032257922</v>
      </c>
      <c r="G671" s="3">
        <f t="shared" si="60"/>
        <v>2.2364489032257922</v>
      </c>
      <c r="H671" s="56">
        <f t="shared" si="62"/>
        <v>5.0017036967398489</v>
      </c>
      <c r="I671" s="4">
        <f t="shared" si="61"/>
        <v>0.96996104159445429</v>
      </c>
      <c r="J671" s="55"/>
      <c r="K671" s="55"/>
    </row>
    <row r="672" spans="2:11" x14ac:dyDescent="0.3">
      <c r="B672" s="13" t="s">
        <v>679</v>
      </c>
      <c r="C672" s="41">
        <v>73.516129032257993</v>
      </c>
      <c r="D672" s="41">
        <v>69.476029999999994</v>
      </c>
      <c r="E672" s="3">
        <f t="shared" si="58"/>
        <v>71.496079516128987</v>
      </c>
      <c r="F672" s="3">
        <f t="shared" si="59"/>
        <v>4.0400990322579986</v>
      </c>
      <c r="G672" s="3">
        <f t="shared" si="60"/>
        <v>4.0400990322579986</v>
      </c>
      <c r="H672" s="56">
        <f t="shared" si="62"/>
        <v>16.322400190452015</v>
      </c>
      <c r="I672" s="4">
        <f t="shared" si="61"/>
        <v>0.94504472575691179</v>
      </c>
      <c r="J672" s="55"/>
      <c r="K672" s="55"/>
    </row>
    <row r="673" spans="2:11" x14ac:dyDescent="0.3">
      <c r="B673" s="13" t="s">
        <v>680</v>
      </c>
      <c r="C673" s="41">
        <v>72.933333333333294</v>
      </c>
      <c r="D673" s="41">
        <v>71.724620000000002</v>
      </c>
      <c r="E673" s="3">
        <f t="shared" si="58"/>
        <v>72.328976666666648</v>
      </c>
      <c r="F673" s="3">
        <f t="shared" si="59"/>
        <v>1.2087133333332929</v>
      </c>
      <c r="G673" s="3">
        <f t="shared" si="60"/>
        <v>1.2087133333332929</v>
      </c>
      <c r="H673" s="56">
        <f t="shared" si="62"/>
        <v>1.46098792217768</v>
      </c>
      <c r="I673" s="4">
        <f t="shared" si="61"/>
        <v>0.9834271480804393</v>
      </c>
      <c r="J673" s="55"/>
      <c r="K673" s="55"/>
    </row>
    <row r="674" spans="2:11" x14ac:dyDescent="0.3">
      <c r="B674" s="13" t="s">
        <v>681</v>
      </c>
      <c r="C674" s="41">
        <v>72.733333333333306</v>
      </c>
      <c r="D674" s="41">
        <v>66.796539999999993</v>
      </c>
      <c r="E674" s="3">
        <f t="shared" si="58"/>
        <v>69.764936666666642</v>
      </c>
      <c r="F674" s="3">
        <f t="shared" si="59"/>
        <v>5.9367933333333127</v>
      </c>
      <c r="G674" s="3">
        <f t="shared" si="60"/>
        <v>5.9367933333333127</v>
      </c>
      <c r="H674" s="56">
        <f t="shared" si="62"/>
        <v>35.245515082710867</v>
      </c>
      <c r="I674" s="4">
        <f t="shared" si="61"/>
        <v>0.9183758936755273</v>
      </c>
      <c r="J674" s="55"/>
      <c r="K674" s="55"/>
    </row>
    <row r="675" spans="2:11" x14ac:dyDescent="0.3">
      <c r="B675" s="13" t="s">
        <v>682</v>
      </c>
      <c r="C675" s="41">
        <v>73.133333333333297</v>
      </c>
      <c r="D675" s="41">
        <v>70.145799999999994</v>
      </c>
      <c r="E675" s="3">
        <f t="shared" si="58"/>
        <v>71.639566666666639</v>
      </c>
      <c r="F675" s="3">
        <f t="shared" si="59"/>
        <v>2.9875333333333032</v>
      </c>
      <c r="G675" s="3">
        <f t="shared" si="60"/>
        <v>2.9875333333333032</v>
      </c>
      <c r="H675" s="56">
        <f t="shared" si="62"/>
        <v>8.9253554177775971</v>
      </c>
      <c r="I675" s="4">
        <f t="shared" si="61"/>
        <v>0.95914949863263488</v>
      </c>
      <c r="J675" s="55"/>
      <c r="K675" s="55"/>
    </row>
    <row r="676" spans="2:11" x14ac:dyDescent="0.3">
      <c r="B676" s="13" t="s">
        <v>683</v>
      </c>
      <c r="C676" s="41">
        <v>74.266666666666595</v>
      </c>
      <c r="D676" s="41">
        <v>67.792950000000005</v>
      </c>
      <c r="E676" s="3">
        <f t="shared" si="58"/>
        <v>71.029808333333307</v>
      </c>
      <c r="F676" s="3">
        <f t="shared" si="59"/>
        <v>6.47371666666659</v>
      </c>
      <c r="G676" s="3">
        <f t="shared" si="60"/>
        <v>6.47371666666659</v>
      </c>
      <c r="H676" s="56">
        <f t="shared" si="62"/>
        <v>41.909007480276784</v>
      </c>
      <c r="I676" s="4">
        <f t="shared" si="61"/>
        <v>0.91283146319569219</v>
      </c>
      <c r="J676" s="55"/>
      <c r="K676" s="55"/>
    </row>
    <row r="677" spans="2:11" x14ac:dyDescent="0.3">
      <c r="B677" s="13" t="s">
        <v>684</v>
      </c>
      <c r="C677" s="41">
        <v>75.066666666666606</v>
      </c>
      <c r="D677" s="41">
        <v>69.647080000000003</v>
      </c>
      <c r="E677" s="3">
        <f t="shared" si="58"/>
        <v>72.356873333333311</v>
      </c>
      <c r="F677" s="3">
        <f t="shared" si="59"/>
        <v>5.4195866666666035</v>
      </c>
      <c r="G677" s="3">
        <f t="shared" si="60"/>
        <v>5.4195866666666035</v>
      </c>
      <c r="H677" s="56">
        <f t="shared" si="62"/>
        <v>29.371919637510427</v>
      </c>
      <c r="I677" s="4">
        <f t="shared" si="61"/>
        <v>0.927803019538189</v>
      </c>
      <c r="J677" s="55"/>
      <c r="K677" s="55"/>
    </row>
    <row r="678" spans="2:11" x14ac:dyDescent="0.3">
      <c r="B678" s="13" t="s">
        <v>685</v>
      </c>
      <c r="C678" s="41">
        <v>77.433333333333294</v>
      </c>
      <c r="D678" s="41">
        <v>71.073654000000005</v>
      </c>
      <c r="E678" s="3">
        <f t="shared" si="58"/>
        <v>74.253493666666657</v>
      </c>
      <c r="F678" s="3">
        <f t="shared" si="59"/>
        <v>6.3596793333332897</v>
      </c>
      <c r="G678" s="3">
        <f t="shared" si="60"/>
        <v>6.3596793333332897</v>
      </c>
      <c r="H678" s="56">
        <f t="shared" si="62"/>
        <v>40.445521222826557</v>
      </c>
      <c r="I678" s="4">
        <f t="shared" si="61"/>
        <v>0.91786897115798594</v>
      </c>
      <c r="J678" s="55"/>
      <c r="K678" s="55"/>
    </row>
    <row r="679" spans="2:11" x14ac:dyDescent="0.3">
      <c r="B679" s="13" t="s">
        <v>686</v>
      </c>
      <c r="C679" s="41">
        <v>71.966666666666598</v>
      </c>
      <c r="D679" s="41">
        <v>66.219539999999995</v>
      </c>
      <c r="E679" s="3">
        <f t="shared" si="58"/>
        <v>69.093103333333289</v>
      </c>
      <c r="F679" s="3">
        <f t="shared" si="59"/>
        <v>5.7471266666666025</v>
      </c>
      <c r="G679" s="3">
        <f t="shared" si="60"/>
        <v>5.7471266666666025</v>
      </c>
      <c r="H679" s="56">
        <f t="shared" si="62"/>
        <v>33.029464922710375</v>
      </c>
      <c r="I679" s="4">
        <f t="shared" si="61"/>
        <v>0.92014182491894481</v>
      </c>
      <c r="J679" s="55"/>
      <c r="K679" s="55"/>
    </row>
    <row r="680" spans="2:11" x14ac:dyDescent="0.3">
      <c r="B680" s="13" t="s">
        <v>687</v>
      </c>
      <c r="C680" s="41">
        <v>72.233333333333306</v>
      </c>
      <c r="D680" s="41">
        <v>66.524240000000006</v>
      </c>
      <c r="E680" s="3">
        <f t="shared" si="58"/>
        <v>69.378786666666656</v>
      </c>
      <c r="F680" s="3">
        <f t="shared" si="59"/>
        <v>5.7090933333332998</v>
      </c>
      <c r="G680" s="3">
        <f t="shared" si="60"/>
        <v>5.7090933333332998</v>
      </c>
      <c r="H680" s="56">
        <f t="shared" si="62"/>
        <v>32.593746688710731</v>
      </c>
      <c r="I680" s="4">
        <f t="shared" si="61"/>
        <v>0.9209631748961703</v>
      </c>
      <c r="J680" s="55"/>
      <c r="K680" s="55"/>
    </row>
    <row r="681" spans="2:11" x14ac:dyDescent="0.3">
      <c r="B681" s="13" t="s">
        <v>688</v>
      </c>
      <c r="C681" s="41">
        <v>65.5</v>
      </c>
      <c r="D681" s="41">
        <v>60.529049999999998</v>
      </c>
      <c r="E681" s="3">
        <f t="shared" si="58"/>
        <v>63.014524999999999</v>
      </c>
      <c r="F681" s="3">
        <f t="shared" si="59"/>
        <v>4.970950000000002</v>
      </c>
      <c r="G681" s="3">
        <f t="shared" si="60"/>
        <v>4.970950000000002</v>
      </c>
      <c r="H681" s="56">
        <f t="shared" si="62"/>
        <v>24.710343902500021</v>
      </c>
      <c r="I681" s="4">
        <f t="shared" si="61"/>
        <v>0.92410763358778625</v>
      </c>
      <c r="J681" s="55"/>
      <c r="K681" s="55"/>
    </row>
    <row r="682" spans="2:11" x14ac:dyDescent="0.3">
      <c r="B682" s="13" t="s">
        <v>689</v>
      </c>
      <c r="C682" s="41">
        <v>66.5</v>
      </c>
      <c r="D682" s="41">
        <v>60.682160000000003</v>
      </c>
      <c r="E682" s="3">
        <f t="shared" ref="E682:E745" si="63">IFERROR(AVERAGE(C682,D682),"")</f>
        <v>63.591080000000005</v>
      </c>
      <c r="F682" s="3">
        <f t="shared" ref="F682:F745" si="64">IFERROR((C682-D682),"")</f>
        <v>5.8178399999999968</v>
      </c>
      <c r="G682" s="3">
        <f t="shared" ref="G682:G745" si="65">ABS(F682)</f>
        <v>5.8178399999999968</v>
      </c>
      <c r="H682" s="56">
        <f t="shared" si="62"/>
        <v>33.847262265599966</v>
      </c>
      <c r="I682" s="4">
        <f t="shared" ref="I682:I745" si="66">IFERROR((1-(ABS(C682-D682)/C682)),"")</f>
        <v>0.91251368421052637</v>
      </c>
      <c r="J682" s="55"/>
      <c r="K682" s="55"/>
    </row>
    <row r="683" spans="2:11" x14ac:dyDescent="0.3">
      <c r="B683" s="13" t="s">
        <v>690</v>
      </c>
      <c r="C683" s="41">
        <v>67.3333333333333</v>
      </c>
      <c r="D683" s="41">
        <v>60.671565999999999</v>
      </c>
      <c r="E683" s="3">
        <f t="shared" si="63"/>
        <v>64.002449666666649</v>
      </c>
      <c r="F683" s="3">
        <f t="shared" si="64"/>
        <v>6.6617673333333016</v>
      </c>
      <c r="G683" s="3">
        <f t="shared" si="65"/>
        <v>6.6617673333333016</v>
      </c>
      <c r="H683" s="56">
        <f t="shared" si="62"/>
        <v>44.379144003466692</v>
      </c>
      <c r="I683" s="4">
        <f t="shared" si="66"/>
        <v>0.901062861386139</v>
      </c>
      <c r="J683" s="55"/>
      <c r="K683" s="55"/>
    </row>
    <row r="684" spans="2:11" x14ac:dyDescent="0.3">
      <c r="B684" s="13" t="s">
        <v>691</v>
      </c>
      <c r="C684" s="41">
        <v>66.5</v>
      </c>
      <c r="D684" s="41">
        <v>58.891415000000002</v>
      </c>
      <c r="E684" s="3">
        <f t="shared" si="63"/>
        <v>62.695707499999997</v>
      </c>
      <c r="F684" s="3">
        <f t="shared" si="64"/>
        <v>7.6085849999999979</v>
      </c>
      <c r="G684" s="3">
        <f t="shared" si="65"/>
        <v>7.6085849999999979</v>
      </c>
      <c r="H684" s="56">
        <f t="shared" si="62"/>
        <v>57.890565702224968</v>
      </c>
      <c r="I684" s="4">
        <f t="shared" si="66"/>
        <v>0.8855851879699248</v>
      </c>
      <c r="J684" s="55"/>
      <c r="K684" s="55"/>
    </row>
    <row r="685" spans="2:11" x14ac:dyDescent="0.3">
      <c r="B685" s="13" t="s">
        <v>692</v>
      </c>
      <c r="C685" s="41">
        <v>66</v>
      </c>
      <c r="D685" s="41">
        <v>60.897472</v>
      </c>
      <c r="E685" s="3">
        <f t="shared" si="63"/>
        <v>63.448735999999997</v>
      </c>
      <c r="F685" s="3">
        <f t="shared" si="64"/>
        <v>5.1025279999999995</v>
      </c>
      <c r="G685" s="3">
        <f t="shared" si="65"/>
        <v>5.1025279999999995</v>
      </c>
      <c r="H685" s="56">
        <f t="shared" si="62"/>
        <v>26.035791990783995</v>
      </c>
      <c r="I685" s="4">
        <f t="shared" si="66"/>
        <v>0.92268896969696967</v>
      </c>
      <c r="J685" s="55"/>
      <c r="K685" s="55"/>
    </row>
    <row r="686" spans="2:11" x14ac:dyDescent="0.3">
      <c r="B686" s="13" t="s">
        <v>693</v>
      </c>
      <c r="C686" s="41">
        <v>65.418604651162795</v>
      </c>
      <c r="D686" s="41">
        <v>58.718178000000002</v>
      </c>
      <c r="E686" s="3">
        <f t="shared" si="63"/>
        <v>62.068391325581402</v>
      </c>
      <c r="F686" s="3">
        <f t="shared" si="64"/>
        <v>6.7004266511627932</v>
      </c>
      <c r="G686" s="3">
        <f t="shared" si="65"/>
        <v>6.7004266511627932</v>
      </c>
      <c r="H686" s="56">
        <f t="shared" si="62"/>
        <v>44.895717307612642</v>
      </c>
      <c r="I686" s="4">
        <f t="shared" si="66"/>
        <v>0.89757613011020254</v>
      </c>
      <c r="J686" s="55"/>
      <c r="K686" s="55"/>
    </row>
    <row r="687" spans="2:11" x14ac:dyDescent="0.3">
      <c r="B687" s="13" t="s">
        <v>694</v>
      </c>
      <c r="C687" s="41">
        <v>65.866666666666603</v>
      </c>
      <c r="D687" s="41">
        <v>58.262836</v>
      </c>
      <c r="E687" s="3">
        <f t="shared" si="63"/>
        <v>62.064751333333305</v>
      </c>
      <c r="F687" s="3">
        <f t="shared" si="64"/>
        <v>7.6038306666666031</v>
      </c>
      <c r="G687" s="3">
        <f t="shared" si="65"/>
        <v>7.6038306666666031</v>
      </c>
      <c r="H687" s="56">
        <f t="shared" si="62"/>
        <v>57.818240807339478</v>
      </c>
      <c r="I687" s="4">
        <f t="shared" si="66"/>
        <v>0.88455722672064863</v>
      </c>
      <c r="J687" s="55"/>
      <c r="K687" s="55"/>
    </row>
    <row r="688" spans="2:11" x14ac:dyDescent="0.3">
      <c r="B688" s="13" t="s">
        <v>695</v>
      </c>
      <c r="C688" s="41">
        <v>65.658536585365795</v>
      </c>
      <c r="D688" s="41">
        <v>61.060020000000002</v>
      </c>
      <c r="E688" s="3">
        <f t="shared" si="63"/>
        <v>63.359278292682902</v>
      </c>
      <c r="F688" s="3">
        <f t="shared" si="64"/>
        <v>4.5985165853657932</v>
      </c>
      <c r="G688" s="3">
        <f t="shared" si="65"/>
        <v>4.5985165853657932</v>
      </c>
      <c r="H688" s="56">
        <f t="shared" si="62"/>
        <v>21.146354785884274</v>
      </c>
      <c r="I688" s="4">
        <f t="shared" si="66"/>
        <v>0.92996315750371561</v>
      </c>
      <c r="J688" s="55"/>
      <c r="K688" s="55"/>
    </row>
    <row r="689" spans="2:11" x14ac:dyDescent="0.3">
      <c r="B689" s="13" t="s">
        <v>696</v>
      </c>
      <c r="C689" s="41">
        <v>65.8</v>
      </c>
      <c r="D689" s="41">
        <v>63.135586000000004</v>
      </c>
      <c r="E689" s="3">
        <f t="shared" si="63"/>
        <v>64.467793</v>
      </c>
      <c r="F689" s="3">
        <f t="shared" si="64"/>
        <v>2.6644139999999936</v>
      </c>
      <c r="G689" s="3">
        <f t="shared" si="65"/>
        <v>2.6644139999999936</v>
      </c>
      <c r="H689" s="56">
        <f t="shared" si="62"/>
        <v>7.0991019633959658</v>
      </c>
      <c r="I689" s="4">
        <f t="shared" si="66"/>
        <v>0.95950738601823715</v>
      </c>
      <c r="J689" s="55"/>
      <c r="K689" s="55"/>
    </row>
    <row r="690" spans="2:11" x14ac:dyDescent="0.3">
      <c r="B690" s="13" t="s">
        <v>697</v>
      </c>
      <c r="C690" s="41">
        <v>67.233333333333306</v>
      </c>
      <c r="D690" s="41">
        <v>63.037430000000001</v>
      </c>
      <c r="E690" s="3">
        <f t="shared" si="63"/>
        <v>65.13538166666666</v>
      </c>
      <c r="F690" s="3">
        <f t="shared" si="64"/>
        <v>4.1959033333333053</v>
      </c>
      <c r="G690" s="3">
        <f t="shared" si="65"/>
        <v>4.1959033333333053</v>
      </c>
      <c r="H690" s="56">
        <f t="shared" si="62"/>
        <v>17.605604782677542</v>
      </c>
      <c r="I690" s="4">
        <f t="shared" si="66"/>
        <v>0.93759191869112579</v>
      </c>
      <c r="J690" s="55"/>
      <c r="K690" s="55"/>
    </row>
    <row r="691" spans="2:11" x14ac:dyDescent="0.3">
      <c r="B691" s="13" t="s">
        <v>698</v>
      </c>
      <c r="C691" s="41">
        <v>68.433333333333294</v>
      </c>
      <c r="D691" s="41">
        <v>63.697555999999999</v>
      </c>
      <c r="E691" s="3">
        <f t="shared" si="63"/>
        <v>66.06544466666665</v>
      </c>
      <c r="F691" s="3">
        <f t="shared" si="64"/>
        <v>4.7357773333332958</v>
      </c>
      <c r="G691" s="3">
        <f t="shared" si="65"/>
        <v>4.7357773333332958</v>
      </c>
      <c r="H691" s="56">
        <f t="shared" si="62"/>
        <v>22.427586950913422</v>
      </c>
      <c r="I691" s="4">
        <f t="shared" si="66"/>
        <v>0.93079721383341507</v>
      </c>
      <c r="J691" s="55"/>
      <c r="K691" s="55"/>
    </row>
    <row r="692" spans="2:11" x14ac:dyDescent="0.3">
      <c r="B692" s="13" t="s">
        <v>699</v>
      </c>
      <c r="C692" s="41">
        <v>70.875</v>
      </c>
      <c r="D692" s="41">
        <v>59.043083000000003</v>
      </c>
      <c r="E692" s="3">
        <f t="shared" si="63"/>
        <v>64.959041499999998</v>
      </c>
      <c r="F692" s="3">
        <f t="shared" si="64"/>
        <v>11.831916999999997</v>
      </c>
      <c r="G692" s="3">
        <f t="shared" si="65"/>
        <v>11.831916999999997</v>
      </c>
      <c r="H692" s="56">
        <f t="shared" si="62"/>
        <v>139.99425989488893</v>
      </c>
      <c r="I692" s="4">
        <f t="shared" si="66"/>
        <v>0.8330593721340388</v>
      </c>
      <c r="J692" s="55"/>
      <c r="K692" s="55"/>
    </row>
    <row r="693" spans="2:11" x14ac:dyDescent="0.3">
      <c r="B693" s="13" t="s">
        <v>700</v>
      </c>
      <c r="C693" s="41">
        <v>71.151515151515099</v>
      </c>
      <c r="D693" s="41">
        <v>63.197830000000003</v>
      </c>
      <c r="E693" s="3">
        <f t="shared" si="63"/>
        <v>67.174672575757555</v>
      </c>
      <c r="F693" s="3">
        <f t="shared" si="64"/>
        <v>7.9536851515150957</v>
      </c>
      <c r="G693" s="3">
        <f t="shared" si="65"/>
        <v>7.9536851515150957</v>
      </c>
      <c r="H693" s="56">
        <f t="shared" si="62"/>
        <v>63.261107489431708</v>
      </c>
      <c r="I693" s="4">
        <f t="shared" si="66"/>
        <v>0.88821481686541803</v>
      </c>
      <c r="J693" s="55"/>
      <c r="K693" s="55"/>
    </row>
    <row r="694" spans="2:11" x14ac:dyDescent="0.3">
      <c r="B694" s="13" t="s">
        <v>701</v>
      </c>
      <c r="C694" s="41">
        <v>70.3333333333333</v>
      </c>
      <c r="D694" s="41">
        <v>60.631450000000001</v>
      </c>
      <c r="E694" s="3">
        <f t="shared" si="63"/>
        <v>65.482391666666643</v>
      </c>
      <c r="F694" s="3">
        <f t="shared" si="64"/>
        <v>9.7018833333332992</v>
      </c>
      <c r="G694" s="3">
        <f t="shared" si="65"/>
        <v>9.7018833333332992</v>
      </c>
      <c r="H694" s="56">
        <f t="shared" si="62"/>
        <v>94.126540213610454</v>
      </c>
      <c r="I694" s="4">
        <f t="shared" si="66"/>
        <v>0.86205853080568762</v>
      </c>
      <c r="J694" s="55"/>
      <c r="K694" s="55"/>
    </row>
    <row r="695" spans="2:11" x14ac:dyDescent="0.3">
      <c r="B695" s="13" t="s">
        <v>702</v>
      </c>
      <c r="C695" s="41">
        <v>72.433333333333294</v>
      </c>
      <c r="D695" s="41">
        <v>66.382670000000005</v>
      </c>
      <c r="E695" s="3">
        <f t="shared" si="63"/>
        <v>69.408001666666649</v>
      </c>
      <c r="F695" s="3">
        <f t="shared" si="64"/>
        <v>6.05066333333329</v>
      </c>
      <c r="G695" s="3">
        <f t="shared" si="65"/>
        <v>6.05066333333329</v>
      </c>
      <c r="H695" s="56">
        <f t="shared" si="62"/>
        <v>36.610526773343921</v>
      </c>
      <c r="I695" s="4">
        <f t="shared" si="66"/>
        <v>0.91646576161988091</v>
      </c>
      <c r="J695" s="55"/>
      <c r="K695" s="55"/>
    </row>
    <row r="696" spans="2:11" x14ac:dyDescent="0.3">
      <c r="B696" s="13" t="s">
        <v>703</v>
      </c>
      <c r="C696" s="41">
        <v>70.387096774193495</v>
      </c>
      <c r="D696" s="41">
        <v>63.471404999999997</v>
      </c>
      <c r="E696" s="3">
        <f t="shared" si="63"/>
        <v>66.929250887096742</v>
      </c>
      <c r="F696" s="3">
        <f t="shared" si="64"/>
        <v>6.9156917741934976</v>
      </c>
      <c r="G696" s="3">
        <f t="shared" si="65"/>
        <v>6.9156917741934976</v>
      </c>
      <c r="H696" s="56">
        <f t="shared" si="62"/>
        <v>47.826792715647606</v>
      </c>
      <c r="I696" s="4">
        <f t="shared" si="66"/>
        <v>0.90174773373052308</v>
      </c>
      <c r="J696" s="55"/>
      <c r="K696" s="55"/>
    </row>
    <row r="697" spans="2:11" x14ac:dyDescent="0.3">
      <c r="B697" s="13" t="s">
        <v>704</v>
      </c>
      <c r="C697" s="41">
        <v>68.645161290322505</v>
      </c>
      <c r="D697" s="41">
        <v>61.432839999999999</v>
      </c>
      <c r="E697" s="3">
        <f t="shared" si="63"/>
        <v>65.039000645161252</v>
      </c>
      <c r="F697" s="3">
        <f t="shared" si="64"/>
        <v>7.2123212903225067</v>
      </c>
      <c r="G697" s="3">
        <f t="shared" si="65"/>
        <v>7.2123212903225067</v>
      </c>
      <c r="H697" s="56">
        <f t="shared" si="62"/>
        <v>52.017578394839305</v>
      </c>
      <c r="I697" s="4">
        <f t="shared" si="66"/>
        <v>0.89493328947368522</v>
      </c>
      <c r="J697" s="55"/>
      <c r="K697" s="55"/>
    </row>
    <row r="698" spans="2:11" x14ac:dyDescent="0.3">
      <c r="B698" s="13" t="s">
        <v>705</v>
      </c>
      <c r="C698" s="41">
        <v>68.733333333333306</v>
      </c>
      <c r="D698" s="41">
        <v>67.809814000000003</v>
      </c>
      <c r="E698" s="3">
        <f t="shared" si="63"/>
        <v>68.271573666666654</v>
      </c>
      <c r="F698" s="3">
        <f t="shared" si="64"/>
        <v>0.92351933333330294</v>
      </c>
      <c r="G698" s="3">
        <f t="shared" si="65"/>
        <v>0.92351933333330294</v>
      </c>
      <c r="H698" s="56">
        <f t="shared" si="62"/>
        <v>0.85288795904038828</v>
      </c>
      <c r="I698" s="4">
        <f t="shared" si="66"/>
        <v>0.98656373423860377</v>
      </c>
      <c r="J698" s="55"/>
      <c r="K698" s="55"/>
    </row>
    <row r="699" spans="2:11" x14ac:dyDescent="0.3">
      <c r="B699" s="13" t="s">
        <v>706</v>
      </c>
      <c r="C699" s="41">
        <v>70.8</v>
      </c>
      <c r="D699" s="41">
        <v>66.686930000000004</v>
      </c>
      <c r="E699" s="3">
        <f t="shared" si="63"/>
        <v>68.743465</v>
      </c>
      <c r="F699" s="3">
        <f t="shared" si="64"/>
        <v>4.1130699999999933</v>
      </c>
      <c r="G699" s="3">
        <f t="shared" si="65"/>
        <v>4.1130699999999933</v>
      </c>
      <c r="H699" s="56">
        <f t="shared" si="62"/>
        <v>16.917344824899946</v>
      </c>
      <c r="I699" s="4">
        <f t="shared" si="66"/>
        <v>0.94190579096045202</v>
      </c>
      <c r="J699" s="55"/>
      <c r="K699" s="55"/>
    </row>
    <row r="700" spans="2:11" x14ac:dyDescent="0.3">
      <c r="B700" s="13" t="s">
        <v>707</v>
      </c>
      <c r="C700" s="41">
        <v>71.266666666666595</v>
      </c>
      <c r="D700" s="41">
        <v>60.836365000000001</v>
      </c>
      <c r="E700" s="3">
        <f t="shared" si="63"/>
        <v>66.051515833333298</v>
      </c>
      <c r="F700" s="3">
        <f t="shared" si="64"/>
        <v>10.430301666666594</v>
      </c>
      <c r="G700" s="3">
        <f t="shared" si="65"/>
        <v>10.430301666666594</v>
      </c>
      <c r="H700" s="56">
        <f t="shared" si="62"/>
        <v>108.79119285766792</v>
      </c>
      <c r="I700" s="4">
        <f t="shared" si="66"/>
        <v>0.85364403648269493</v>
      </c>
      <c r="J700" s="55"/>
      <c r="K700" s="55"/>
    </row>
    <row r="701" spans="2:11" x14ac:dyDescent="0.3">
      <c r="B701" s="13" t="s">
        <v>708</v>
      </c>
      <c r="C701" s="41">
        <v>69.033333333333303</v>
      </c>
      <c r="D701" s="41">
        <v>62.103099999999998</v>
      </c>
      <c r="E701" s="3">
        <f t="shared" si="63"/>
        <v>65.568216666666643</v>
      </c>
      <c r="F701" s="3">
        <f t="shared" si="64"/>
        <v>6.9302333333333053</v>
      </c>
      <c r="G701" s="3">
        <f t="shared" si="65"/>
        <v>6.9302333333333053</v>
      </c>
      <c r="H701" s="56">
        <f t="shared" si="62"/>
        <v>48.028134054444052</v>
      </c>
      <c r="I701" s="4">
        <f t="shared" si="66"/>
        <v>0.89961033317238082</v>
      </c>
      <c r="J701" s="55"/>
      <c r="K701" s="55"/>
    </row>
    <row r="702" spans="2:11" x14ac:dyDescent="0.3">
      <c r="B702" s="13" t="s">
        <v>709</v>
      </c>
      <c r="C702" s="41">
        <v>72.028571428571396</v>
      </c>
      <c r="D702" s="41">
        <v>63.194183000000002</v>
      </c>
      <c r="E702" s="3">
        <f t="shared" si="63"/>
        <v>67.611377214285696</v>
      </c>
      <c r="F702" s="3">
        <f t="shared" si="64"/>
        <v>8.8343884285713941</v>
      </c>
      <c r="G702" s="3">
        <f t="shared" si="65"/>
        <v>8.8343884285713941</v>
      </c>
      <c r="H702" s="56">
        <f t="shared" si="62"/>
        <v>78.046418906876141</v>
      </c>
      <c r="I702" s="4">
        <f t="shared" si="66"/>
        <v>0.87734883181277312</v>
      </c>
      <c r="J702" s="55"/>
      <c r="K702" s="55"/>
    </row>
    <row r="703" spans="2:11" x14ac:dyDescent="0.3">
      <c r="B703" s="13" t="s">
        <v>710</v>
      </c>
      <c r="C703" s="41">
        <v>72.033333333333303</v>
      </c>
      <c r="D703" s="41">
        <v>65.962459999999993</v>
      </c>
      <c r="E703" s="3">
        <f t="shared" si="63"/>
        <v>68.997896666666648</v>
      </c>
      <c r="F703" s="3">
        <f t="shared" si="64"/>
        <v>6.07087333333331</v>
      </c>
      <c r="G703" s="3">
        <f t="shared" si="65"/>
        <v>6.07087333333331</v>
      </c>
      <c r="H703" s="56">
        <f t="shared" si="62"/>
        <v>36.855503029377495</v>
      </c>
      <c r="I703" s="4">
        <f t="shared" si="66"/>
        <v>0.91572133271633538</v>
      </c>
      <c r="J703" s="55"/>
      <c r="K703" s="55"/>
    </row>
    <row r="704" spans="2:11" x14ac:dyDescent="0.3">
      <c r="B704" s="13" t="s">
        <v>711</v>
      </c>
      <c r="C704" s="41">
        <v>71.862068965517196</v>
      </c>
      <c r="D704" s="41">
        <v>67.354299999999995</v>
      </c>
      <c r="E704" s="3">
        <f t="shared" si="63"/>
        <v>69.608184482758588</v>
      </c>
      <c r="F704" s="3">
        <f t="shared" si="64"/>
        <v>4.5077689655172009</v>
      </c>
      <c r="G704" s="3">
        <f t="shared" si="65"/>
        <v>4.5077689655172009</v>
      </c>
      <c r="H704" s="56">
        <f t="shared" si="62"/>
        <v>20.319981046480017</v>
      </c>
      <c r="I704" s="4">
        <f t="shared" si="66"/>
        <v>0.93727192898272604</v>
      </c>
      <c r="J704" s="55"/>
      <c r="K704" s="55"/>
    </row>
    <row r="705" spans="2:11" x14ac:dyDescent="0.3">
      <c r="B705" s="13" t="s">
        <v>712</v>
      </c>
      <c r="C705" s="41">
        <v>71.793103448275801</v>
      </c>
      <c r="D705" s="41">
        <v>60.660904000000002</v>
      </c>
      <c r="E705" s="3">
        <f t="shared" si="63"/>
        <v>66.227003724137901</v>
      </c>
      <c r="F705" s="3">
        <f t="shared" si="64"/>
        <v>11.132199448275799</v>
      </c>
      <c r="G705" s="3">
        <f t="shared" si="65"/>
        <v>11.132199448275799</v>
      </c>
      <c r="H705" s="56">
        <f t="shared" si="62"/>
        <v>123.925864556192</v>
      </c>
      <c r="I705" s="4">
        <f t="shared" si="66"/>
        <v>0.8449405456292034</v>
      </c>
      <c r="J705" s="55"/>
      <c r="K705" s="55"/>
    </row>
    <row r="706" spans="2:11" x14ac:dyDescent="0.3">
      <c r="B706" s="13" t="s">
        <v>713</v>
      </c>
      <c r="C706" s="41">
        <v>72.2068965517241</v>
      </c>
      <c r="D706" s="41">
        <v>60.980649999999997</v>
      </c>
      <c r="E706" s="3">
        <f t="shared" si="63"/>
        <v>66.593773275862048</v>
      </c>
      <c r="F706" s="3">
        <f t="shared" si="64"/>
        <v>11.226246551724103</v>
      </c>
      <c r="G706" s="3">
        <f t="shared" si="65"/>
        <v>11.226246551724103</v>
      </c>
      <c r="H706" s="56">
        <f t="shared" si="62"/>
        <v>126.02861164009731</v>
      </c>
      <c r="I706" s="4">
        <f t="shared" si="66"/>
        <v>0.84452667144221627</v>
      </c>
      <c r="J706" s="55"/>
      <c r="K706" s="55"/>
    </row>
    <row r="707" spans="2:11" x14ac:dyDescent="0.3">
      <c r="B707" s="13" t="s">
        <v>714</v>
      </c>
      <c r="C707" s="41">
        <v>72.033333333333303</v>
      </c>
      <c r="D707" s="41">
        <v>64.015349999999998</v>
      </c>
      <c r="E707" s="3">
        <f t="shared" si="63"/>
        <v>68.024341666666658</v>
      </c>
      <c r="F707" s="3">
        <f t="shared" si="64"/>
        <v>8.017983333333305</v>
      </c>
      <c r="G707" s="3">
        <f t="shared" si="65"/>
        <v>8.017983333333305</v>
      </c>
      <c r="H707" s="56">
        <f t="shared" si="62"/>
        <v>64.288056733610659</v>
      </c>
      <c r="I707" s="4">
        <f t="shared" si="66"/>
        <v>0.888690652475706</v>
      </c>
      <c r="J707" s="55"/>
      <c r="K707" s="55"/>
    </row>
    <row r="708" spans="2:11" x14ac:dyDescent="0.3">
      <c r="B708" s="13" t="s">
        <v>715</v>
      </c>
      <c r="C708" s="41">
        <v>72.3</v>
      </c>
      <c r="D708" s="41">
        <v>62.833733000000002</v>
      </c>
      <c r="E708" s="3">
        <f t="shared" si="63"/>
        <v>67.566866500000003</v>
      </c>
      <c r="F708" s="3">
        <f t="shared" si="64"/>
        <v>9.4662669999999949</v>
      </c>
      <c r="G708" s="3">
        <f t="shared" si="65"/>
        <v>9.4662669999999949</v>
      </c>
      <c r="H708" s="56">
        <f t="shared" si="62"/>
        <v>89.610210915288903</v>
      </c>
      <c r="I708" s="4">
        <f t="shared" si="66"/>
        <v>0.86906961272475802</v>
      </c>
      <c r="J708" s="55"/>
      <c r="K708" s="55"/>
    </row>
    <row r="709" spans="2:11" x14ac:dyDescent="0.3">
      <c r="B709" s="13" t="s">
        <v>716</v>
      </c>
      <c r="C709" s="41">
        <v>72.435897435897402</v>
      </c>
      <c r="D709" s="41">
        <v>70.4709</v>
      </c>
      <c r="E709" s="3">
        <f t="shared" si="63"/>
        <v>71.453398717948701</v>
      </c>
      <c r="F709" s="3">
        <f t="shared" si="64"/>
        <v>1.9649974358974021</v>
      </c>
      <c r="G709" s="3">
        <f t="shared" si="65"/>
        <v>1.9649974358974021</v>
      </c>
      <c r="H709" s="56">
        <f t="shared" si="62"/>
        <v>3.8612149230833648</v>
      </c>
      <c r="I709" s="4">
        <f t="shared" si="66"/>
        <v>0.97287260176991197</v>
      </c>
      <c r="J709" s="55"/>
      <c r="K709" s="55"/>
    </row>
    <row r="710" spans="2:11" x14ac:dyDescent="0.3">
      <c r="B710" s="13" t="s">
        <v>717</v>
      </c>
      <c r="C710" s="41">
        <v>72.394736842105203</v>
      </c>
      <c r="D710" s="41">
        <v>67.219819999999999</v>
      </c>
      <c r="E710" s="3">
        <f t="shared" si="63"/>
        <v>69.807278421052601</v>
      </c>
      <c r="F710" s="3">
        <f t="shared" si="64"/>
        <v>5.1749168421052048</v>
      </c>
      <c r="G710" s="3">
        <f t="shared" si="65"/>
        <v>5.1749168421052048</v>
      </c>
      <c r="H710" s="56">
        <f t="shared" si="62"/>
        <v>26.779764322704104</v>
      </c>
      <c r="I710" s="4">
        <f t="shared" si="66"/>
        <v>0.92851805161759438</v>
      </c>
      <c r="J710" s="55"/>
      <c r="K710" s="55"/>
    </row>
    <row r="711" spans="2:11" x14ac:dyDescent="0.3">
      <c r="B711" s="13" t="s">
        <v>718</v>
      </c>
      <c r="C711" s="41">
        <v>71.793103448275801</v>
      </c>
      <c r="D711" s="41">
        <v>66.159059999999997</v>
      </c>
      <c r="E711" s="3">
        <f t="shared" si="63"/>
        <v>68.976081724137899</v>
      </c>
      <c r="F711" s="3">
        <f t="shared" si="64"/>
        <v>5.6340434482758042</v>
      </c>
      <c r="G711" s="3">
        <f t="shared" si="65"/>
        <v>5.6340434482758042</v>
      </c>
      <c r="H711" s="56">
        <f t="shared" si="62"/>
        <v>31.742445577059513</v>
      </c>
      <c r="I711" s="4">
        <f t="shared" si="66"/>
        <v>0.92152389048991434</v>
      </c>
      <c r="J711" s="55"/>
      <c r="K711" s="55"/>
    </row>
    <row r="712" spans="2:11" x14ac:dyDescent="0.3">
      <c r="B712" s="13" t="s">
        <v>719</v>
      </c>
      <c r="C712" s="41">
        <v>67.793103448275801</v>
      </c>
      <c r="D712" s="41">
        <v>63.669002999999996</v>
      </c>
      <c r="E712" s="3">
        <f t="shared" si="63"/>
        <v>65.731053224137895</v>
      </c>
      <c r="F712" s="3">
        <f t="shared" si="64"/>
        <v>4.1241004482758044</v>
      </c>
      <c r="G712" s="3">
        <f t="shared" si="65"/>
        <v>4.1241004482758044</v>
      </c>
      <c r="H712" s="56">
        <f t="shared" si="62"/>
        <v>17.00820450746869</v>
      </c>
      <c r="I712" s="4">
        <f t="shared" si="66"/>
        <v>0.93916637182095708</v>
      </c>
      <c r="J712" s="55"/>
      <c r="K712" s="55"/>
    </row>
    <row r="713" spans="2:11" x14ac:dyDescent="0.3">
      <c r="B713" s="13" t="s">
        <v>720</v>
      </c>
      <c r="C713" s="41">
        <v>68.535714285714207</v>
      </c>
      <c r="D713" s="41">
        <v>64.24579</v>
      </c>
      <c r="E713" s="3">
        <f t="shared" si="63"/>
        <v>66.39075214285711</v>
      </c>
      <c r="F713" s="3">
        <f t="shared" si="64"/>
        <v>4.289924285714207</v>
      </c>
      <c r="G713" s="3">
        <f t="shared" si="65"/>
        <v>4.289924285714207</v>
      </c>
      <c r="H713" s="56">
        <f t="shared" si="62"/>
        <v>18.403450377160549</v>
      </c>
      <c r="I713" s="4">
        <f t="shared" si="66"/>
        <v>0.93740600312662958</v>
      </c>
      <c r="J713" s="55"/>
      <c r="K713" s="55"/>
    </row>
    <row r="714" spans="2:11" x14ac:dyDescent="0.3">
      <c r="B714" s="13" t="s">
        <v>721</v>
      </c>
      <c r="C714" s="41">
        <v>69</v>
      </c>
      <c r="D714" s="41">
        <v>68.695359999999994</v>
      </c>
      <c r="E714" s="3">
        <f t="shared" si="63"/>
        <v>68.847679999999997</v>
      </c>
      <c r="F714" s="3">
        <f t="shared" si="64"/>
        <v>0.30464000000000624</v>
      </c>
      <c r="G714" s="3">
        <f t="shared" si="65"/>
        <v>0.30464000000000624</v>
      </c>
      <c r="H714" s="56">
        <f t="shared" si="62"/>
        <v>9.2805529600003808E-2</v>
      </c>
      <c r="I714" s="4">
        <f t="shared" si="66"/>
        <v>0.99558492753623185</v>
      </c>
      <c r="J714" s="55"/>
      <c r="K714" s="55"/>
    </row>
    <row r="715" spans="2:11" x14ac:dyDescent="0.3">
      <c r="B715" s="13" t="s">
        <v>722</v>
      </c>
      <c r="C715" s="41">
        <v>69.535714285714207</v>
      </c>
      <c r="D715" s="41">
        <v>68.063760000000002</v>
      </c>
      <c r="E715" s="3">
        <f t="shared" si="63"/>
        <v>68.799737142857111</v>
      </c>
      <c r="F715" s="3">
        <f t="shared" si="64"/>
        <v>1.4719542857142045</v>
      </c>
      <c r="G715" s="3">
        <f t="shared" si="65"/>
        <v>1.4719542857142045</v>
      </c>
      <c r="H715" s="56">
        <f t="shared" si="62"/>
        <v>2.1666494192324142</v>
      </c>
      <c r="I715" s="4">
        <f t="shared" si="66"/>
        <v>0.97883167950693484</v>
      </c>
      <c r="J715" s="55"/>
      <c r="K715" s="55"/>
    </row>
    <row r="716" spans="2:11" x14ac:dyDescent="0.3">
      <c r="B716" s="13" t="s">
        <v>723</v>
      </c>
      <c r="C716" s="41">
        <v>70.241379310344797</v>
      </c>
      <c r="D716" s="41">
        <v>65.372185000000002</v>
      </c>
      <c r="E716" s="3">
        <f t="shared" si="63"/>
        <v>67.806782155172399</v>
      </c>
      <c r="F716" s="3">
        <f t="shared" si="64"/>
        <v>4.8691943103447954</v>
      </c>
      <c r="G716" s="3">
        <f t="shared" si="65"/>
        <v>4.8691943103447954</v>
      </c>
      <c r="H716" s="56">
        <f t="shared" si="62"/>
        <v>23.709053231894128</v>
      </c>
      <c r="I716" s="4">
        <f t="shared" si="66"/>
        <v>0.93067911880216048</v>
      </c>
      <c r="J716" s="55"/>
      <c r="K716" s="55"/>
    </row>
    <row r="717" spans="2:11" x14ac:dyDescent="0.3">
      <c r="B717" s="13" t="s">
        <v>724</v>
      </c>
      <c r="C717" s="41">
        <v>71.25</v>
      </c>
      <c r="D717" s="41">
        <v>64.856920000000002</v>
      </c>
      <c r="E717" s="3">
        <f t="shared" si="63"/>
        <v>68.053460000000001</v>
      </c>
      <c r="F717" s="3">
        <f t="shared" si="64"/>
        <v>6.3930799999999977</v>
      </c>
      <c r="G717" s="3">
        <f t="shared" si="65"/>
        <v>6.3930799999999977</v>
      </c>
      <c r="H717" s="56">
        <f t="shared" si="62"/>
        <v>40.871471886399974</v>
      </c>
      <c r="I717" s="4">
        <f t="shared" si="66"/>
        <v>0.91027256140350876</v>
      </c>
      <c r="J717" s="55"/>
      <c r="K717" s="55"/>
    </row>
    <row r="718" spans="2:11" x14ac:dyDescent="0.3">
      <c r="B718" s="13" t="s">
        <v>725</v>
      </c>
      <c r="C718" s="41">
        <v>72.035714285714207</v>
      </c>
      <c r="D718" s="41">
        <v>64.685140000000004</v>
      </c>
      <c r="E718" s="3">
        <f t="shared" si="63"/>
        <v>68.360427142857105</v>
      </c>
      <c r="F718" s="3">
        <f t="shared" si="64"/>
        <v>7.3505742857142025</v>
      </c>
      <c r="G718" s="3">
        <f t="shared" si="65"/>
        <v>7.3505742857142025</v>
      </c>
      <c r="H718" s="56">
        <f t="shared" ref="H718:H781" si="67">POWER(F718,2)</f>
        <v>54.030942329802855</v>
      </c>
      <c r="I718" s="4">
        <f t="shared" si="66"/>
        <v>0.89795930589985229</v>
      </c>
      <c r="J718" s="55"/>
      <c r="K718" s="55"/>
    </row>
    <row r="719" spans="2:11" x14ac:dyDescent="0.3">
      <c r="B719" s="13" t="s">
        <v>726</v>
      </c>
      <c r="C719" s="41">
        <v>71.857142857142804</v>
      </c>
      <c r="D719" s="41">
        <v>64.704830000000001</v>
      </c>
      <c r="E719" s="3">
        <f t="shared" si="63"/>
        <v>68.280986428571396</v>
      </c>
      <c r="F719" s="3">
        <f t="shared" si="64"/>
        <v>7.1523128571428032</v>
      </c>
      <c r="G719" s="3">
        <f t="shared" si="65"/>
        <v>7.1523128571428032</v>
      </c>
      <c r="H719" s="56">
        <f t="shared" si="67"/>
        <v>51.155579206450248</v>
      </c>
      <c r="I719" s="4">
        <f t="shared" si="66"/>
        <v>0.90046483101391717</v>
      </c>
      <c r="J719" s="55"/>
      <c r="K719" s="55"/>
    </row>
    <row r="720" spans="2:11" x14ac:dyDescent="0.3">
      <c r="B720" s="13" t="s">
        <v>727</v>
      </c>
      <c r="C720" s="41">
        <v>70.857142857142804</v>
      </c>
      <c r="D720" s="41">
        <v>65.688460000000006</v>
      </c>
      <c r="E720" s="3">
        <f t="shared" si="63"/>
        <v>68.272801428571398</v>
      </c>
      <c r="F720" s="3">
        <f t="shared" si="64"/>
        <v>5.1686828571427981</v>
      </c>
      <c r="G720" s="3">
        <f t="shared" si="65"/>
        <v>5.1686828571427981</v>
      </c>
      <c r="H720" s="56">
        <f t="shared" si="67"/>
        <v>26.715282477721839</v>
      </c>
      <c r="I720" s="4">
        <f t="shared" si="66"/>
        <v>0.92705487903225881</v>
      </c>
      <c r="J720" s="55"/>
      <c r="K720" s="55"/>
    </row>
    <row r="721" spans="2:11" x14ac:dyDescent="0.3">
      <c r="B721" s="13" t="s">
        <v>728</v>
      </c>
      <c r="C721" s="41">
        <v>69.75</v>
      </c>
      <c r="D721" s="41">
        <v>64.294974999999994</v>
      </c>
      <c r="E721" s="3">
        <f t="shared" si="63"/>
        <v>67.022487499999997</v>
      </c>
      <c r="F721" s="3">
        <f t="shared" si="64"/>
        <v>5.4550250000000062</v>
      </c>
      <c r="G721" s="3">
        <f t="shared" si="65"/>
        <v>5.4550250000000062</v>
      </c>
      <c r="H721" s="56">
        <f t="shared" si="67"/>
        <v>29.757297750625067</v>
      </c>
      <c r="I721" s="4">
        <f t="shared" si="66"/>
        <v>0.9217917562724014</v>
      </c>
      <c r="J721" s="55"/>
      <c r="K721" s="55"/>
    </row>
    <row r="722" spans="2:11" x14ac:dyDescent="0.3">
      <c r="B722" s="13" t="s">
        <v>729</v>
      </c>
      <c r="C722" s="41">
        <v>69.53125</v>
      </c>
      <c r="D722" s="41">
        <v>62.266052000000002</v>
      </c>
      <c r="E722" s="3">
        <f t="shared" si="63"/>
        <v>65.898651000000001</v>
      </c>
      <c r="F722" s="3">
        <f t="shared" si="64"/>
        <v>7.265197999999998</v>
      </c>
      <c r="G722" s="3">
        <f t="shared" si="65"/>
        <v>7.265197999999998</v>
      </c>
      <c r="H722" s="56">
        <f t="shared" si="67"/>
        <v>52.78310197920397</v>
      </c>
      <c r="I722" s="4">
        <f t="shared" si="66"/>
        <v>0.89551175910112368</v>
      </c>
      <c r="J722" s="55"/>
      <c r="K722" s="55"/>
    </row>
    <row r="723" spans="2:11" x14ac:dyDescent="0.3">
      <c r="B723" s="13" t="s">
        <v>730</v>
      </c>
      <c r="C723" s="41">
        <v>70.3</v>
      </c>
      <c r="D723" s="41">
        <v>63.969085999999997</v>
      </c>
      <c r="E723" s="3">
        <f t="shared" si="63"/>
        <v>67.134542999999994</v>
      </c>
      <c r="F723" s="3">
        <f t="shared" si="64"/>
        <v>6.3309139999999999</v>
      </c>
      <c r="G723" s="3">
        <f t="shared" si="65"/>
        <v>6.3309139999999999</v>
      </c>
      <c r="H723" s="56">
        <f t="shared" si="67"/>
        <v>40.080472075396003</v>
      </c>
      <c r="I723" s="4">
        <f t="shared" si="66"/>
        <v>0.90994432432432437</v>
      </c>
      <c r="J723" s="55"/>
      <c r="K723" s="55"/>
    </row>
    <row r="724" spans="2:11" x14ac:dyDescent="0.3">
      <c r="B724" s="13" t="s">
        <v>731</v>
      </c>
      <c r="C724" s="41">
        <v>69.099999999999994</v>
      </c>
      <c r="D724" s="41">
        <v>65.261024000000006</v>
      </c>
      <c r="E724" s="3">
        <f t="shared" si="63"/>
        <v>67.180511999999993</v>
      </c>
      <c r="F724" s="3">
        <f t="shared" si="64"/>
        <v>3.8389759999999882</v>
      </c>
      <c r="G724" s="3">
        <f t="shared" si="65"/>
        <v>3.8389759999999882</v>
      </c>
      <c r="H724" s="56">
        <f t="shared" si="67"/>
        <v>14.737736728575909</v>
      </c>
      <c r="I724" s="4">
        <f t="shared" si="66"/>
        <v>0.94444318379160652</v>
      </c>
      <c r="J724" s="55"/>
      <c r="K724" s="55"/>
    </row>
    <row r="725" spans="2:11" x14ac:dyDescent="0.3">
      <c r="B725" s="13" t="s">
        <v>732</v>
      </c>
      <c r="C725" s="41">
        <v>69.3</v>
      </c>
      <c r="D725" s="41">
        <v>63.911580000000001</v>
      </c>
      <c r="E725" s="3">
        <f t="shared" si="63"/>
        <v>66.605789999999999</v>
      </c>
      <c r="F725" s="3">
        <f t="shared" si="64"/>
        <v>5.3884199999999964</v>
      </c>
      <c r="G725" s="3">
        <f t="shared" si="65"/>
        <v>5.3884199999999964</v>
      </c>
      <c r="H725" s="56">
        <f t="shared" si="67"/>
        <v>29.035070096399963</v>
      </c>
      <c r="I725" s="4">
        <f t="shared" si="66"/>
        <v>0.92224502164502165</v>
      </c>
      <c r="J725" s="55"/>
      <c r="K725" s="55"/>
    </row>
    <row r="726" spans="2:11" x14ac:dyDescent="0.3">
      <c r="B726" s="13" t="s">
        <v>733</v>
      </c>
      <c r="C726" s="41">
        <v>68.233333333333306</v>
      </c>
      <c r="D726" s="41">
        <v>62.753700000000002</v>
      </c>
      <c r="E726" s="3">
        <f t="shared" si="63"/>
        <v>65.49351666666665</v>
      </c>
      <c r="F726" s="3">
        <f t="shared" si="64"/>
        <v>5.4796333333333038</v>
      </c>
      <c r="G726" s="3">
        <f t="shared" si="65"/>
        <v>5.4796333333333038</v>
      </c>
      <c r="H726" s="56">
        <f t="shared" si="67"/>
        <v>30.026381467777455</v>
      </c>
      <c r="I726" s="4">
        <f t="shared" si="66"/>
        <v>0.91969272105520317</v>
      </c>
      <c r="J726" s="55"/>
      <c r="K726" s="55"/>
    </row>
    <row r="727" spans="2:11" x14ac:dyDescent="0.3">
      <c r="B727" s="13" t="s">
        <v>734</v>
      </c>
      <c r="C727" s="41">
        <v>68.8333333333333</v>
      </c>
      <c r="D727" s="41">
        <v>61.085059999999999</v>
      </c>
      <c r="E727" s="3">
        <f t="shared" si="63"/>
        <v>64.959196666666656</v>
      </c>
      <c r="F727" s="3">
        <f t="shared" si="64"/>
        <v>7.7482733333333016</v>
      </c>
      <c r="G727" s="3">
        <f t="shared" si="65"/>
        <v>7.7482733333333016</v>
      </c>
      <c r="H727" s="56">
        <f t="shared" si="67"/>
        <v>60.03573964804395</v>
      </c>
      <c r="I727" s="4">
        <f t="shared" si="66"/>
        <v>0.88743428571428606</v>
      </c>
      <c r="J727" s="55"/>
      <c r="K727" s="55"/>
    </row>
    <row r="728" spans="2:11" x14ac:dyDescent="0.3">
      <c r="B728" s="13" t="s">
        <v>735</v>
      </c>
      <c r="C728" s="41">
        <v>69.099999999999994</v>
      </c>
      <c r="D728" s="41">
        <v>63.262745000000002</v>
      </c>
      <c r="E728" s="3">
        <f t="shared" si="63"/>
        <v>66.181372499999995</v>
      </c>
      <c r="F728" s="3">
        <f t="shared" si="64"/>
        <v>5.8372549999999919</v>
      </c>
      <c r="G728" s="3">
        <f t="shared" si="65"/>
        <v>5.8372549999999919</v>
      </c>
      <c r="H728" s="56">
        <f t="shared" si="67"/>
        <v>34.073545935024903</v>
      </c>
      <c r="I728" s="4">
        <f t="shared" si="66"/>
        <v>0.91552452966714915</v>
      </c>
      <c r="J728" s="55"/>
      <c r="K728" s="55"/>
    </row>
    <row r="729" spans="2:11" x14ac:dyDescent="0.3">
      <c r="B729" s="13" t="s">
        <v>736</v>
      </c>
      <c r="C729" s="41">
        <v>72.233333333333306</v>
      </c>
      <c r="D729" s="41">
        <v>59.831684000000003</v>
      </c>
      <c r="E729" s="3">
        <f t="shared" si="63"/>
        <v>66.032508666666658</v>
      </c>
      <c r="F729" s="3">
        <f t="shared" si="64"/>
        <v>12.401649333333303</v>
      </c>
      <c r="G729" s="3">
        <f t="shared" si="65"/>
        <v>12.401649333333303</v>
      </c>
      <c r="H729" s="56">
        <f t="shared" si="67"/>
        <v>153.80090618696636</v>
      </c>
      <c r="I729" s="4">
        <f t="shared" si="66"/>
        <v>0.82831126903553332</v>
      </c>
      <c r="J729" s="55"/>
      <c r="K729" s="55"/>
    </row>
    <row r="730" spans="2:11" x14ac:dyDescent="0.3">
      <c r="B730" s="13" t="s">
        <v>737</v>
      </c>
      <c r="C730" s="41">
        <v>71.5</v>
      </c>
      <c r="D730" s="41">
        <v>61.972282</v>
      </c>
      <c r="E730" s="3">
        <f t="shared" si="63"/>
        <v>66.736141000000003</v>
      </c>
      <c r="F730" s="3">
        <f t="shared" si="64"/>
        <v>9.5277180000000001</v>
      </c>
      <c r="G730" s="3">
        <f t="shared" si="65"/>
        <v>9.5277180000000001</v>
      </c>
      <c r="H730" s="56">
        <f t="shared" si="67"/>
        <v>90.777410287524006</v>
      </c>
      <c r="I730" s="4">
        <f t="shared" si="66"/>
        <v>0.8667452027972028</v>
      </c>
      <c r="J730" s="55"/>
      <c r="K730" s="55"/>
    </row>
    <row r="731" spans="2:11" x14ac:dyDescent="0.3">
      <c r="B731" s="13" t="s">
        <v>738</v>
      </c>
      <c r="C731" s="41">
        <v>71.030303030303003</v>
      </c>
      <c r="D731" s="41">
        <v>64.455344999999994</v>
      </c>
      <c r="E731" s="3">
        <f t="shared" si="63"/>
        <v>67.742824015151498</v>
      </c>
      <c r="F731" s="3">
        <f t="shared" si="64"/>
        <v>6.5749580303030086</v>
      </c>
      <c r="G731" s="3">
        <f t="shared" si="65"/>
        <v>6.5749580303030086</v>
      </c>
      <c r="H731" s="56">
        <f t="shared" si="67"/>
        <v>43.230073100246017</v>
      </c>
      <c r="I731" s="4">
        <f t="shared" si="66"/>
        <v>0.90743446459044397</v>
      </c>
      <c r="J731" s="55"/>
      <c r="K731" s="55"/>
    </row>
    <row r="732" spans="2:11" x14ac:dyDescent="0.3">
      <c r="B732" s="13" t="s">
        <v>739</v>
      </c>
      <c r="C732" s="41">
        <v>70.857142857142804</v>
      </c>
      <c r="D732" s="41">
        <v>64.922190000000001</v>
      </c>
      <c r="E732" s="3">
        <f t="shared" si="63"/>
        <v>67.889666428571402</v>
      </c>
      <c r="F732" s="3">
        <f t="shared" si="64"/>
        <v>5.9349528571428039</v>
      </c>
      <c r="G732" s="3">
        <f t="shared" si="65"/>
        <v>5.9349528571428039</v>
      </c>
      <c r="H732" s="56">
        <f t="shared" si="67"/>
        <v>35.223665416507529</v>
      </c>
      <c r="I732" s="4">
        <f t="shared" si="66"/>
        <v>0.91624058467742009</v>
      </c>
      <c r="J732" s="55"/>
      <c r="K732" s="55"/>
    </row>
    <row r="733" spans="2:11" x14ac:dyDescent="0.3">
      <c r="B733" s="13" t="s">
        <v>740</v>
      </c>
      <c r="C733" s="41">
        <v>67.4166666666666</v>
      </c>
      <c r="D733" s="41">
        <v>64.747669999999999</v>
      </c>
      <c r="E733" s="3">
        <f t="shared" si="63"/>
        <v>66.0821683333333</v>
      </c>
      <c r="F733" s="3">
        <f t="shared" si="64"/>
        <v>2.668996666666601</v>
      </c>
      <c r="G733" s="3">
        <f t="shared" si="65"/>
        <v>2.668996666666601</v>
      </c>
      <c r="H733" s="56">
        <f t="shared" si="67"/>
        <v>7.1235432066774269</v>
      </c>
      <c r="I733" s="4">
        <f t="shared" si="66"/>
        <v>0.96041043263288106</v>
      </c>
      <c r="J733" s="55"/>
      <c r="K733" s="55"/>
    </row>
    <row r="734" spans="2:11" x14ac:dyDescent="0.3">
      <c r="B734" s="13" t="s">
        <v>741</v>
      </c>
      <c r="C734" s="41">
        <v>65.233333333333306</v>
      </c>
      <c r="D734" s="41">
        <v>61.449657000000002</v>
      </c>
      <c r="E734" s="3">
        <f t="shared" si="63"/>
        <v>63.341495166666654</v>
      </c>
      <c r="F734" s="3">
        <f t="shared" si="64"/>
        <v>3.7836763333333039</v>
      </c>
      <c r="G734" s="3">
        <f t="shared" si="65"/>
        <v>3.7836763333333039</v>
      </c>
      <c r="H734" s="56">
        <f t="shared" si="67"/>
        <v>14.316206595426555</v>
      </c>
      <c r="I734" s="4">
        <f t="shared" si="66"/>
        <v>0.94199780786918796</v>
      </c>
      <c r="J734" s="55"/>
      <c r="K734" s="55"/>
    </row>
    <row r="735" spans="2:11" x14ac:dyDescent="0.3">
      <c r="B735" s="13" t="s">
        <v>742</v>
      </c>
      <c r="C735" s="41">
        <v>65.566666666666606</v>
      </c>
      <c r="D735" s="41">
        <v>62.403731999999998</v>
      </c>
      <c r="E735" s="3">
        <f t="shared" si="63"/>
        <v>63.985199333333298</v>
      </c>
      <c r="F735" s="3">
        <f t="shared" si="64"/>
        <v>3.1629346666666081</v>
      </c>
      <c r="G735" s="3">
        <f t="shared" si="65"/>
        <v>3.1629346666666081</v>
      </c>
      <c r="H735" s="56">
        <f t="shared" si="67"/>
        <v>10.004155705601407</v>
      </c>
      <c r="I735" s="4">
        <f t="shared" si="66"/>
        <v>0.95176002033553719</v>
      </c>
      <c r="J735" s="55"/>
      <c r="K735" s="55"/>
    </row>
    <row r="736" spans="2:11" x14ac:dyDescent="0.3">
      <c r="B736" s="13" t="s">
        <v>743</v>
      </c>
      <c r="C736" s="41">
        <v>65.8</v>
      </c>
      <c r="D736" s="41">
        <v>64.940956</v>
      </c>
      <c r="E736" s="3">
        <f t="shared" si="63"/>
        <v>65.370477999999991</v>
      </c>
      <c r="F736" s="3">
        <f t="shared" si="64"/>
        <v>0.85904399999999725</v>
      </c>
      <c r="G736" s="3">
        <f t="shared" si="65"/>
        <v>0.85904399999999725</v>
      </c>
      <c r="H736" s="56">
        <f t="shared" si="67"/>
        <v>0.73795659393599533</v>
      </c>
      <c r="I736" s="4">
        <f t="shared" si="66"/>
        <v>0.98694462006079031</v>
      </c>
      <c r="J736" s="55"/>
      <c r="K736" s="55"/>
    </row>
    <row r="737" spans="2:11" x14ac:dyDescent="0.3">
      <c r="B737" s="13" t="s">
        <v>744</v>
      </c>
      <c r="C737" s="41">
        <v>69.900000000000006</v>
      </c>
      <c r="D737" s="41">
        <v>73.284835999999999</v>
      </c>
      <c r="E737" s="3">
        <f t="shared" si="63"/>
        <v>71.592418000000009</v>
      </c>
      <c r="F737" s="3">
        <f t="shared" si="64"/>
        <v>-3.3848359999999929</v>
      </c>
      <c r="G737" s="3">
        <f t="shared" si="65"/>
        <v>3.3848359999999929</v>
      </c>
      <c r="H737" s="56">
        <f t="shared" si="67"/>
        <v>11.457114746895952</v>
      </c>
      <c r="I737" s="4">
        <f t="shared" si="66"/>
        <v>0.95157602288984278</v>
      </c>
      <c r="J737" s="55"/>
      <c r="K737" s="55"/>
    </row>
    <row r="738" spans="2:11" x14ac:dyDescent="0.3">
      <c r="B738" s="13" t="s">
        <v>745</v>
      </c>
      <c r="C738" s="41">
        <v>71.8</v>
      </c>
      <c r="D738" s="41">
        <v>77.814480000000003</v>
      </c>
      <c r="E738" s="3">
        <f t="shared" si="63"/>
        <v>74.807240000000007</v>
      </c>
      <c r="F738" s="3">
        <f t="shared" si="64"/>
        <v>-6.014480000000006</v>
      </c>
      <c r="G738" s="3">
        <f t="shared" si="65"/>
        <v>6.014480000000006</v>
      </c>
      <c r="H738" s="56">
        <f t="shared" si="67"/>
        <v>36.173969670400069</v>
      </c>
      <c r="I738" s="4">
        <f t="shared" si="66"/>
        <v>0.91623286908077983</v>
      </c>
      <c r="J738" s="55"/>
      <c r="K738" s="55"/>
    </row>
    <row r="739" spans="2:11" x14ac:dyDescent="0.3">
      <c r="B739" s="13" t="s">
        <v>746</v>
      </c>
      <c r="C739" s="41">
        <v>70.8</v>
      </c>
      <c r="D739" s="41">
        <v>69.516480000000001</v>
      </c>
      <c r="E739" s="3">
        <f t="shared" si="63"/>
        <v>70.158240000000006</v>
      </c>
      <c r="F739" s="3">
        <f t="shared" si="64"/>
        <v>1.2835199999999958</v>
      </c>
      <c r="G739" s="3">
        <f t="shared" si="65"/>
        <v>1.2835199999999958</v>
      </c>
      <c r="H739" s="56">
        <f t="shared" si="67"/>
        <v>1.6474235903999892</v>
      </c>
      <c r="I739" s="4">
        <f t="shared" si="66"/>
        <v>0.98187118644067806</v>
      </c>
      <c r="J739" s="55"/>
      <c r="K739" s="55"/>
    </row>
    <row r="740" spans="2:11" x14ac:dyDescent="0.3">
      <c r="B740" s="13" t="s">
        <v>747</v>
      </c>
      <c r="C740" s="41">
        <v>71.7</v>
      </c>
      <c r="D740" s="41">
        <v>72.516754000000006</v>
      </c>
      <c r="E740" s="3">
        <f t="shared" si="63"/>
        <v>72.108377000000004</v>
      </c>
      <c r="F740" s="3">
        <f t="shared" si="64"/>
        <v>-0.81675400000000309</v>
      </c>
      <c r="G740" s="3">
        <f t="shared" si="65"/>
        <v>0.81675400000000309</v>
      </c>
      <c r="H740" s="56">
        <f t="shared" si="67"/>
        <v>0.66708709651600506</v>
      </c>
      <c r="I740" s="4">
        <f t="shared" si="66"/>
        <v>0.98860873082287304</v>
      </c>
      <c r="J740" s="55"/>
      <c r="K740" s="55"/>
    </row>
    <row r="741" spans="2:11" x14ac:dyDescent="0.3">
      <c r="B741" s="13" t="s">
        <v>748</v>
      </c>
      <c r="C741" s="41">
        <v>72.466666666666598</v>
      </c>
      <c r="D741" s="41">
        <v>68.780845999999997</v>
      </c>
      <c r="E741" s="3">
        <f t="shared" si="63"/>
        <v>70.62375633333329</v>
      </c>
      <c r="F741" s="3">
        <f t="shared" si="64"/>
        <v>3.6858206666666007</v>
      </c>
      <c r="G741" s="3">
        <f t="shared" si="65"/>
        <v>3.6858206666666007</v>
      </c>
      <c r="H741" s="56">
        <f t="shared" si="67"/>
        <v>13.585273986826625</v>
      </c>
      <c r="I741" s="4">
        <f t="shared" si="66"/>
        <v>0.94913770929162922</v>
      </c>
      <c r="J741" s="55"/>
      <c r="K741" s="55"/>
    </row>
    <row r="742" spans="2:11" x14ac:dyDescent="0.3">
      <c r="B742" s="13" t="s">
        <v>749</v>
      </c>
      <c r="C742" s="41">
        <v>72.400000000000006</v>
      </c>
      <c r="D742" s="41">
        <v>70.763503999999998</v>
      </c>
      <c r="E742" s="3">
        <f t="shared" si="63"/>
        <v>71.581751999999994</v>
      </c>
      <c r="F742" s="3">
        <f t="shared" si="64"/>
        <v>1.6364960000000082</v>
      </c>
      <c r="G742" s="3">
        <f t="shared" si="65"/>
        <v>1.6364960000000082</v>
      </c>
      <c r="H742" s="56">
        <f t="shared" si="67"/>
        <v>2.6781191580160266</v>
      </c>
      <c r="I742" s="4">
        <f t="shared" si="66"/>
        <v>0.97739646408839764</v>
      </c>
      <c r="J742" s="55"/>
      <c r="K742" s="55"/>
    </row>
    <row r="743" spans="2:11" x14ac:dyDescent="0.3">
      <c r="B743" s="13" t="s">
        <v>750</v>
      </c>
      <c r="C743" s="41">
        <v>70.1666666666666</v>
      </c>
      <c r="D743" s="41">
        <v>62.911385000000003</v>
      </c>
      <c r="E743" s="3">
        <f t="shared" si="63"/>
        <v>66.539025833333298</v>
      </c>
      <c r="F743" s="3">
        <f t="shared" si="64"/>
        <v>7.2552816666665976</v>
      </c>
      <c r="G743" s="3">
        <f t="shared" si="65"/>
        <v>7.2552816666665976</v>
      </c>
      <c r="H743" s="56">
        <f t="shared" si="67"/>
        <v>52.639112062668438</v>
      </c>
      <c r="I743" s="4">
        <f t="shared" si="66"/>
        <v>0.89659931116389635</v>
      </c>
      <c r="J743" s="55"/>
      <c r="K743" s="55"/>
    </row>
    <row r="744" spans="2:11" x14ac:dyDescent="0.3">
      <c r="B744" s="13" t="s">
        <v>751</v>
      </c>
      <c r="C744" s="41">
        <v>70.466666666666598</v>
      </c>
      <c r="D744" s="41">
        <v>63.620826999999998</v>
      </c>
      <c r="E744" s="3">
        <f t="shared" si="63"/>
        <v>67.043746833333302</v>
      </c>
      <c r="F744" s="3">
        <f t="shared" si="64"/>
        <v>6.845839666666599</v>
      </c>
      <c r="G744" s="3">
        <f t="shared" si="65"/>
        <v>6.845839666666599</v>
      </c>
      <c r="H744" s="56">
        <f t="shared" si="67"/>
        <v>46.865520741705851</v>
      </c>
      <c r="I744" s="4">
        <f t="shared" si="66"/>
        <v>0.90284995742668017</v>
      </c>
      <c r="J744" s="55"/>
      <c r="K744" s="55"/>
    </row>
    <row r="745" spans="2:11" x14ac:dyDescent="0.3">
      <c r="B745" s="13" t="s">
        <v>752</v>
      </c>
      <c r="C745" s="41">
        <v>70.354838709677395</v>
      </c>
      <c r="D745" s="41">
        <v>61.031483000000001</v>
      </c>
      <c r="E745" s="3">
        <f t="shared" si="63"/>
        <v>65.693160854838695</v>
      </c>
      <c r="F745" s="3">
        <f t="shared" si="64"/>
        <v>9.3233557096773936</v>
      </c>
      <c r="G745" s="3">
        <f t="shared" si="65"/>
        <v>9.3233557096773936</v>
      </c>
      <c r="H745" s="56">
        <f t="shared" si="67"/>
        <v>86.924961689174054</v>
      </c>
      <c r="I745" s="4">
        <f t="shared" si="66"/>
        <v>0.86748095965153627</v>
      </c>
      <c r="J745" s="55"/>
      <c r="K745" s="55"/>
    </row>
    <row r="746" spans="2:11" x14ac:dyDescent="0.3">
      <c r="B746" s="13" t="s">
        <v>753</v>
      </c>
      <c r="C746" s="41">
        <v>68.870967741935402</v>
      </c>
      <c r="D746" s="41">
        <v>63.074300000000001</v>
      </c>
      <c r="E746" s="3">
        <f t="shared" ref="E746:E809" si="68">IFERROR(AVERAGE(C746,D746),"")</f>
        <v>65.972633870967698</v>
      </c>
      <c r="F746" s="3">
        <f t="shared" ref="F746:F809" si="69">IFERROR((C746-D746),"")</f>
        <v>5.7966677419354014</v>
      </c>
      <c r="G746" s="3">
        <f t="shared" ref="G746:G809" si="70">ABS(F746)</f>
        <v>5.7966677419354014</v>
      </c>
      <c r="H746" s="56">
        <f t="shared" si="67"/>
        <v>33.601356910394465</v>
      </c>
      <c r="I746" s="4">
        <f t="shared" ref="I746:I809" si="71">IFERROR((1-(ABS(C746-D746)/C746)),"")</f>
        <v>0.91583292740046951</v>
      </c>
      <c r="J746" s="55"/>
      <c r="K746" s="55"/>
    </row>
    <row r="747" spans="2:11" x14ac:dyDescent="0.3">
      <c r="B747" s="13" t="s">
        <v>754</v>
      </c>
      <c r="C747" s="41">
        <v>67.838709677419303</v>
      </c>
      <c r="D747" s="41">
        <v>63.367137999999997</v>
      </c>
      <c r="E747" s="3">
        <f t="shared" si="68"/>
        <v>65.602923838709643</v>
      </c>
      <c r="F747" s="3">
        <f t="shared" si="69"/>
        <v>4.4715716774193055</v>
      </c>
      <c r="G747" s="3">
        <f t="shared" si="70"/>
        <v>4.4715716774193055</v>
      </c>
      <c r="H747" s="56">
        <f t="shared" si="67"/>
        <v>19.994953266298502</v>
      </c>
      <c r="I747" s="4">
        <f t="shared" si="71"/>
        <v>0.93408524869234499</v>
      </c>
      <c r="J747" s="55"/>
      <c r="K747" s="55"/>
    </row>
    <row r="748" spans="2:11" x14ac:dyDescent="0.3">
      <c r="B748" s="13" t="s">
        <v>755</v>
      </c>
      <c r="C748" s="41">
        <v>67.322580645161295</v>
      </c>
      <c r="D748" s="41">
        <v>69.421004999999994</v>
      </c>
      <c r="E748" s="3">
        <f t="shared" si="68"/>
        <v>68.371792822580645</v>
      </c>
      <c r="F748" s="3">
        <f t="shared" si="69"/>
        <v>-2.0984243548386985</v>
      </c>
      <c r="G748" s="3">
        <f t="shared" si="70"/>
        <v>2.0984243548386985</v>
      </c>
      <c r="H748" s="56">
        <f t="shared" si="67"/>
        <v>4.4033847729802078</v>
      </c>
      <c r="I748" s="4">
        <f t="shared" si="71"/>
        <v>0.96883030426449468</v>
      </c>
      <c r="J748" s="55"/>
      <c r="K748" s="55"/>
    </row>
    <row r="749" spans="2:11" x14ac:dyDescent="0.3">
      <c r="B749" s="13" t="s">
        <v>756</v>
      </c>
      <c r="C749" s="41">
        <v>67.806451612903203</v>
      </c>
      <c r="D749" s="41">
        <v>65.458609999999993</v>
      </c>
      <c r="E749" s="3">
        <f t="shared" si="68"/>
        <v>66.632530806451598</v>
      </c>
      <c r="F749" s="3">
        <f t="shared" si="69"/>
        <v>2.3478416129032098</v>
      </c>
      <c r="G749" s="3">
        <f t="shared" si="70"/>
        <v>2.3478416129032098</v>
      </c>
      <c r="H749" s="56">
        <f t="shared" si="67"/>
        <v>5.5123602392799453</v>
      </c>
      <c r="I749" s="4">
        <f t="shared" si="71"/>
        <v>0.96537436251189368</v>
      </c>
      <c r="J749" s="55"/>
      <c r="K749" s="55"/>
    </row>
    <row r="750" spans="2:11" x14ac:dyDescent="0.3">
      <c r="B750" s="13" t="s">
        <v>757</v>
      </c>
      <c r="C750" s="41">
        <v>68.419354838709594</v>
      </c>
      <c r="D750" s="41">
        <v>64.014520000000005</v>
      </c>
      <c r="E750" s="3">
        <f t="shared" si="68"/>
        <v>66.216937419354792</v>
      </c>
      <c r="F750" s="3">
        <f t="shared" si="69"/>
        <v>4.4048348387095899</v>
      </c>
      <c r="G750" s="3">
        <f t="shared" si="70"/>
        <v>4.4048348387095899</v>
      </c>
      <c r="H750" s="56">
        <f t="shared" si="67"/>
        <v>19.40256995630974</v>
      </c>
      <c r="I750" s="4">
        <f t="shared" si="71"/>
        <v>0.93562004714757308</v>
      </c>
      <c r="J750" s="55"/>
      <c r="K750" s="55"/>
    </row>
    <row r="751" spans="2:11" x14ac:dyDescent="0.3">
      <c r="B751" s="13" t="s">
        <v>758</v>
      </c>
      <c r="C751" s="41">
        <v>69.3</v>
      </c>
      <c r="D751" s="41">
        <v>62.201324</v>
      </c>
      <c r="E751" s="3">
        <f t="shared" si="68"/>
        <v>65.750662000000005</v>
      </c>
      <c r="F751" s="3">
        <f t="shared" si="69"/>
        <v>7.0986759999999975</v>
      </c>
      <c r="G751" s="3">
        <f t="shared" si="70"/>
        <v>7.0986759999999975</v>
      </c>
      <c r="H751" s="56">
        <f t="shared" si="67"/>
        <v>50.391200952975964</v>
      </c>
      <c r="I751" s="4">
        <f t="shared" si="71"/>
        <v>0.89756600288600286</v>
      </c>
      <c r="J751" s="55"/>
      <c r="K751" s="55"/>
    </row>
    <row r="752" spans="2:11" x14ac:dyDescent="0.3">
      <c r="B752" s="13" t="s">
        <v>759</v>
      </c>
      <c r="C752" s="41">
        <v>69.033333333333303</v>
      </c>
      <c r="D752" s="41">
        <v>63.216909999999999</v>
      </c>
      <c r="E752" s="3">
        <f t="shared" si="68"/>
        <v>66.125121666666644</v>
      </c>
      <c r="F752" s="3">
        <f t="shared" si="69"/>
        <v>5.8164233333333044</v>
      </c>
      <c r="G752" s="3">
        <f t="shared" si="70"/>
        <v>5.8164233333333044</v>
      </c>
      <c r="H752" s="56">
        <f t="shared" si="67"/>
        <v>33.830780392544106</v>
      </c>
      <c r="I752" s="4">
        <f t="shared" si="71"/>
        <v>0.91574471269917956</v>
      </c>
      <c r="J752" s="55"/>
      <c r="K752" s="55"/>
    </row>
    <row r="753" spans="2:11" x14ac:dyDescent="0.3">
      <c r="B753" s="13" t="s">
        <v>760</v>
      </c>
      <c r="C753" s="41">
        <v>68.400000000000006</v>
      </c>
      <c r="D753" s="41">
        <v>62.130577000000002</v>
      </c>
      <c r="E753" s="3">
        <f t="shared" si="68"/>
        <v>65.265288499999997</v>
      </c>
      <c r="F753" s="3">
        <f t="shared" si="69"/>
        <v>6.2694230000000033</v>
      </c>
      <c r="G753" s="3">
        <f t="shared" si="70"/>
        <v>6.2694230000000033</v>
      </c>
      <c r="H753" s="56">
        <f t="shared" si="67"/>
        <v>39.30566475292904</v>
      </c>
      <c r="I753" s="4">
        <f t="shared" si="71"/>
        <v>0.90834176900584795</v>
      </c>
      <c r="J753" s="55"/>
      <c r="K753" s="55"/>
    </row>
    <row r="754" spans="2:11" x14ac:dyDescent="0.3">
      <c r="B754" s="13" t="s">
        <v>761</v>
      </c>
      <c r="C754" s="41">
        <v>67.866666666666603</v>
      </c>
      <c r="D754" s="41">
        <v>62.756058000000003</v>
      </c>
      <c r="E754" s="3">
        <f t="shared" si="68"/>
        <v>65.311362333333307</v>
      </c>
      <c r="F754" s="3">
        <f t="shared" si="69"/>
        <v>5.1106086666666002</v>
      </c>
      <c r="G754" s="3">
        <f t="shared" si="70"/>
        <v>5.1106086666666002</v>
      </c>
      <c r="H754" s="56">
        <f t="shared" si="67"/>
        <v>26.118320943807763</v>
      </c>
      <c r="I754" s="4">
        <f t="shared" si="71"/>
        <v>0.92469633595284961</v>
      </c>
      <c r="J754" s="55"/>
      <c r="K754" s="55"/>
    </row>
    <row r="755" spans="2:11" x14ac:dyDescent="0.3">
      <c r="B755" s="13" t="s">
        <v>762</v>
      </c>
      <c r="C755" s="41">
        <v>68.599999999999994</v>
      </c>
      <c r="D755" s="41">
        <v>61.01182</v>
      </c>
      <c r="E755" s="3">
        <f t="shared" si="68"/>
        <v>64.805909999999997</v>
      </c>
      <c r="F755" s="3">
        <f t="shared" si="69"/>
        <v>7.5881799999999942</v>
      </c>
      <c r="G755" s="3">
        <f t="shared" si="70"/>
        <v>7.5881799999999942</v>
      </c>
      <c r="H755" s="56">
        <f t="shared" si="67"/>
        <v>57.58047571239991</v>
      </c>
      <c r="I755" s="4">
        <f t="shared" si="71"/>
        <v>0.88938513119533535</v>
      </c>
      <c r="J755" s="55"/>
      <c r="K755" s="55"/>
    </row>
    <row r="756" spans="2:11" x14ac:dyDescent="0.3">
      <c r="B756" s="13" t="s">
        <v>763</v>
      </c>
      <c r="C756" s="41">
        <v>69.3333333333333</v>
      </c>
      <c r="D756" s="41">
        <v>61.223812000000002</v>
      </c>
      <c r="E756" s="3">
        <f t="shared" si="68"/>
        <v>65.278572666666648</v>
      </c>
      <c r="F756" s="3">
        <f t="shared" si="69"/>
        <v>8.1095213333332978</v>
      </c>
      <c r="G756" s="3">
        <f t="shared" si="70"/>
        <v>8.1095213333332978</v>
      </c>
      <c r="H756" s="56">
        <f t="shared" si="67"/>
        <v>65.764336255787867</v>
      </c>
      <c r="I756" s="4">
        <f t="shared" si="71"/>
        <v>0.88303575000000045</v>
      </c>
      <c r="J756" s="55"/>
      <c r="K756" s="55"/>
    </row>
    <row r="757" spans="2:11" x14ac:dyDescent="0.3">
      <c r="B757" s="13" t="s">
        <v>764</v>
      </c>
      <c r="C757" s="41">
        <v>70.1666666666666</v>
      </c>
      <c r="D757" s="41">
        <v>61.374972999999997</v>
      </c>
      <c r="E757" s="3">
        <f t="shared" si="68"/>
        <v>65.770819833333292</v>
      </c>
      <c r="F757" s="3">
        <f t="shared" si="69"/>
        <v>8.7916936666666032</v>
      </c>
      <c r="G757" s="3">
        <f t="shared" si="70"/>
        <v>8.7916936666666032</v>
      </c>
      <c r="H757" s="56">
        <f t="shared" si="67"/>
        <v>77.293877528505661</v>
      </c>
      <c r="I757" s="4">
        <f t="shared" si="71"/>
        <v>0.87470270308788678</v>
      </c>
      <c r="J757" s="55"/>
      <c r="K757" s="55"/>
    </row>
    <row r="758" spans="2:11" x14ac:dyDescent="0.3">
      <c r="B758" s="13" t="s">
        <v>765</v>
      </c>
      <c r="C758" s="41">
        <v>69.8333333333333</v>
      </c>
      <c r="D758" s="41">
        <v>63.319167999999998</v>
      </c>
      <c r="E758" s="3">
        <f t="shared" si="68"/>
        <v>66.576250666666652</v>
      </c>
      <c r="F758" s="3">
        <f t="shared" si="69"/>
        <v>6.5141653333333025</v>
      </c>
      <c r="G758" s="3">
        <f t="shared" si="70"/>
        <v>6.5141653333333025</v>
      </c>
      <c r="H758" s="56">
        <f t="shared" si="67"/>
        <v>42.434349990001373</v>
      </c>
      <c r="I758" s="4">
        <f t="shared" si="71"/>
        <v>0.90671839618138461</v>
      </c>
      <c r="J758" s="55"/>
      <c r="K758" s="55"/>
    </row>
    <row r="759" spans="2:11" x14ac:dyDescent="0.3">
      <c r="B759" s="13" t="s">
        <v>766</v>
      </c>
      <c r="C759" s="41">
        <v>71.1666666666666</v>
      </c>
      <c r="D759" s="41">
        <v>59.607624000000001</v>
      </c>
      <c r="E759" s="3">
        <f t="shared" si="68"/>
        <v>65.387145333333308</v>
      </c>
      <c r="F759" s="3">
        <f t="shared" si="69"/>
        <v>11.559042666666599</v>
      </c>
      <c r="G759" s="3">
        <f t="shared" si="70"/>
        <v>11.559042666666599</v>
      </c>
      <c r="H759" s="56">
        <f t="shared" si="67"/>
        <v>133.61146736981888</v>
      </c>
      <c r="I759" s="4">
        <f t="shared" si="71"/>
        <v>0.8375778548009376</v>
      </c>
      <c r="J759" s="55"/>
      <c r="K759" s="55"/>
    </row>
    <row r="760" spans="2:11" x14ac:dyDescent="0.3">
      <c r="B760" s="13" t="s">
        <v>767</v>
      </c>
      <c r="C760" s="41">
        <v>71.3</v>
      </c>
      <c r="D760" s="41">
        <v>59.281837000000003</v>
      </c>
      <c r="E760" s="3">
        <f t="shared" si="68"/>
        <v>65.290918500000004</v>
      </c>
      <c r="F760" s="3">
        <f t="shared" si="69"/>
        <v>12.018162999999994</v>
      </c>
      <c r="G760" s="3">
        <f t="shared" si="70"/>
        <v>12.018162999999994</v>
      </c>
      <c r="H760" s="56">
        <f t="shared" si="67"/>
        <v>144.43624189456887</v>
      </c>
      <c r="I760" s="4">
        <f t="shared" si="71"/>
        <v>0.83144231416549796</v>
      </c>
      <c r="J760" s="55"/>
      <c r="K760" s="55"/>
    </row>
    <row r="761" spans="2:11" x14ac:dyDescent="0.3">
      <c r="B761" s="13" t="s">
        <v>768</v>
      </c>
      <c r="C761" s="41">
        <v>72.433333333333294</v>
      </c>
      <c r="D761" s="41">
        <v>63.335915</v>
      </c>
      <c r="E761" s="3">
        <f t="shared" si="68"/>
        <v>67.88462416666664</v>
      </c>
      <c r="F761" s="3">
        <f t="shared" si="69"/>
        <v>9.0974183333332945</v>
      </c>
      <c r="G761" s="3">
        <f t="shared" si="70"/>
        <v>9.0974183333332945</v>
      </c>
      <c r="H761" s="56">
        <f t="shared" si="67"/>
        <v>82.763020331668741</v>
      </c>
      <c r="I761" s="4">
        <f t="shared" si="71"/>
        <v>0.87440287620800783</v>
      </c>
      <c r="J761" s="55"/>
      <c r="K761" s="55"/>
    </row>
    <row r="762" spans="2:11" x14ac:dyDescent="0.3">
      <c r="B762" s="13" t="s">
        <v>769</v>
      </c>
      <c r="C762" s="41">
        <v>70.099999999999994</v>
      </c>
      <c r="D762" s="41">
        <v>60.442936000000003</v>
      </c>
      <c r="E762" s="3">
        <f t="shared" si="68"/>
        <v>65.271467999999999</v>
      </c>
      <c r="F762" s="3">
        <f t="shared" si="69"/>
        <v>9.6570639999999912</v>
      </c>
      <c r="G762" s="3">
        <f t="shared" si="70"/>
        <v>9.6570639999999912</v>
      </c>
      <c r="H762" s="56">
        <f t="shared" si="67"/>
        <v>93.258885100095824</v>
      </c>
      <c r="I762" s="4">
        <f t="shared" si="71"/>
        <v>0.86223874465049943</v>
      </c>
      <c r="J762" s="55"/>
      <c r="K762" s="55"/>
    </row>
    <row r="763" spans="2:11" x14ac:dyDescent="0.3">
      <c r="B763" s="13" t="s">
        <v>770</v>
      </c>
      <c r="C763" s="41">
        <v>71.966666666666598</v>
      </c>
      <c r="D763" s="41">
        <v>60.30341</v>
      </c>
      <c r="E763" s="3">
        <f t="shared" si="68"/>
        <v>66.135038333333299</v>
      </c>
      <c r="F763" s="3">
        <f t="shared" si="69"/>
        <v>11.663256666666598</v>
      </c>
      <c r="G763" s="3">
        <f t="shared" si="70"/>
        <v>11.663256666666598</v>
      </c>
      <c r="H763" s="56">
        <f t="shared" si="67"/>
        <v>136.03155607254286</v>
      </c>
      <c r="I763" s="4">
        <f t="shared" si="71"/>
        <v>0.83793529411764789</v>
      </c>
      <c r="J763" s="55"/>
      <c r="K763" s="55"/>
    </row>
    <row r="764" spans="2:11" x14ac:dyDescent="0.3">
      <c r="B764" s="13" t="s">
        <v>771</v>
      </c>
      <c r="C764" s="41">
        <v>70.558823529411697</v>
      </c>
      <c r="D764" s="41">
        <v>70.238780000000006</v>
      </c>
      <c r="E764" s="3">
        <f t="shared" si="68"/>
        <v>70.398801764705851</v>
      </c>
      <c r="F764" s="3">
        <f t="shared" si="69"/>
        <v>0.32004352941169145</v>
      </c>
      <c r="G764" s="3">
        <f t="shared" si="70"/>
        <v>0.32004352941169145</v>
      </c>
      <c r="H764" s="56">
        <f t="shared" si="67"/>
        <v>0.10242786071829221</v>
      </c>
      <c r="I764" s="4">
        <f t="shared" si="71"/>
        <v>0.99546416006669547</v>
      </c>
      <c r="J764" s="55"/>
      <c r="K764" s="55"/>
    </row>
    <row r="765" spans="2:11" x14ac:dyDescent="0.3">
      <c r="B765" s="13" t="s">
        <v>772</v>
      </c>
      <c r="C765" s="41">
        <v>70.099999999999994</v>
      </c>
      <c r="D765" s="41">
        <v>71.599819999999994</v>
      </c>
      <c r="E765" s="3">
        <f t="shared" si="68"/>
        <v>70.849909999999994</v>
      </c>
      <c r="F765" s="3">
        <f t="shared" si="69"/>
        <v>-1.4998199999999997</v>
      </c>
      <c r="G765" s="3">
        <f t="shared" si="70"/>
        <v>1.4998199999999997</v>
      </c>
      <c r="H765" s="56">
        <f t="shared" si="67"/>
        <v>2.2494600323999991</v>
      </c>
      <c r="I765" s="4">
        <f t="shared" si="71"/>
        <v>0.97860456490727532</v>
      </c>
      <c r="J765" s="55"/>
      <c r="K765" s="55"/>
    </row>
    <row r="766" spans="2:11" x14ac:dyDescent="0.3">
      <c r="B766" s="13" t="s">
        <v>773</v>
      </c>
      <c r="C766" s="41">
        <v>69.967741935483801</v>
      </c>
      <c r="D766" s="41">
        <v>72.516289999999998</v>
      </c>
      <c r="E766" s="3">
        <f t="shared" si="68"/>
        <v>71.242015967741906</v>
      </c>
      <c r="F766" s="3">
        <f t="shared" si="69"/>
        <v>-2.5485480645161971</v>
      </c>
      <c r="G766" s="3">
        <f t="shared" si="70"/>
        <v>2.5485480645161971</v>
      </c>
      <c r="H766" s="56">
        <f t="shared" si="67"/>
        <v>6.4950972371492544</v>
      </c>
      <c r="I766" s="4">
        <f t="shared" si="71"/>
        <v>0.96357538497003126</v>
      </c>
      <c r="J766" s="55"/>
      <c r="K766" s="55"/>
    </row>
    <row r="767" spans="2:11" x14ac:dyDescent="0.3">
      <c r="B767" s="13" t="s">
        <v>774</v>
      </c>
      <c r="C767" s="41">
        <v>70.757575757575694</v>
      </c>
      <c r="D767" s="41">
        <v>76.175809999999998</v>
      </c>
      <c r="E767" s="3">
        <f t="shared" si="68"/>
        <v>73.466692878787853</v>
      </c>
      <c r="F767" s="3">
        <f t="shared" si="69"/>
        <v>-5.4182342424243046</v>
      </c>
      <c r="G767" s="3">
        <f t="shared" si="70"/>
        <v>5.4182342424243046</v>
      </c>
      <c r="H767" s="56">
        <f t="shared" si="67"/>
        <v>29.35726230577928</v>
      </c>
      <c r="I767" s="4">
        <f t="shared" si="71"/>
        <v>0.92342538329764356</v>
      </c>
      <c r="J767" s="55"/>
      <c r="K767" s="55"/>
    </row>
    <row r="768" spans="2:11" x14ac:dyDescent="0.3">
      <c r="B768" s="13" t="s">
        <v>775</v>
      </c>
      <c r="C768" s="41">
        <v>71.0625</v>
      </c>
      <c r="D768" s="41">
        <v>74.535179999999997</v>
      </c>
      <c r="E768" s="3">
        <f t="shared" si="68"/>
        <v>72.798839999999998</v>
      </c>
      <c r="F768" s="3">
        <f t="shared" si="69"/>
        <v>-3.4726799999999969</v>
      </c>
      <c r="G768" s="3">
        <f t="shared" si="70"/>
        <v>3.4726799999999969</v>
      </c>
      <c r="H768" s="56">
        <f t="shared" si="67"/>
        <v>12.059506382399979</v>
      </c>
      <c r="I768" s="4">
        <f t="shared" si="71"/>
        <v>0.95113203166226912</v>
      </c>
      <c r="J768" s="55"/>
      <c r="K768" s="55"/>
    </row>
    <row r="769" spans="2:11" x14ac:dyDescent="0.3">
      <c r="B769" s="13" t="s">
        <v>776</v>
      </c>
      <c r="C769" s="41">
        <v>71.941176470588204</v>
      </c>
      <c r="D769" s="41">
        <v>74.917619999999999</v>
      </c>
      <c r="E769" s="3">
        <f t="shared" si="68"/>
        <v>73.429398235294101</v>
      </c>
      <c r="F769" s="3">
        <f t="shared" si="69"/>
        <v>-2.9764435294117959</v>
      </c>
      <c r="G769" s="3">
        <f t="shared" si="70"/>
        <v>2.9764435294117959</v>
      </c>
      <c r="H769" s="56">
        <f t="shared" si="67"/>
        <v>8.8592160837773477</v>
      </c>
      <c r="I769" s="4">
        <f t="shared" si="71"/>
        <v>0.95862670482420231</v>
      </c>
      <c r="J769" s="55"/>
      <c r="K769" s="55"/>
    </row>
    <row r="770" spans="2:11" x14ac:dyDescent="0.3">
      <c r="B770" s="13" t="s">
        <v>777</v>
      </c>
      <c r="C770" s="41">
        <v>71.5</v>
      </c>
      <c r="D770" s="41">
        <v>71.562799999999996</v>
      </c>
      <c r="E770" s="3">
        <f t="shared" si="68"/>
        <v>71.531399999999991</v>
      </c>
      <c r="F770" s="3">
        <f t="shared" si="69"/>
        <v>-6.2799999999995748E-2</v>
      </c>
      <c r="G770" s="3">
        <f t="shared" si="70"/>
        <v>6.2799999999995748E-2</v>
      </c>
      <c r="H770" s="56">
        <f t="shared" si="67"/>
        <v>3.9438399999994662E-3</v>
      </c>
      <c r="I770" s="4">
        <f t="shared" si="71"/>
        <v>0.99912167832167842</v>
      </c>
      <c r="J770" s="55"/>
      <c r="K770" s="55"/>
    </row>
    <row r="771" spans="2:11" x14ac:dyDescent="0.3">
      <c r="B771" s="13" t="s">
        <v>778</v>
      </c>
      <c r="C771" s="41">
        <v>71.709677419354804</v>
      </c>
      <c r="D771" s="41">
        <v>66.972130000000007</v>
      </c>
      <c r="E771" s="3">
        <f t="shared" si="68"/>
        <v>69.340903709677406</v>
      </c>
      <c r="F771" s="3">
        <f t="shared" si="69"/>
        <v>4.7375474193547973</v>
      </c>
      <c r="G771" s="3">
        <f t="shared" si="70"/>
        <v>4.7375474193547973</v>
      </c>
      <c r="H771" s="56">
        <f t="shared" si="67"/>
        <v>22.444355550635301</v>
      </c>
      <c r="I771" s="4">
        <f t="shared" si="71"/>
        <v>0.93393433648223179</v>
      </c>
      <c r="J771" s="55"/>
      <c r="K771" s="55"/>
    </row>
    <row r="772" spans="2:11" x14ac:dyDescent="0.3">
      <c r="B772" s="13" t="s">
        <v>779</v>
      </c>
      <c r="C772" s="41">
        <v>71.8</v>
      </c>
      <c r="D772" s="41">
        <v>65.518739999999994</v>
      </c>
      <c r="E772" s="3">
        <f t="shared" si="68"/>
        <v>68.659369999999996</v>
      </c>
      <c r="F772" s="3">
        <f t="shared" si="69"/>
        <v>6.2812600000000032</v>
      </c>
      <c r="G772" s="3">
        <f t="shared" si="70"/>
        <v>6.2812600000000032</v>
      </c>
      <c r="H772" s="56">
        <f t="shared" si="67"/>
        <v>39.45422718760004</v>
      </c>
      <c r="I772" s="4">
        <f t="shared" si="71"/>
        <v>0.91251727019498596</v>
      </c>
      <c r="J772" s="55"/>
      <c r="K772" s="55"/>
    </row>
    <row r="773" spans="2:11" x14ac:dyDescent="0.3">
      <c r="B773" s="13" t="s">
        <v>780</v>
      </c>
      <c r="C773" s="41">
        <v>72.233333333333306</v>
      </c>
      <c r="D773" s="41">
        <v>64.011330000000001</v>
      </c>
      <c r="E773" s="3">
        <f t="shared" si="68"/>
        <v>68.122331666666653</v>
      </c>
      <c r="F773" s="3">
        <f t="shared" si="69"/>
        <v>8.2220033333333049</v>
      </c>
      <c r="G773" s="3">
        <f t="shared" si="70"/>
        <v>8.2220033333333049</v>
      </c>
      <c r="H773" s="56">
        <f t="shared" si="67"/>
        <v>67.601338813343972</v>
      </c>
      <c r="I773" s="4">
        <f t="shared" si="71"/>
        <v>0.88617438855560715</v>
      </c>
      <c r="J773" s="55"/>
      <c r="K773" s="55"/>
    </row>
    <row r="774" spans="2:11" x14ac:dyDescent="0.3">
      <c r="B774" s="13" t="s">
        <v>781</v>
      </c>
      <c r="C774" s="41">
        <v>71.866666666666603</v>
      </c>
      <c r="D774" s="41">
        <v>61.735554</v>
      </c>
      <c r="E774" s="3">
        <f t="shared" si="68"/>
        <v>66.801110333333298</v>
      </c>
      <c r="F774" s="3">
        <f t="shared" si="69"/>
        <v>10.131112666666603</v>
      </c>
      <c r="G774" s="3">
        <f t="shared" si="70"/>
        <v>10.131112666666603</v>
      </c>
      <c r="H774" s="56">
        <f t="shared" si="67"/>
        <v>102.63944386469248</v>
      </c>
      <c r="I774" s="4">
        <f t="shared" si="71"/>
        <v>0.85902904452690243</v>
      </c>
      <c r="J774" s="55"/>
      <c r="K774" s="55"/>
    </row>
    <row r="775" spans="2:11" x14ac:dyDescent="0.3">
      <c r="B775" s="13" t="s">
        <v>782</v>
      </c>
      <c r="C775" s="41">
        <v>71.3333333333333</v>
      </c>
      <c r="D775" s="41">
        <v>60.357703999999998</v>
      </c>
      <c r="E775" s="3">
        <f t="shared" si="68"/>
        <v>65.845518666666649</v>
      </c>
      <c r="F775" s="3">
        <f t="shared" si="69"/>
        <v>10.975629333333302</v>
      </c>
      <c r="G775" s="3">
        <f t="shared" si="70"/>
        <v>10.975629333333302</v>
      </c>
      <c r="H775" s="56">
        <f t="shared" si="67"/>
        <v>120.46443926272642</v>
      </c>
      <c r="I775" s="4">
        <f t="shared" si="71"/>
        <v>0.84613603738317789</v>
      </c>
      <c r="J775" s="55"/>
      <c r="K775" s="55"/>
    </row>
    <row r="776" spans="2:11" x14ac:dyDescent="0.3">
      <c r="B776" s="13" t="s">
        <v>783</v>
      </c>
      <c r="C776" s="41">
        <v>71.1666666666666</v>
      </c>
      <c r="D776" s="41">
        <v>61.349215999999998</v>
      </c>
      <c r="E776" s="3">
        <f t="shared" si="68"/>
        <v>66.257941333333292</v>
      </c>
      <c r="F776" s="3">
        <f t="shared" si="69"/>
        <v>9.8174506666666019</v>
      </c>
      <c r="G776" s="3">
        <f t="shared" si="70"/>
        <v>9.8174506666666019</v>
      </c>
      <c r="H776" s="56">
        <f t="shared" si="67"/>
        <v>96.382337592432506</v>
      </c>
      <c r="I776" s="4">
        <f t="shared" si="71"/>
        <v>0.86204987353630058</v>
      </c>
      <c r="J776" s="55"/>
      <c r="K776" s="55"/>
    </row>
    <row r="777" spans="2:11" x14ac:dyDescent="0.3">
      <c r="B777" s="13" t="s">
        <v>784</v>
      </c>
      <c r="C777" s="41">
        <v>70.8333333333333</v>
      </c>
      <c r="D777" s="41">
        <v>63.838206999999997</v>
      </c>
      <c r="E777" s="3">
        <f t="shared" si="68"/>
        <v>67.335770166666649</v>
      </c>
      <c r="F777" s="3">
        <f t="shared" si="69"/>
        <v>6.9951263333333031</v>
      </c>
      <c r="G777" s="3">
        <f t="shared" si="70"/>
        <v>6.9951263333333031</v>
      </c>
      <c r="H777" s="56">
        <f t="shared" si="67"/>
        <v>48.931792419293025</v>
      </c>
      <c r="I777" s="4">
        <f t="shared" si="71"/>
        <v>0.90124527529411802</v>
      </c>
      <c r="J777" s="55"/>
      <c r="K777" s="55"/>
    </row>
    <row r="778" spans="2:11" x14ac:dyDescent="0.3">
      <c r="B778" s="13" t="s">
        <v>785</v>
      </c>
      <c r="C778" s="41">
        <v>70.1666666666666</v>
      </c>
      <c r="D778" s="41">
        <v>63.395367</v>
      </c>
      <c r="E778" s="3">
        <f t="shared" si="68"/>
        <v>66.781016833333297</v>
      </c>
      <c r="F778" s="3">
        <f t="shared" si="69"/>
        <v>6.7712996666666001</v>
      </c>
      <c r="G778" s="3">
        <f t="shared" si="70"/>
        <v>6.7712996666666001</v>
      </c>
      <c r="H778" s="56">
        <f t="shared" si="67"/>
        <v>45.850499175799207</v>
      </c>
      <c r="I778" s="4">
        <f t="shared" si="71"/>
        <v>0.90349691686460898</v>
      </c>
      <c r="J778" s="55"/>
      <c r="K778" s="55"/>
    </row>
    <row r="779" spans="2:11" x14ac:dyDescent="0.3">
      <c r="B779" s="13" t="s">
        <v>786</v>
      </c>
      <c r="C779" s="41">
        <v>69.3</v>
      </c>
      <c r="D779" s="41">
        <v>65.094830000000002</v>
      </c>
      <c r="E779" s="3">
        <f t="shared" si="68"/>
        <v>67.197415000000007</v>
      </c>
      <c r="F779" s="3">
        <f t="shared" si="69"/>
        <v>4.2051699999999954</v>
      </c>
      <c r="G779" s="3">
        <f t="shared" si="70"/>
        <v>4.2051699999999954</v>
      </c>
      <c r="H779" s="56">
        <f t="shared" si="67"/>
        <v>17.68345472889996</v>
      </c>
      <c r="I779" s="4">
        <f t="shared" si="71"/>
        <v>0.93931933621933628</v>
      </c>
      <c r="J779" s="55"/>
      <c r="K779" s="55"/>
    </row>
    <row r="780" spans="2:11" x14ac:dyDescent="0.3">
      <c r="B780" s="13" t="s">
        <v>787</v>
      </c>
      <c r="C780" s="41">
        <v>66.419354838709594</v>
      </c>
      <c r="D780" s="41">
        <v>63.878067000000001</v>
      </c>
      <c r="E780" s="3">
        <f t="shared" si="68"/>
        <v>65.148710919354798</v>
      </c>
      <c r="F780" s="3">
        <f t="shared" si="69"/>
        <v>2.541287838709593</v>
      </c>
      <c r="G780" s="3">
        <f t="shared" si="70"/>
        <v>2.541287838709593</v>
      </c>
      <c r="H780" s="56">
        <f t="shared" si="67"/>
        <v>6.4581438791732744</v>
      </c>
      <c r="I780" s="4">
        <f t="shared" si="71"/>
        <v>0.96173874550752914</v>
      </c>
      <c r="J780" s="55"/>
      <c r="K780" s="55"/>
    </row>
    <row r="781" spans="2:11" x14ac:dyDescent="0.3">
      <c r="B781" s="13" t="s">
        <v>788</v>
      </c>
      <c r="C781" s="41">
        <v>65.870967741935402</v>
      </c>
      <c r="D781" s="41">
        <v>62.618716999999997</v>
      </c>
      <c r="E781" s="3">
        <f t="shared" si="68"/>
        <v>64.244842370967703</v>
      </c>
      <c r="F781" s="3">
        <f t="shared" si="69"/>
        <v>3.2522507419354056</v>
      </c>
      <c r="G781" s="3">
        <f t="shared" si="70"/>
        <v>3.2522507419354056</v>
      </c>
      <c r="H781" s="56">
        <f t="shared" si="67"/>
        <v>10.577134888419396</v>
      </c>
      <c r="I781" s="4">
        <f t="shared" si="71"/>
        <v>0.9506269476003929</v>
      </c>
      <c r="J781" s="55"/>
      <c r="K781" s="55"/>
    </row>
    <row r="782" spans="2:11" x14ac:dyDescent="0.3">
      <c r="B782" s="13" t="s">
        <v>789</v>
      </c>
      <c r="C782" s="41">
        <v>69.533333333333303</v>
      </c>
      <c r="D782" s="41">
        <v>62.359729999999999</v>
      </c>
      <c r="E782" s="3">
        <f t="shared" si="68"/>
        <v>65.946531666666658</v>
      </c>
      <c r="F782" s="3">
        <f t="shared" si="69"/>
        <v>7.173603333333304</v>
      </c>
      <c r="G782" s="3">
        <f t="shared" si="70"/>
        <v>7.173603333333304</v>
      </c>
      <c r="H782" s="56">
        <f t="shared" ref="H782:H845" si="72">POWER(F782,2)</f>
        <v>51.460584784010692</v>
      </c>
      <c r="I782" s="4">
        <f t="shared" si="71"/>
        <v>0.8968321668264625</v>
      </c>
      <c r="J782" s="55"/>
      <c r="K782" s="55"/>
    </row>
    <row r="783" spans="2:11" x14ac:dyDescent="0.3">
      <c r="B783" s="13" t="s">
        <v>790</v>
      </c>
      <c r="C783" s="41">
        <v>68.6666666666666</v>
      </c>
      <c r="D783" s="41">
        <v>61.618262999999999</v>
      </c>
      <c r="E783" s="3">
        <f t="shared" si="68"/>
        <v>65.142464833333293</v>
      </c>
      <c r="F783" s="3">
        <f t="shared" si="69"/>
        <v>7.0484036666666015</v>
      </c>
      <c r="G783" s="3">
        <f t="shared" si="70"/>
        <v>7.0484036666666015</v>
      </c>
      <c r="H783" s="56">
        <f t="shared" si="72"/>
        <v>49.679994248279193</v>
      </c>
      <c r="I783" s="4">
        <f t="shared" si="71"/>
        <v>0.89735334466019501</v>
      </c>
      <c r="J783" s="55"/>
      <c r="K783" s="55"/>
    </row>
    <row r="784" spans="2:11" x14ac:dyDescent="0.3">
      <c r="B784" s="13" t="s">
        <v>791</v>
      </c>
      <c r="C784" s="41">
        <v>67.806451612903203</v>
      </c>
      <c r="D784" s="41">
        <v>59.183630000000001</v>
      </c>
      <c r="E784" s="3">
        <f t="shared" si="68"/>
        <v>63.495040806451598</v>
      </c>
      <c r="F784" s="3">
        <f t="shared" si="69"/>
        <v>8.622821612903202</v>
      </c>
      <c r="G784" s="3">
        <f t="shared" si="70"/>
        <v>8.622821612903202</v>
      </c>
      <c r="H784" s="56">
        <f t="shared" si="72"/>
        <v>74.353052567950584</v>
      </c>
      <c r="I784" s="4">
        <f t="shared" si="71"/>
        <v>0.87283184110371104</v>
      </c>
      <c r="J784" s="55"/>
      <c r="K784" s="55"/>
    </row>
    <row r="785" spans="2:11" x14ac:dyDescent="0.3">
      <c r="B785" s="13" t="s">
        <v>792</v>
      </c>
      <c r="C785" s="41">
        <v>70.151515151515099</v>
      </c>
      <c r="D785" s="41">
        <v>71.911060000000006</v>
      </c>
      <c r="E785" s="3">
        <f t="shared" si="68"/>
        <v>71.031287575757545</v>
      </c>
      <c r="F785" s="3">
        <f t="shared" si="69"/>
        <v>-1.7595448484849072</v>
      </c>
      <c r="G785" s="3">
        <f t="shared" si="70"/>
        <v>1.7595448484849072</v>
      </c>
      <c r="H785" s="56">
        <f t="shared" si="72"/>
        <v>3.095998073829775</v>
      </c>
      <c r="I785" s="4">
        <f t="shared" si="71"/>
        <v>0.97491793520518277</v>
      </c>
      <c r="J785" s="55"/>
      <c r="K785" s="55"/>
    </row>
    <row r="786" spans="2:11" x14ac:dyDescent="0.3">
      <c r="B786" s="13" t="s">
        <v>793</v>
      </c>
      <c r="C786" s="41">
        <v>72.258064516128997</v>
      </c>
      <c r="D786" s="41">
        <v>67.809299999999993</v>
      </c>
      <c r="E786" s="3">
        <f t="shared" si="68"/>
        <v>70.033682258064488</v>
      </c>
      <c r="F786" s="3">
        <f t="shared" si="69"/>
        <v>4.4487645161290033</v>
      </c>
      <c r="G786" s="3">
        <f t="shared" si="70"/>
        <v>4.4487645161290033</v>
      </c>
      <c r="H786" s="56">
        <f t="shared" si="72"/>
        <v>19.791505719968523</v>
      </c>
      <c r="I786" s="4">
        <f t="shared" si="71"/>
        <v>0.93843227678571461</v>
      </c>
      <c r="J786" s="55"/>
      <c r="K786" s="55"/>
    </row>
    <row r="787" spans="2:11" x14ac:dyDescent="0.3">
      <c r="B787" s="13" t="s">
        <v>794</v>
      </c>
      <c r="C787" s="41">
        <v>70.161290322580598</v>
      </c>
      <c r="D787" s="41">
        <v>61.594479999999997</v>
      </c>
      <c r="E787" s="3">
        <f t="shared" si="68"/>
        <v>65.877885161290294</v>
      </c>
      <c r="F787" s="3">
        <f t="shared" si="69"/>
        <v>8.5668103225806007</v>
      </c>
      <c r="G787" s="3">
        <f t="shared" si="70"/>
        <v>8.5668103225806007</v>
      </c>
      <c r="H787" s="56">
        <f t="shared" si="72"/>
        <v>73.39023910307354</v>
      </c>
      <c r="I787" s="4">
        <f t="shared" si="71"/>
        <v>0.87789833563218445</v>
      </c>
      <c r="J787" s="55"/>
      <c r="K787" s="55"/>
    </row>
    <row r="788" spans="2:11" x14ac:dyDescent="0.3">
      <c r="B788" s="13" t="s">
        <v>795</v>
      </c>
      <c r="C788" s="41">
        <v>71.677419354838705</v>
      </c>
      <c r="D788" s="41">
        <v>61.770218</v>
      </c>
      <c r="E788" s="3">
        <f t="shared" si="68"/>
        <v>66.723818677419359</v>
      </c>
      <c r="F788" s="3">
        <f t="shared" si="69"/>
        <v>9.9072013548387048</v>
      </c>
      <c r="G788" s="3">
        <f t="shared" si="70"/>
        <v>9.9072013548387048</v>
      </c>
      <c r="H788" s="56">
        <f t="shared" si="72"/>
        <v>98.152638685317868</v>
      </c>
      <c r="I788" s="4">
        <f t="shared" si="71"/>
        <v>0.86178071917191723</v>
      </c>
      <c r="J788" s="55"/>
      <c r="K788" s="55"/>
    </row>
    <row r="789" spans="2:11" x14ac:dyDescent="0.3">
      <c r="B789" s="13" t="s">
        <v>796</v>
      </c>
      <c r="C789" s="41">
        <v>72.40625</v>
      </c>
      <c r="D789" s="41">
        <v>61.571190000000001</v>
      </c>
      <c r="E789" s="3">
        <f t="shared" si="68"/>
        <v>66.988720000000001</v>
      </c>
      <c r="F789" s="3">
        <f t="shared" si="69"/>
        <v>10.835059999999999</v>
      </c>
      <c r="G789" s="3">
        <f t="shared" si="70"/>
        <v>10.835059999999999</v>
      </c>
      <c r="H789" s="56">
        <f t="shared" si="72"/>
        <v>117.39852520359997</v>
      </c>
      <c r="I789" s="4">
        <f t="shared" si="71"/>
        <v>0.85035739318083725</v>
      </c>
      <c r="J789" s="55"/>
      <c r="K789" s="55"/>
    </row>
    <row r="790" spans="2:11" x14ac:dyDescent="0.3">
      <c r="B790" s="13" t="s">
        <v>797</v>
      </c>
      <c r="C790" s="41">
        <v>72.400000000000006</v>
      </c>
      <c r="D790" s="41">
        <v>64.473119999999994</v>
      </c>
      <c r="E790" s="3">
        <f t="shared" si="68"/>
        <v>68.43656</v>
      </c>
      <c r="F790" s="3">
        <f t="shared" si="69"/>
        <v>7.9268800000000113</v>
      </c>
      <c r="G790" s="3">
        <f t="shared" si="70"/>
        <v>7.9268800000000113</v>
      </c>
      <c r="H790" s="56">
        <f t="shared" si="72"/>
        <v>62.835426534400177</v>
      </c>
      <c r="I790" s="4">
        <f t="shared" si="71"/>
        <v>0.89051270718232034</v>
      </c>
      <c r="J790" s="55"/>
      <c r="K790" s="55"/>
    </row>
    <row r="791" spans="2:11" x14ac:dyDescent="0.3">
      <c r="B791" s="13" t="s">
        <v>798</v>
      </c>
      <c r="C791" s="41">
        <v>72</v>
      </c>
      <c r="D791" s="41">
        <v>59.647976</v>
      </c>
      <c r="E791" s="3">
        <f t="shared" si="68"/>
        <v>65.823988</v>
      </c>
      <c r="F791" s="3">
        <f t="shared" si="69"/>
        <v>12.352024</v>
      </c>
      <c r="G791" s="3">
        <f t="shared" si="70"/>
        <v>12.352024</v>
      </c>
      <c r="H791" s="56">
        <f t="shared" si="72"/>
        <v>152.57249689657601</v>
      </c>
      <c r="I791" s="4">
        <f t="shared" si="71"/>
        <v>0.82844411111111116</v>
      </c>
      <c r="J791" s="55"/>
      <c r="K791" s="55"/>
    </row>
    <row r="792" spans="2:11" x14ac:dyDescent="0.3">
      <c r="B792" s="13" t="s">
        <v>799</v>
      </c>
      <c r="C792" s="41">
        <v>71.933333333333294</v>
      </c>
      <c r="D792" s="41">
        <v>64.34066</v>
      </c>
      <c r="E792" s="3">
        <f t="shared" si="68"/>
        <v>68.136996666666647</v>
      </c>
      <c r="F792" s="3">
        <f t="shared" si="69"/>
        <v>7.5926733333332947</v>
      </c>
      <c r="G792" s="3">
        <f t="shared" si="70"/>
        <v>7.5926733333332947</v>
      </c>
      <c r="H792" s="56">
        <f t="shared" si="72"/>
        <v>57.648688346710529</v>
      </c>
      <c r="I792" s="4">
        <f t="shared" si="71"/>
        <v>0.89444847080630263</v>
      </c>
      <c r="J792" s="55"/>
      <c r="K792" s="55"/>
    </row>
    <row r="793" spans="2:11" x14ac:dyDescent="0.3">
      <c r="B793" s="13" t="s">
        <v>800</v>
      </c>
      <c r="C793" s="41">
        <v>69.1666666666666</v>
      </c>
      <c r="D793" s="41">
        <v>64.492279999999994</v>
      </c>
      <c r="E793" s="3">
        <f t="shared" si="68"/>
        <v>66.829473333333297</v>
      </c>
      <c r="F793" s="3">
        <f t="shared" si="69"/>
        <v>4.6743866666666065</v>
      </c>
      <c r="G793" s="3">
        <f t="shared" si="70"/>
        <v>4.6743866666666065</v>
      </c>
      <c r="H793" s="56">
        <f t="shared" si="72"/>
        <v>21.84989070951055</v>
      </c>
      <c r="I793" s="4">
        <f t="shared" si="71"/>
        <v>0.93241850602409715</v>
      </c>
      <c r="J793" s="55"/>
      <c r="K793" s="55"/>
    </row>
    <row r="794" spans="2:11" x14ac:dyDescent="0.3">
      <c r="B794" s="13" t="s">
        <v>801</v>
      </c>
      <c r="C794" s="41">
        <v>71.6666666666666</v>
      </c>
      <c r="D794" s="41">
        <v>66.373985000000005</v>
      </c>
      <c r="E794" s="3">
        <f t="shared" si="68"/>
        <v>69.020325833333303</v>
      </c>
      <c r="F794" s="3">
        <f t="shared" si="69"/>
        <v>5.2926816666665957</v>
      </c>
      <c r="G794" s="3">
        <f t="shared" si="70"/>
        <v>5.2926816666665957</v>
      </c>
      <c r="H794" s="56">
        <f t="shared" si="72"/>
        <v>28.012479224668692</v>
      </c>
      <c r="I794" s="4">
        <f t="shared" si="71"/>
        <v>0.92614862790697772</v>
      </c>
      <c r="J794" s="55"/>
      <c r="K794" s="55"/>
    </row>
    <row r="795" spans="2:11" x14ac:dyDescent="0.3">
      <c r="B795" s="13" t="s">
        <v>802</v>
      </c>
      <c r="C795" s="41">
        <v>71.099999999999994</v>
      </c>
      <c r="D795" s="41">
        <v>64.715680000000006</v>
      </c>
      <c r="E795" s="3">
        <f t="shared" si="68"/>
        <v>67.907839999999993</v>
      </c>
      <c r="F795" s="3">
        <f t="shared" si="69"/>
        <v>6.3843199999999882</v>
      </c>
      <c r="G795" s="3">
        <f t="shared" si="70"/>
        <v>6.3843199999999882</v>
      </c>
      <c r="H795" s="56">
        <f t="shared" si="72"/>
        <v>40.75954186239985</v>
      </c>
      <c r="I795" s="4">
        <f t="shared" si="71"/>
        <v>0.91020646976090025</v>
      </c>
      <c r="J795" s="55"/>
      <c r="K795" s="55"/>
    </row>
    <row r="796" spans="2:11" x14ac:dyDescent="0.3">
      <c r="B796" s="13" t="s">
        <v>803</v>
      </c>
      <c r="C796" s="41">
        <v>72.133333333333297</v>
      </c>
      <c r="D796" s="41">
        <v>64.138953999999998</v>
      </c>
      <c r="E796" s="3">
        <f t="shared" si="68"/>
        <v>68.136143666666641</v>
      </c>
      <c r="F796" s="3">
        <f t="shared" si="69"/>
        <v>7.9943793333332991</v>
      </c>
      <c r="G796" s="3">
        <f t="shared" si="70"/>
        <v>7.9943793333332991</v>
      </c>
      <c r="H796" s="56">
        <f t="shared" si="72"/>
        <v>63.910100925226565</v>
      </c>
      <c r="I796" s="4">
        <f t="shared" si="71"/>
        <v>0.88917219038817041</v>
      </c>
      <c r="J796" s="55"/>
      <c r="K796" s="55"/>
    </row>
    <row r="797" spans="2:11" x14ac:dyDescent="0.3">
      <c r="B797" s="13" t="s">
        <v>804</v>
      </c>
      <c r="C797" s="3">
        <v>117</v>
      </c>
      <c r="D797" s="3">
        <v>117.06632999999999</v>
      </c>
      <c r="E797" s="3">
        <f t="shared" si="68"/>
        <v>117.033165</v>
      </c>
      <c r="F797" s="3">
        <f t="shared" si="69"/>
        <v>-6.6329999999993561E-2</v>
      </c>
      <c r="G797" s="3">
        <f t="shared" si="70"/>
        <v>6.6329999999993561E-2</v>
      </c>
      <c r="H797" s="56">
        <f t="shared" si="72"/>
        <v>4.3996688999991462E-3</v>
      </c>
      <c r="I797" s="4">
        <f t="shared" si="71"/>
        <v>0.99943307692307692</v>
      </c>
      <c r="J797" s="55"/>
      <c r="K797" s="55"/>
    </row>
    <row r="798" spans="2:11" x14ac:dyDescent="0.3">
      <c r="B798" s="13" t="s">
        <v>805</v>
      </c>
      <c r="C798" s="3">
        <v>119</v>
      </c>
      <c r="D798" s="3">
        <v>118.933075</v>
      </c>
      <c r="E798" s="3">
        <f t="shared" si="68"/>
        <v>118.9665375</v>
      </c>
      <c r="F798" s="3">
        <f t="shared" si="69"/>
        <v>6.6924999999997681E-2</v>
      </c>
      <c r="G798" s="3">
        <f t="shared" si="70"/>
        <v>6.6924999999997681E-2</v>
      </c>
      <c r="H798" s="56">
        <f t="shared" si="72"/>
        <v>4.4789556249996898E-3</v>
      </c>
      <c r="I798" s="4">
        <f t="shared" si="71"/>
        <v>0.99943760504201684</v>
      </c>
      <c r="J798" s="55"/>
      <c r="K798" s="55"/>
    </row>
    <row r="799" spans="2:11" x14ac:dyDescent="0.3">
      <c r="B799" s="13" t="s">
        <v>806</v>
      </c>
      <c r="C799" s="3">
        <v>117</v>
      </c>
      <c r="D799" s="3">
        <v>116.92653</v>
      </c>
      <c r="E799" s="3">
        <f t="shared" si="68"/>
        <v>116.96326500000001</v>
      </c>
      <c r="F799" s="3">
        <f t="shared" si="69"/>
        <v>7.3470000000000368E-2</v>
      </c>
      <c r="G799" s="3">
        <f t="shared" si="70"/>
        <v>7.3470000000000368E-2</v>
      </c>
      <c r="H799" s="56">
        <f t="shared" si="72"/>
        <v>5.3978409000000538E-3</v>
      </c>
      <c r="I799" s="4">
        <f t="shared" si="71"/>
        <v>0.99937205128205131</v>
      </c>
      <c r="J799" s="55"/>
      <c r="K799" s="55"/>
    </row>
    <row r="800" spans="2:11" x14ac:dyDescent="0.3">
      <c r="B800" s="13" t="s">
        <v>807</v>
      </c>
      <c r="C800" s="3">
        <v>117</v>
      </c>
      <c r="D800" s="3">
        <v>117.0812</v>
      </c>
      <c r="E800" s="3">
        <f t="shared" si="68"/>
        <v>117.0406</v>
      </c>
      <c r="F800" s="3">
        <f t="shared" si="69"/>
        <v>-8.1199999999995498E-2</v>
      </c>
      <c r="G800" s="3">
        <f t="shared" si="70"/>
        <v>8.1199999999995498E-2</v>
      </c>
      <c r="H800" s="56">
        <f t="shared" si="72"/>
        <v>6.5934399999992687E-3</v>
      </c>
      <c r="I800" s="4">
        <f t="shared" si="71"/>
        <v>0.99930598290598294</v>
      </c>
      <c r="J800" s="55"/>
      <c r="K800" s="55"/>
    </row>
    <row r="801" spans="2:11" x14ac:dyDescent="0.3">
      <c r="B801" s="13" t="s">
        <v>808</v>
      </c>
      <c r="C801" s="3">
        <v>112</v>
      </c>
      <c r="D801" s="3">
        <v>109.73363500000001</v>
      </c>
      <c r="E801" s="3">
        <f t="shared" si="68"/>
        <v>110.8668175</v>
      </c>
      <c r="F801" s="3">
        <f t="shared" si="69"/>
        <v>2.2663649999999933</v>
      </c>
      <c r="G801" s="3">
        <f t="shared" si="70"/>
        <v>2.2663649999999933</v>
      </c>
      <c r="H801" s="56">
        <f t="shared" si="72"/>
        <v>5.1364103132249692</v>
      </c>
      <c r="I801" s="4">
        <f t="shared" si="71"/>
        <v>0.97976459821428574</v>
      </c>
      <c r="J801" s="55"/>
      <c r="K801" s="55"/>
    </row>
    <row r="802" spans="2:11" x14ac:dyDescent="0.3">
      <c r="B802" s="13" t="s">
        <v>809</v>
      </c>
      <c r="C802" s="3">
        <v>112</v>
      </c>
      <c r="D802" s="3">
        <v>109.73363500000001</v>
      </c>
      <c r="E802" s="3">
        <f t="shared" si="68"/>
        <v>110.8668175</v>
      </c>
      <c r="F802" s="3">
        <f t="shared" si="69"/>
        <v>2.2663649999999933</v>
      </c>
      <c r="G802" s="3">
        <f t="shared" si="70"/>
        <v>2.2663649999999933</v>
      </c>
      <c r="H802" s="56">
        <f t="shared" si="72"/>
        <v>5.1364103132249692</v>
      </c>
      <c r="I802" s="4">
        <f t="shared" si="71"/>
        <v>0.97976459821428574</v>
      </c>
      <c r="J802" s="55"/>
      <c r="K802" s="55"/>
    </row>
    <row r="803" spans="2:11" x14ac:dyDescent="0.3">
      <c r="B803" s="13" t="s">
        <v>810</v>
      </c>
      <c r="C803" s="3">
        <v>117</v>
      </c>
      <c r="D803" s="3">
        <v>114.73259</v>
      </c>
      <c r="E803" s="3">
        <f t="shared" si="68"/>
        <v>115.86629500000001</v>
      </c>
      <c r="F803" s="3">
        <f t="shared" si="69"/>
        <v>2.2674099999999981</v>
      </c>
      <c r="G803" s="3">
        <f t="shared" si="70"/>
        <v>2.2674099999999981</v>
      </c>
      <c r="H803" s="56">
        <f t="shared" si="72"/>
        <v>5.1411481080999915</v>
      </c>
      <c r="I803" s="4">
        <f t="shared" si="71"/>
        <v>0.98062042735042732</v>
      </c>
      <c r="J803" s="55"/>
      <c r="K803" s="55"/>
    </row>
    <row r="804" spans="2:11" x14ac:dyDescent="0.3">
      <c r="B804" s="13" t="s">
        <v>811</v>
      </c>
      <c r="C804" s="3">
        <v>115</v>
      </c>
      <c r="D804" s="3">
        <v>112.73247499999999</v>
      </c>
      <c r="E804" s="3">
        <f t="shared" si="68"/>
        <v>113.8662375</v>
      </c>
      <c r="F804" s="3">
        <f t="shared" si="69"/>
        <v>2.2675250000000062</v>
      </c>
      <c r="G804" s="3">
        <f t="shared" si="70"/>
        <v>2.2675250000000062</v>
      </c>
      <c r="H804" s="56">
        <f t="shared" si="72"/>
        <v>5.1416696256250285</v>
      </c>
      <c r="I804" s="4">
        <f t="shared" si="71"/>
        <v>0.9802823913043478</v>
      </c>
      <c r="J804" s="55"/>
      <c r="K804" s="55"/>
    </row>
    <row r="805" spans="2:11" x14ac:dyDescent="0.3">
      <c r="B805" s="13" t="s">
        <v>812</v>
      </c>
      <c r="C805" s="3">
        <v>118</v>
      </c>
      <c r="D805" s="3">
        <v>115.72958</v>
      </c>
      <c r="E805" s="3">
        <f t="shared" si="68"/>
        <v>116.86479</v>
      </c>
      <c r="F805" s="3">
        <f t="shared" si="69"/>
        <v>2.2704200000000014</v>
      </c>
      <c r="G805" s="3">
        <f t="shared" si="70"/>
        <v>2.2704200000000014</v>
      </c>
      <c r="H805" s="56">
        <f t="shared" si="72"/>
        <v>5.1548069764000068</v>
      </c>
      <c r="I805" s="4">
        <f t="shared" si="71"/>
        <v>0.98075915254237289</v>
      </c>
      <c r="J805" s="55"/>
      <c r="K805" s="55"/>
    </row>
    <row r="806" spans="2:11" x14ac:dyDescent="0.3">
      <c r="B806" s="13" t="s">
        <v>813</v>
      </c>
      <c r="C806" s="3">
        <v>113</v>
      </c>
      <c r="D806" s="3">
        <v>109.5121</v>
      </c>
      <c r="E806" s="3">
        <f t="shared" si="68"/>
        <v>111.25605</v>
      </c>
      <c r="F806" s="3">
        <f t="shared" si="69"/>
        <v>3.4878999999999962</v>
      </c>
      <c r="G806" s="3">
        <f t="shared" si="70"/>
        <v>3.4878999999999962</v>
      </c>
      <c r="H806" s="56">
        <f t="shared" si="72"/>
        <v>12.165446409999973</v>
      </c>
      <c r="I806" s="4">
        <f t="shared" si="71"/>
        <v>0.96913362831858407</v>
      </c>
      <c r="J806" s="55"/>
      <c r="K806" s="55"/>
    </row>
    <row r="807" spans="2:11" x14ac:dyDescent="0.3">
      <c r="B807" s="13" t="s">
        <v>814</v>
      </c>
      <c r="C807" s="3">
        <v>115</v>
      </c>
      <c r="D807" s="3">
        <v>111.51166000000001</v>
      </c>
      <c r="E807" s="3">
        <f t="shared" si="68"/>
        <v>113.25583</v>
      </c>
      <c r="F807" s="3">
        <f t="shared" si="69"/>
        <v>3.4883399999999938</v>
      </c>
      <c r="G807" s="3">
        <f t="shared" si="70"/>
        <v>3.4883399999999938</v>
      </c>
      <c r="H807" s="56">
        <f t="shared" si="72"/>
        <v>12.168515955599956</v>
      </c>
      <c r="I807" s="4">
        <f t="shared" si="71"/>
        <v>0.96966660869565224</v>
      </c>
      <c r="J807" s="55"/>
      <c r="K807" s="55"/>
    </row>
    <row r="808" spans="2:11" x14ac:dyDescent="0.3">
      <c r="B808" s="13" t="s">
        <v>815</v>
      </c>
      <c r="C808" s="3">
        <v>116</v>
      </c>
      <c r="D808" s="3">
        <v>112.50967</v>
      </c>
      <c r="E808" s="3">
        <f t="shared" si="68"/>
        <v>114.254835</v>
      </c>
      <c r="F808" s="3">
        <f t="shared" si="69"/>
        <v>3.4903300000000002</v>
      </c>
      <c r="G808" s="3">
        <f t="shared" si="70"/>
        <v>3.4903300000000002</v>
      </c>
      <c r="H808" s="56">
        <f t="shared" si="72"/>
        <v>12.1824035089</v>
      </c>
      <c r="I808" s="4">
        <f t="shared" si="71"/>
        <v>0.96991094827586211</v>
      </c>
      <c r="J808" s="55"/>
      <c r="K808" s="55"/>
    </row>
    <row r="809" spans="2:11" x14ac:dyDescent="0.3">
      <c r="B809" s="13" t="s">
        <v>816</v>
      </c>
      <c r="C809" s="3">
        <v>114.6</v>
      </c>
      <c r="D809" s="3">
        <v>111.10676599999999</v>
      </c>
      <c r="E809" s="3">
        <f t="shared" si="68"/>
        <v>112.85338299999999</v>
      </c>
      <c r="F809" s="3">
        <f t="shared" si="69"/>
        <v>3.4932340000000011</v>
      </c>
      <c r="G809" s="3">
        <f t="shared" si="70"/>
        <v>3.4932340000000011</v>
      </c>
      <c r="H809" s="56">
        <f t="shared" si="72"/>
        <v>12.202683778756008</v>
      </c>
      <c r="I809" s="4">
        <f t="shared" si="71"/>
        <v>0.96951802792321118</v>
      </c>
      <c r="J809" s="55"/>
      <c r="K809" s="55"/>
    </row>
    <row r="810" spans="2:11" x14ac:dyDescent="0.3">
      <c r="B810" s="13" t="s">
        <v>817</v>
      </c>
      <c r="C810" s="3">
        <v>118</v>
      </c>
      <c r="D810" s="3">
        <v>121.49706</v>
      </c>
      <c r="E810" s="3">
        <f t="shared" ref="E810:E873" si="73">IFERROR(AVERAGE(C810,D810),"")</f>
        <v>119.74853</v>
      </c>
      <c r="F810" s="3">
        <f t="shared" ref="F810:F873" si="74">IFERROR((C810-D810),"")</f>
        <v>-3.4970600000000047</v>
      </c>
      <c r="G810" s="3">
        <f t="shared" ref="G810:G873" si="75">ABS(F810)</f>
        <v>3.4970600000000047</v>
      </c>
      <c r="H810" s="56">
        <f t="shared" si="72"/>
        <v>12.229428643600032</v>
      </c>
      <c r="I810" s="4">
        <f t="shared" ref="I810:I873" si="76">IFERROR((1-(ABS(C810-D810)/C810)),"")</f>
        <v>0.97036389830508474</v>
      </c>
      <c r="J810" s="55"/>
      <c r="K810" s="55"/>
    </row>
    <row r="811" spans="2:11" x14ac:dyDescent="0.3">
      <c r="B811" s="13" t="s">
        <v>818</v>
      </c>
      <c r="C811" s="3">
        <v>122.4</v>
      </c>
      <c r="D811" s="3">
        <v>118.90225</v>
      </c>
      <c r="E811" s="3">
        <f t="shared" si="73"/>
        <v>120.65112500000001</v>
      </c>
      <c r="F811" s="3">
        <f t="shared" si="74"/>
        <v>3.4977500000000106</v>
      </c>
      <c r="G811" s="3">
        <f t="shared" si="75"/>
        <v>3.4977500000000106</v>
      </c>
      <c r="H811" s="56">
        <f t="shared" si="72"/>
        <v>12.234255062500074</v>
      </c>
      <c r="I811" s="4">
        <f t="shared" si="76"/>
        <v>0.97142361111111097</v>
      </c>
      <c r="J811" s="55"/>
      <c r="K811" s="55"/>
    </row>
    <row r="812" spans="2:11" x14ac:dyDescent="0.3">
      <c r="B812" s="13" t="s">
        <v>819</v>
      </c>
      <c r="C812" s="3">
        <v>115</v>
      </c>
      <c r="D812" s="3">
        <v>118.500496</v>
      </c>
      <c r="E812" s="3">
        <f t="shared" si="73"/>
        <v>116.750248</v>
      </c>
      <c r="F812" s="3">
        <f t="shared" si="74"/>
        <v>-3.5004959999999983</v>
      </c>
      <c r="G812" s="3">
        <f t="shared" si="75"/>
        <v>3.5004959999999983</v>
      </c>
      <c r="H812" s="56">
        <f t="shared" si="72"/>
        <v>12.253472246015988</v>
      </c>
      <c r="I812" s="4">
        <f t="shared" si="76"/>
        <v>0.96956090434782616</v>
      </c>
      <c r="J812" s="55"/>
      <c r="K812" s="55"/>
    </row>
    <row r="813" spans="2:11" x14ac:dyDescent="0.3">
      <c r="B813" s="13" t="s">
        <v>820</v>
      </c>
      <c r="C813" s="3">
        <v>115</v>
      </c>
      <c r="D813" s="3">
        <v>118.500496</v>
      </c>
      <c r="E813" s="3">
        <f t="shared" si="73"/>
        <v>116.750248</v>
      </c>
      <c r="F813" s="3">
        <f t="shared" si="74"/>
        <v>-3.5004959999999983</v>
      </c>
      <c r="G813" s="3">
        <f t="shared" si="75"/>
        <v>3.5004959999999983</v>
      </c>
      <c r="H813" s="56">
        <f t="shared" si="72"/>
        <v>12.253472246015988</v>
      </c>
      <c r="I813" s="4">
        <f t="shared" si="76"/>
        <v>0.96956090434782616</v>
      </c>
      <c r="J813" s="55"/>
      <c r="K813" s="55"/>
    </row>
    <row r="814" spans="2:11" x14ac:dyDescent="0.3">
      <c r="B814" s="13" t="s">
        <v>821</v>
      </c>
      <c r="C814" s="3">
        <v>114</v>
      </c>
      <c r="D814" s="3">
        <v>110.4928</v>
      </c>
      <c r="E814" s="3">
        <f t="shared" si="73"/>
        <v>112.24639999999999</v>
      </c>
      <c r="F814" s="3">
        <f t="shared" si="74"/>
        <v>3.5071999999999974</v>
      </c>
      <c r="G814" s="3">
        <f t="shared" si="75"/>
        <v>3.5071999999999974</v>
      </c>
      <c r="H814" s="56">
        <f t="shared" si="72"/>
        <v>12.300451839999981</v>
      </c>
      <c r="I814" s="4">
        <f t="shared" si="76"/>
        <v>0.96923508771929823</v>
      </c>
      <c r="J814" s="55"/>
      <c r="K814" s="55"/>
    </row>
    <row r="815" spans="2:11" x14ac:dyDescent="0.3">
      <c r="B815" s="13" t="s">
        <v>822</v>
      </c>
      <c r="C815" s="3">
        <v>119</v>
      </c>
      <c r="D815" s="3">
        <v>115.48428</v>
      </c>
      <c r="E815" s="3">
        <f t="shared" si="73"/>
        <v>117.24214000000001</v>
      </c>
      <c r="F815" s="3">
        <f t="shared" si="74"/>
        <v>3.5157200000000017</v>
      </c>
      <c r="G815" s="3">
        <f t="shared" si="75"/>
        <v>3.5157200000000017</v>
      </c>
      <c r="H815" s="56">
        <f t="shared" si="72"/>
        <v>12.360287118400013</v>
      </c>
      <c r="I815" s="4">
        <f t="shared" si="76"/>
        <v>0.97045613445378154</v>
      </c>
      <c r="J815" s="55"/>
      <c r="K815" s="55"/>
    </row>
    <row r="816" spans="2:11" x14ac:dyDescent="0.3">
      <c r="B816" s="13" t="s">
        <v>823</v>
      </c>
      <c r="C816" s="3">
        <v>114</v>
      </c>
      <c r="D816" s="3">
        <v>117.52011</v>
      </c>
      <c r="E816" s="3">
        <f t="shared" si="73"/>
        <v>115.76005499999999</v>
      </c>
      <c r="F816" s="3">
        <f t="shared" si="74"/>
        <v>-3.5201100000000025</v>
      </c>
      <c r="G816" s="3">
        <f t="shared" si="75"/>
        <v>3.5201100000000025</v>
      </c>
      <c r="H816" s="56">
        <f t="shared" si="72"/>
        <v>12.391174412100018</v>
      </c>
      <c r="I816" s="4">
        <f t="shared" si="76"/>
        <v>0.96912184210526309</v>
      </c>
      <c r="J816" s="55"/>
      <c r="K816" s="55"/>
    </row>
    <row r="817" spans="2:11" x14ac:dyDescent="0.3">
      <c r="B817" s="13" t="s">
        <v>824</v>
      </c>
      <c r="C817" s="3">
        <v>125</v>
      </c>
      <c r="D817" s="3">
        <v>121.47816</v>
      </c>
      <c r="E817" s="3">
        <f t="shared" si="73"/>
        <v>123.23908</v>
      </c>
      <c r="F817" s="3">
        <f t="shared" si="74"/>
        <v>3.5218399999999974</v>
      </c>
      <c r="G817" s="3">
        <f t="shared" si="75"/>
        <v>3.5218399999999974</v>
      </c>
      <c r="H817" s="56">
        <f t="shared" si="72"/>
        <v>12.403356985599983</v>
      </c>
      <c r="I817" s="4">
        <f t="shared" si="76"/>
        <v>0.97182528000000001</v>
      </c>
      <c r="J817" s="55"/>
      <c r="K817" s="55"/>
    </row>
    <row r="818" spans="2:11" x14ac:dyDescent="0.3">
      <c r="B818" s="13" t="s">
        <v>825</v>
      </c>
      <c r="C818" s="3">
        <v>117</v>
      </c>
      <c r="D818" s="3">
        <v>112.75329600000001</v>
      </c>
      <c r="E818" s="3">
        <f t="shared" si="73"/>
        <v>114.876648</v>
      </c>
      <c r="F818" s="3">
        <f t="shared" si="74"/>
        <v>4.246703999999994</v>
      </c>
      <c r="G818" s="3">
        <f t="shared" si="75"/>
        <v>4.246703999999994</v>
      </c>
      <c r="H818" s="56">
        <f t="shared" si="72"/>
        <v>18.034494863615951</v>
      </c>
      <c r="I818" s="4">
        <f t="shared" si="76"/>
        <v>0.96370338461538463</v>
      </c>
      <c r="J818" s="55"/>
      <c r="K818" s="55"/>
    </row>
    <row r="819" spans="2:11" x14ac:dyDescent="0.3">
      <c r="B819" s="13" t="s">
        <v>826</v>
      </c>
      <c r="C819" s="3">
        <v>116.4</v>
      </c>
      <c r="D819" s="3">
        <v>112.1447</v>
      </c>
      <c r="E819" s="3">
        <f t="shared" si="73"/>
        <v>114.27235</v>
      </c>
      <c r="F819" s="3">
        <f t="shared" si="74"/>
        <v>4.2553000000000054</v>
      </c>
      <c r="G819" s="3">
        <f t="shared" si="75"/>
        <v>4.2553000000000054</v>
      </c>
      <c r="H819" s="56">
        <f t="shared" si="72"/>
        <v>18.107578090000047</v>
      </c>
      <c r="I819" s="4">
        <f t="shared" si="76"/>
        <v>0.96344243986254297</v>
      </c>
      <c r="J819" s="55"/>
      <c r="K819" s="55"/>
    </row>
    <row r="820" spans="2:11" x14ac:dyDescent="0.3">
      <c r="B820" s="13" t="s">
        <v>827</v>
      </c>
      <c r="C820" s="3">
        <v>115</v>
      </c>
      <c r="D820" s="3">
        <v>119.27242</v>
      </c>
      <c r="E820" s="3">
        <f t="shared" si="73"/>
        <v>117.13621000000001</v>
      </c>
      <c r="F820" s="3">
        <f t="shared" si="74"/>
        <v>-4.2724199999999968</v>
      </c>
      <c r="G820" s="3">
        <f t="shared" si="75"/>
        <v>4.2724199999999968</v>
      </c>
      <c r="H820" s="56">
        <f t="shared" si="72"/>
        <v>18.253572656399971</v>
      </c>
      <c r="I820" s="4">
        <f t="shared" si="76"/>
        <v>0.96284852173913049</v>
      </c>
      <c r="J820" s="55"/>
      <c r="K820" s="55"/>
    </row>
    <row r="821" spans="2:11" x14ac:dyDescent="0.3">
      <c r="B821" s="13" t="s">
        <v>828</v>
      </c>
      <c r="C821" s="3">
        <v>116</v>
      </c>
      <c r="D821" s="3">
        <v>120.276985</v>
      </c>
      <c r="E821" s="3">
        <f t="shared" si="73"/>
        <v>118.1384925</v>
      </c>
      <c r="F821" s="3">
        <f t="shared" si="74"/>
        <v>-4.2769849999999963</v>
      </c>
      <c r="G821" s="3">
        <f t="shared" si="75"/>
        <v>4.2769849999999963</v>
      </c>
      <c r="H821" s="56">
        <f t="shared" si="72"/>
        <v>18.292600690224969</v>
      </c>
      <c r="I821" s="4">
        <f t="shared" si="76"/>
        <v>0.96312943965517239</v>
      </c>
      <c r="J821" s="55"/>
      <c r="K821" s="55"/>
    </row>
    <row r="822" spans="2:11" x14ac:dyDescent="0.3">
      <c r="B822" s="13" t="s">
        <v>829</v>
      </c>
      <c r="C822" s="3">
        <v>117.4</v>
      </c>
      <c r="D822" s="3">
        <v>113.122246</v>
      </c>
      <c r="E822" s="3">
        <f t="shared" si="73"/>
        <v>115.261123</v>
      </c>
      <c r="F822" s="3">
        <f t="shared" si="74"/>
        <v>4.2777540000000016</v>
      </c>
      <c r="G822" s="3">
        <f t="shared" si="75"/>
        <v>4.2777540000000016</v>
      </c>
      <c r="H822" s="56">
        <f t="shared" si="72"/>
        <v>18.299179284516015</v>
      </c>
      <c r="I822" s="4">
        <f t="shared" si="76"/>
        <v>0.96356257240204424</v>
      </c>
      <c r="J822" s="55"/>
      <c r="K822" s="55"/>
    </row>
    <row r="823" spans="2:11" x14ac:dyDescent="0.3">
      <c r="B823" s="13" t="s">
        <v>830</v>
      </c>
      <c r="C823" s="3">
        <v>113</v>
      </c>
      <c r="D823" s="3">
        <v>108.7052</v>
      </c>
      <c r="E823" s="3">
        <f t="shared" si="73"/>
        <v>110.8526</v>
      </c>
      <c r="F823" s="3">
        <f t="shared" si="74"/>
        <v>4.2947999999999951</v>
      </c>
      <c r="G823" s="3">
        <f t="shared" si="75"/>
        <v>4.2947999999999951</v>
      </c>
      <c r="H823" s="56">
        <f t="shared" si="72"/>
        <v>18.445307039999957</v>
      </c>
      <c r="I823" s="4">
        <f t="shared" si="76"/>
        <v>0.96199292035398232</v>
      </c>
      <c r="J823" s="55"/>
      <c r="K823" s="55"/>
    </row>
    <row r="824" spans="2:11" x14ac:dyDescent="0.3">
      <c r="B824" s="13" t="s">
        <v>831</v>
      </c>
      <c r="C824" s="3">
        <v>116</v>
      </c>
      <c r="D824" s="3">
        <v>120.30585499999999</v>
      </c>
      <c r="E824" s="3">
        <f t="shared" si="73"/>
        <v>118.1529275</v>
      </c>
      <c r="F824" s="3">
        <f t="shared" si="74"/>
        <v>-4.305854999999994</v>
      </c>
      <c r="G824" s="3">
        <f t="shared" si="75"/>
        <v>4.305854999999994</v>
      </c>
      <c r="H824" s="56">
        <f t="shared" si="72"/>
        <v>18.540387281024948</v>
      </c>
      <c r="I824" s="4">
        <f t="shared" si="76"/>
        <v>0.96288056034482761</v>
      </c>
      <c r="J824" s="55"/>
      <c r="K824" s="55"/>
    </row>
    <row r="825" spans="2:11" x14ac:dyDescent="0.3">
      <c r="B825" s="13" t="s">
        <v>832</v>
      </c>
      <c r="C825" s="3">
        <v>115</v>
      </c>
      <c r="D825" s="3">
        <v>110.67511</v>
      </c>
      <c r="E825" s="3">
        <f t="shared" si="73"/>
        <v>112.83755500000001</v>
      </c>
      <c r="F825" s="3">
        <f t="shared" si="74"/>
        <v>4.3248899999999963</v>
      </c>
      <c r="G825" s="3">
        <f t="shared" si="75"/>
        <v>4.3248899999999963</v>
      </c>
      <c r="H825" s="56">
        <f t="shared" si="72"/>
        <v>18.704673512099969</v>
      </c>
      <c r="I825" s="4">
        <f t="shared" si="76"/>
        <v>0.9623922608695652</v>
      </c>
      <c r="J825" s="55"/>
      <c r="K825" s="55"/>
    </row>
    <row r="826" spans="2:11" x14ac:dyDescent="0.3">
      <c r="B826" s="13" t="s">
        <v>833</v>
      </c>
      <c r="C826" s="3">
        <v>112</v>
      </c>
      <c r="D826" s="3">
        <v>116.328064</v>
      </c>
      <c r="E826" s="3">
        <f t="shared" si="73"/>
        <v>114.16403199999999</v>
      </c>
      <c r="F826" s="3">
        <f t="shared" si="74"/>
        <v>-4.3280639999999977</v>
      </c>
      <c r="G826" s="3">
        <f t="shared" si="75"/>
        <v>4.3280639999999977</v>
      </c>
      <c r="H826" s="56">
        <f t="shared" si="72"/>
        <v>18.732137988095982</v>
      </c>
      <c r="I826" s="4">
        <f t="shared" si="76"/>
        <v>0.96135657142857145</v>
      </c>
      <c r="J826" s="55"/>
      <c r="K826" s="55"/>
    </row>
    <row r="827" spans="2:11" x14ac:dyDescent="0.3">
      <c r="B827" s="13" t="s">
        <v>834</v>
      </c>
      <c r="C827" s="3">
        <v>103.83333330000001</v>
      </c>
      <c r="D827" s="3">
        <v>96.087379999999996</v>
      </c>
      <c r="E827" s="3">
        <f t="shared" si="73"/>
        <v>99.960356649999994</v>
      </c>
      <c r="F827" s="3">
        <f t="shared" si="74"/>
        <v>7.7459533000000107</v>
      </c>
      <c r="G827" s="3">
        <f t="shared" si="75"/>
        <v>7.7459533000000107</v>
      </c>
      <c r="H827" s="56">
        <f t="shared" si="72"/>
        <v>59.999792525781054</v>
      </c>
      <c r="I827" s="4">
        <f t="shared" si="76"/>
        <v>0.92540012870799349</v>
      </c>
      <c r="J827" s="55"/>
      <c r="K827" s="55"/>
    </row>
    <row r="828" spans="2:11" x14ac:dyDescent="0.3">
      <c r="B828" s="13" t="s">
        <v>835</v>
      </c>
      <c r="C828" s="3">
        <v>104.83333330000001</v>
      </c>
      <c r="D828" s="3">
        <v>88.550545</v>
      </c>
      <c r="E828" s="3">
        <f t="shared" si="73"/>
        <v>96.691939149999996</v>
      </c>
      <c r="F828" s="3">
        <f t="shared" si="74"/>
        <v>16.282788300000007</v>
      </c>
      <c r="G828" s="3">
        <f t="shared" si="75"/>
        <v>16.282788300000007</v>
      </c>
      <c r="H828" s="56">
        <f t="shared" si="72"/>
        <v>265.12919482261714</v>
      </c>
      <c r="I828" s="4">
        <f t="shared" si="76"/>
        <v>0.84467928484727473</v>
      </c>
      <c r="J828" s="55"/>
      <c r="K828" s="55"/>
    </row>
    <row r="829" spans="2:11" x14ac:dyDescent="0.3">
      <c r="B829" s="13" t="s">
        <v>836</v>
      </c>
      <c r="C829" s="3">
        <v>103.8666667</v>
      </c>
      <c r="D829" s="3">
        <v>95.40455</v>
      </c>
      <c r="E829" s="3">
        <f t="shared" si="73"/>
        <v>99.635608349999998</v>
      </c>
      <c r="F829" s="3">
        <f t="shared" si="74"/>
        <v>8.4621166999999957</v>
      </c>
      <c r="G829" s="3">
        <f t="shared" si="75"/>
        <v>8.4621166999999957</v>
      </c>
      <c r="H829" s="56">
        <f t="shared" si="72"/>
        <v>71.607419044418819</v>
      </c>
      <c r="I829" s="4">
        <f t="shared" si="76"/>
        <v>0.91852904335092145</v>
      </c>
      <c r="J829" s="55"/>
      <c r="K829" s="55"/>
    </row>
    <row r="830" spans="2:11" x14ac:dyDescent="0.3">
      <c r="B830" s="13" t="s">
        <v>837</v>
      </c>
      <c r="C830" s="3">
        <v>106.3030303</v>
      </c>
      <c r="D830" s="3">
        <v>98.033379999999994</v>
      </c>
      <c r="E830" s="3">
        <f t="shared" si="73"/>
        <v>102.16820515000001</v>
      </c>
      <c r="F830" s="3">
        <f t="shared" si="74"/>
        <v>8.2696503000000092</v>
      </c>
      <c r="G830" s="3">
        <f t="shared" si="75"/>
        <v>8.2696503000000092</v>
      </c>
      <c r="H830" s="56">
        <f t="shared" si="72"/>
        <v>68.387116084290241</v>
      </c>
      <c r="I830" s="4">
        <f t="shared" si="76"/>
        <v>0.92220682442765689</v>
      </c>
      <c r="J830" s="55"/>
      <c r="K830" s="55"/>
    </row>
    <row r="831" spans="2:11" x14ac:dyDescent="0.3">
      <c r="B831" s="13" t="s">
        <v>838</v>
      </c>
      <c r="C831" s="3">
        <v>104.9393939</v>
      </c>
      <c r="D831" s="3">
        <v>98.737470000000002</v>
      </c>
      <c r="E831" s="3">
        <f t="shared" si="73"/>
        <v>101.83843195</v>
      </c>
      <c r="F831" s="3">
        <f t="shared" si="74"/>
        <v>6.201923899999997</v>
      </c>
      <c r="G831" s="3">
        <f t="shared" si="75"/>
        <v>6.201923899999997</v>
      </c>
      <c r="H831" s="56">
        <f t="shared" si="72"/>
        <v>38.463860061391173</v>
      </c>
      <c r="I831" s="4">
        <f t="shared" si="76"/>
        <v>0.94089994548748779</v>
      </c>
      <c r="J831" s="55"/>
      <c r="K831" s="55"/>
    </row>
    <row r="832" spans="2:11" x14ac:dyDescent="0.3">
      <c r="B832" s="13" t="s">
        <v>839</v>
      </c>
      <c r="C832" s="3">
        <v>103.6969697</v>
      </c>
      <c r="D832" s="3">
        <v>103.63029</v>
      </c>
      <c r="E832" s="3">
        <f t="shared" si="73"/>
        <v>103.66362985000001</v>
      </c>
      <c r="F832" s="3">
        <f t="shared" si="74"/>
        <v>6.6679699999994568E-2</v>
      </c>
      <c r="G832" s="3">
        <f t="shared" si="75"/>
        <v>6.6679699999994568E-2</v>
      </c>
      <c r="H832" s="56">
        <f t="shared" si="72"/>
        <v>4.4461823920892759E-3</v>
      </c>
      <c r="I832" s="4">
        <f t="shared" si="76"/>
        <v>0.99935697542374768</v>
      </c>
      <c r="J832" s="55"/>
      <c r="K832" s="55"/>
    </row>
    <row r="833" spans="2:11" x14ac:dyDescent="0.3">
      <c r="B833" s="13" t="s">
        <v>840</v>
      </c>
      <c r="C833" s="3">
        <v>103.7</v>
      </c>
      <c r="D833" s="3">
        <v>105.61297</v>
      </c>
      <c r="E833" s="3">
        <f t="shared" si="73"/>
        <v>104.656485</v>
      </c>
      <c r="F833" s="3">
        <f t="shared" si="74"/>
        <v>-1.9129700000000014</v>
      </c>
      <c r="G833" s="3">
        <f t="shared" si="75"/>
        <v>1.9129700000000014</v>
      </c>
      <c r="H833" s="56">
        <f t="shared" si="72"/>
        <v>3.6594542209000052</v>
      </c>
      <c r="I833" s="4">
        <f t="shared" si="76"/>
        <v>0.98155284474445514</v>
      </c>
      <c r="J833" s="55"/>
      <c r="K833" s="55"/>
    </row>
    <row r="834" spans="2:11" x14ac:dyDescent="0.3">
      <c r="B834" s="13" t="s">
        <v>841</v>
      </c>
      <c r="C834" s="3">
        <v>103.3666667</v>
      </c>
      <c r="D834" s="3">
        <v>99.065764999999999</v>
      </c>
      <c r="E834" s="3">
        <f t="shared" si="73"/>
        <v>101.21621585</v>
      </c>
      <c r="F834" s="3">
        <f t="shared" si="74"/>
        <v>4.3009016999999972</v>
      </c>
      <c r="G834" s="3">
        <f t="shared" si="75"/>
        <v>4.3009016999999972</v>
      </c>
      <c r="H834" s="56">
        <f t="shared" si="72"/>
        <v>18.497755433062867</v>
      </c>
      <c r="I834" s="4">
        <f t="shared" si="76"/>
        <v>0.95839179266095076</v>
      </c>
      <c r="J834" s="55"/>
      <c r="K834" s="55"/>
    </row>
    <row r="835" spans="2:11" x14ac:dyDescent="0.3">
      <c r="B835" s="13" t="s">
        <v>842</v>
      </c>
      <c r="C835" s="3">
        <v>103.1935484</v>
      </c>
      <c r="D835" s="3">
        <v>101.80959</v>
      </c>
      <c r="E835" s="3">
        <f t="shared" si="73"/>
        <v>102.50156920000001</v>
      </c>
      <c r="F835" s="3">
        <f t="shared" si="74"/>
        <v>1.3839583999999974</v>
      </c>
      <c r="G835" s="3">
        <f t="shared" si="75"/>
        <v>1.3839583999999974</v>
      </c>
      <c r="H835" s="56">
        <f t="shared" si="72"/>
        <v>1.9153408529305527</v>
      </c>
      <c r="I835" s="4">
        <f t="shared" si="76"/>
        <v>0.98658871197416831</v>
      </c>
      <c r="J835" s="55"/>
      <c r="K835" s="55"/>
    </row>
    <row r="836" spans="2:11" x14ac:dyDescent="0.3">
      <c r="B836" s="13" t="s">
        <v>843</v>
      </c>
      <c r="C836" s="3">
        <v>104.7096774</v>
      </c>
      <c r="D836" s="3">
        <v>95.679755999999998</v>
      </c>
      <c r="E836" s="3">
        <f t="shared" si="73"/>
        <v>100.1947167</v>
      </c>
      <c r="F836" s="3">
        <f t="shared" si="74"/>
        <v>9.0299214000000063</v>
      </c>
      <c r="G836" s="3">
        <f t="shared" si="75"/>
        <v>9.0299214000000063</v>
      </c>
      <c r="H836" s="56">
        <f t="shared" si="72"/>
        <v>81.539480490178079</v>
      </c>
      <c r="I836" s="4">
        <f t="shared" si="76"/>
        <v>0.91376230331123143</v>
      </c>
      <c r="J836" s="55"/>
      <c r="K836" s="55"/>
    </row>
    <row r="837" spans="2:11" x14ac:dyDescent="0.3">
      <c r="B837" s="13" t="s">
        <v>844</v>
      </c>
      <c r="C837" s="3">
        <v>105.8064516</v>
      </c>
      <c r="D837" s="3">
        <v>106.6005</v>
      </c>
      <c r="E837" s="3">
        <f t="shared" si="73"/>
        <v>106.20347580000001</v>
      </c>
      <c r="F837" s="3">
        <f t="shared" si="74"/>
        <v>-0.7940483999999941</v>
      </c>
      <c r="G837" s="3">
        <f t="shared" si="75"/>
        <v>0.7940483999999941</v>
      </c>
      <c r="H837" s="56">
        <f t="shared" si="72"/>
        <v>0.6305128615425506</v>
      </c>
      <c r="I837" s="4">
        <f t="shared" si="76"/>
        <v>0.99249527426737749</v>
      </c>
      <c r="J837" s="55"/>
      <c r="K837" s="55"/>
    </row>
    <row r="838" spans="2:11" x14ac:dyDescent="0.3">
      <c r="B838" s="13" t="s">
        <v>845</v>
      </c>
      <c r="C838" s="3">
        <v>104.5666667</v>
      </c>
      <c r="D838" s="3">
        <v>107.59876</v>
      </c>
      <c r="E838" s="3">
        <f t="shared" si="73"/>
        <v>106.08271335000001</v>
      </c>
      <c r="F838" s="3">
        <f t="shared" si="74"/>
        <v>-3.0320932999999997</v>
      </c>
      <c r="G838" s="3">
        <f t="shared" si="75"/>
        <v>3.0320932999999997</v>
      </c>
      <c r="H838" s="56">
        <f t="shared" si="72"/>
        <v>9.1935897799048885</v>
      </c>
      <c r="I838" s="4">
        <f t="shared" si="76"/>
        <v>0.97100325184220493</v>
      </c>
      <c r="J838" s="55"/>
      <c r="K838" s="55"/>
    </row>
    <row r="839" spans="2:11" x14ac:dyDescent="0.3">
      <c r="B839" s="13" t="s">
        <v>846</v>
      </c>
      <c r="C839" s="3">
        <v>104.09375</v>
      </c>
      <c r="D839" s="3">
        <v>104.866714</v>
      </c>
      <c r="E839" s="3">
        <f t="shared" si="73"/>
        <v>104.480232</v>
      </c>
      <c r="F839" s="3">
        <f t="shared" si="74"/>
        <v>-0.77296400000000176</v>
      </c>
      <c r="G839" s="3">
        <f t="shared" si="75"/>
        <v>0.77296400000000176</v>
      </c>
      <c r="H839" s="56">
        <f t="shared" si="72"/>
        <v>0.59747334529600271</v>
      </c>
      <c r="I839" s="4">
        <f t="shared" si="76"/>
        <v>0.99257434764335029</v>
      </c>
      <c r="J839" s="55"/>
      <c r="K839" s="55"/>
    </row>
    <row r="840" spans="2:11" x14ac:dyDescent="0.3">
      <c r="B840" s="13" t="s">
        <v>847</v>
      </c>
      <c r="C840" s="3">
        <v>103.8666667</v>
      </c>
      <c r="D840" s="3">
        <v>106.04669</v>
      </c>
      <c r="E840" s="3">
        <f t="shared" si="73"/>
        <v>104.95667835</v>
      </c>
      <c r="F840" s="3">
        <f t="shared" si="74"/>
        <v>-2.180023300000002</v>
      </c>
      <c r="G840" s="3">
        <f t="shared" si="75"/>
        <v>2.180023300000002</v>
      </c>
      <c r="H840" s="56">
        <f t="shared" si="72"/>
        <v>4.7525015885428985</v>
      </c>
      <c r="I840" s="4">
        <f t="shared" si="76"/>
        <v>0.97901132895410414</v>
      </c>
      <c r="J840" s="55"/>
      <c r="K840" s="55"/>
    </row>
    <row r="841" spans="2:11" x14ac:dyDescent="0.3">
      <c r="B841" s="13" t="s">
        <v>848</v>
      </c>
      <c r="C841" s="3">
        <v>103.6451613</v>
      </c>
      <c r="D841" s="3">
        <v>110.4914</v>
      </c>
      <c r="E841" s="3">
        <f t="shared" si="73"/>
        <v>107.06828064999999</v>
      </c>
      <c r="F841" s="3">
        <f t="shared" si="74"/>
        <v>-6.8462387000000007</v>
      </c>
      <c r="G841" s="3">
        <f t="shared" si="75"/>
        <v>6.8462387000000007</v>
      </c>
      <c r="H841" s="56">
        <f t="shared" si="72"/>
        <v>46.870984337377699</v>
      </c>
      <c r="I841" s="4">
        <f t="shared" si="76"/>
        <v>0.93394540937435933</v>
      </c>
      <c r="J841" s="55"/>
      <c r="K841" s="55"/>
    </row>
    <row r="842" spans="2:11" x14ac:dyDescent="0.3">
      <c r="B842" s="13" t="s">
        <v>849</v>
      </c>
      <c r="C842" s="3">
        <v>104.5483871</v>
      </c>
      <c r="D842" s="3">
        <v>108.91869</v>
      </c>
      <c r="E842" s="3">
        <f t="shared" si="73"/>
        <v>106.73353854999999</v>
      </c>
      <c r="F842" s="3">
        <f t="shared" si="74"/>
        <v>-4.3703028999999987</v>
      </c>
      <c r="G842" s="3">
        <f t="shared" si="75"/>
        <v>4.3703028999999987</v>
      </c>
      <c r="H842" s="56">
        <f t="shared" si="72"/>
        <v>19.099547437748399</v>
      </c>
      <c r="I842" s="4">
        <f t="shared" si="76"/>
        <v>0.95819827525584089</v>
      </c>
      <c r="J842" s="55"/>
      <c r="K842" s="55"/>
    </row>
    <row r="843" spans="2:11" x14ac:dyDescent="0.3">
      <c r="B843" s="13" t="s">
        <v>850</v>
      </c>
      <c r="C843" s="3">
        <v>103.7096774</v>
      </c>
      <c r="D843" s="3">
        <v>106.4032</v>
      </c>
      <c r="E843" s="3">
        <f t="shared" si="73"/>
        <v>105.0564387</v>
      </c>
      <c r="F843" s="3">
        <f t="shared" si="74"/>
        <v>-2.6935225999999943</v>
      </c>
      <c r="G843" s="3">
        <f t="shared" si="75"/>
        <v>2.6935225999999943</v>
      </c>
      <c r="H843" s="56">
        <f t="shared" si="72"/>
        <v>7.2550639967107298</v>
      </c>
      <c r="I843" s="4">
        <f t="shared" si="76"/>
        <v>0.97402824242128061</v>
      </c>
      <c r="J843" s="55"/>
      <c r="K843" s="55"/>
    </row>
    <row r="844" spans="2:11" x14ac:dyDescent="0.3">
      <c r="B844" s="13" t="s">
        <v>851</v>
      </c>
      <c r="C844" s="3">
        <v>103.1428571</v>
      </c>
      <c r="D844" s="3">
        <v>98.226326</v>
      </c>
      <c r="E844" s="3">
        <f t="shared" si="73"/>
        <v>100.68459154999999</v>
      </c>
      <c r="F844" s="3">
        <f t="shared" si="74"/>
        <v>4.9165311000000003</v>
      </c>
      <c r="G844" s="3">
        <f t="shared" si="75"/>
        <v>4.9165311000000003</v>
      </c>
      <c r="H844" s="56">
        <f t="shared" si="72"/>
        <v>24.172278057267214</v>
      </c>
      <c r="I844" s="4">
        <f t="shared" si="76"/>
        <v>0.95233280094972272</v>
      </c>
      <c r="J844" s="55"/>
      <c r="K844" s="55"/>
    </row>
    <row r="845" spans="2:11" x14ac:dyDescent="0.3">
      <c r="B845" s="13" t="s">
        <v>852</v>
      </c>
      <c r="C845" s="3">
        <v>104.65625</v>
      </c>
      <c r="D845" s="3">
        <v>106.74636</v>
      </c>
      <c r="E845" s="3">
        <f t="shared" si="73"/>
        <v>105.70130499999999</v>
      </c>
      <c r="F845" s="3">
        <f t="shared" si="74"/>
        <v>-2.0901099999999957</v>
      </c>
      <c r="G845" s="3">
        <f t="shared" si="75"/>
        <v>2.0901099999999957</v>
      </c>
      <c r="H845" s="56">
        <f t="shared" si="72"/>
        <v>4.3685598120999822</v>
      </c>
      <c r="I845" s="4">
        <f t="shared" si="76"/>
        <v>0.98002880859958197</v>
      </c>
      <c r="J845" s="55"/>
      <c r="K845" s="55"/>
    </row>
    <row r="846" spans="2:11" x14ac:dyDescent="0.3">
      <c r="B846" s="13" t="s">
        <v>853</v>
      </c>
      <c r="C846" s="3">
        <v>105.2258065</v>
      </c>
      <c r="D846" s="3">
        <v>105.66450500000001</v>
      </c>
      <c r="E846" s="3">
        <f t="shared" si="73"/>
        <v>105.44515575</v>
      </c>
      <c r="F846" s="3">
        <f t="shared" si="74"/>
        <v>-0.43869850000000099</v>
      </c>
      <c r="G846" s="3">
        <f t="shared" si="75"/>
        <v>0.43869850000000099</v>
      </c>
      <c r="H846" s="56">
        <f t="shared" ref="H846:H909" si="77">POWER(F846,2)</f>
        <v>0.19245637390225087</v>
      </c>
      <c r="I846" s="4">
        <f t="shared" si="76"/>
        <v>0.99583088488848981</v>
      </c>
      <c r="J846" s="55"/>
      <c r="K846" s="55"/>
    </row>
    <row r="847" spans="2:11" x14ac:dyDescent="0.3">
      <c r="B847" s="13" t="s">
        <v>854</v>
      </c>
      <c r="C847" s="3">
        <v>105.59459459999999</v>
      </c>
      <c r="D847" s="3">
        <v>101.07467</v>
      </c>
      <c r="E847" s="3">
        <f t="shared" si="73"/>
        <v>103.3346323</v>
      </c>
      <c r="F847" s="3">
        <f t="shared" si="74"/>
        <v>4.519924599999996</v>
      </c>
      <c r="G847" s="3">
        <f t="shared" si="75"/>
        <v>4.519924599999996</v>
      </c>
      <c r="H847" s="56">
        <f t="shared" si="77"/>
        <v>20.429718389685124</v>
      </c>
      <c r="I847" s="4">
        <f t="shared" si="76"/>
        <v>0.95719549265640158</v>
      </c>
      <c r="J847" s="55"/>
      <c r="K847" s="55"/>
    </row>
    <row r="848" spans="2:11" x14ac:dyDescent="0.3">
      <c r="B848" s="13" t="s">
        <v>855</v>
      </c>
      <c r="C848" s="3">
        <v>100.1</v>
      </c>
      <c r="D848" s="3">
        <v>103.85284</v>
      </c>
      <c r="E848" s="3">
        <f t="shared" si="73"/>
        <v>101.97641999999999</v>
      </c>
      <c r="F848" s="3">
        <f t="shared" si="74"/>
        <v>-3.7528400000000062</v>
      </c>
      <c r="G848" s="3">
        <f t="shared" si="75"/>
        <v>3.7528400000000062</v>
      </c>
      <c r="H848" s="56">
        <f t="shared" si="77"/>
        <v>14.083808065600046</v>
      </c>
      <c r="I848" s="4">
        <f t="shared" si="76"/>
        <v>0.96250909090909087</v>
      </c>
      <c r="J848" s="55"/>
      <c r="K848" s="55"/>
    </row>
    <row r="849" spans="2:11" x14ac:dyDescent="0.3">
      <c r="B849" s="13" t="s">
        <v>856</v>
      </c>
      <c r="C849" s="3">
        <v>98</v>
      </c>
      <c r="D849" s="3">
        <v>101.69467</v>
      </c>
      <c r="E849" s="3">
        <f t="shared" si="73"/>
        <v>99.847335000000001</v>
      </c>
      <c r="F849" s="3">
        <f t="shared" si="74"/>
        <v>-3.6946700000000021</v>
      </c>
      <c r="G849" s="3">
        <f t="shared" si="75"/>
        <v>3.6946700000000021</v>
      </c>
      <c r="H849" s="56">
        <f t="shared" si="77"/>
        <v>13.650586408900015</v>
      </c>
      <c r="I849" s="4">
        <f t="shared" si="76"/>
        <v>0.96229928571428569</v>
      </c>
      <c r="J849" s="55"/>
      <c r="K849" s="55"/>
    </row>
    <row r="850" spans="2:11" x14ac:dyDescent="0.3">
      <c r="B850" s="13" t="s">
        <v>857</v>
      </c>
      <c r="C850" s="3">
        <v>98.166666669999998</v>
      </c>
      <c r="D850" s="3">
        <v>102.82886000000001</v>
      </c>
      <c r="E850" s="3">
        <f t="shared" si="73"/>
        <v>100.497763335</v>
      </c>
      <c r="F850" s="3">
        <f t="shared" si="74"/>
        <v>-4.662193330000008</v>
      </c>
      <c r="G850" s="3">
        <f t="shared" si="75"/>
        <v>4.662193330000008</v>
      </c>
      <c r="H850" s="56">
        <f t="shared" si="77"/>
        <v>21.736046646296565</v>
      </c>
      <c r="I850" s="4">
        <f t="shared" si="76"/>
        <v>0.9525073684566211</v>
      </c>
      <c r="J850" s="55"/>
      <c r="K850" s="55"/>
    </row>
    <row r="851" spans="2:11" x14ac:dyDescent="0.3">
      <c r="B851" s="13" t="s">
        <v>858</v>
      </c>
      <c r="C851" s="3">
        <v>98.833333330000002</v>
      </c>
      <c r="D851" s="3">
        <v>106.05262999999999</v>
      </c>
      <c r="E851" s="3">
        <f t="shared" si="73"/>
        <v>102.44298166499999</v>
      </c>
      <c r="F851" s="3">
        <f t="shared" si="74"/>
        <v>-7.2192966699999914</v>
      </c>
      <c r="G851" s="3">
        <f t="shared" si="75"/>
        <v>7.2192966699999914</v>
      </c>
      <c r="H851" s="56">
        <f t="shared" si="77"/>
        <v>52.118244409472965</v>
      </c>
      <c r="I851" s="4">
        <f t="shared" si="76"/>
        <v>0.92695483976144888</v>
      </c>
      <c r="J851" s="55"/>
      <c r="K851" s="55"/>
    </row>
    <row r="852" spans="2:11" x14ac:dyDescent="0.3">
      <c r="B852" s="13" t="s">
        <v>859</v>
      </c>
      <c r="C852" s="3">
        <v>98.333333330000002</v>
      </c>
      <c r="D852" s="3">
        <v>104.159935</v>
      </c>
      <c r="E852" s="3">
        <f t="shared" si="73"/>
        <v>101.246634165</v>
      </c>
      <c r="F852" s="3">
        <f t="shared" si="74"/>
        <v>-5.8266016700000023</v>
      </c>
      <c r="G852" s="3">
        <f t="shared" si="75"/>
        <v>5.8266016700000023</v>
      </c>
      <c r="H852" s="56">
        <f t="shared" si="77"/>
        <v>33.949287020846818</v>
      </c>
      <c r="I852" s="4">
        <f t="shared" si="76"/>
        <v>0.94074642369290662</v>
      </c>
      <c r="J852" s="55"/>
      <c r="K852" s="55"/>
    </row>
    <row r="853" spans="2:11" x14ac:dyDescent="0.3">
      <c r="B853" s="13" t="s">
        <v>860</v>
      </c>
      <c r="C853" s="3">
        <v>98.6</v>
      </c>
      <c r="D853" s="3">
        <v>105.50312</v>
      </c>
      <c r="E853" s="3">
        <f t="shared" si="73"/>
        <v>102.05155999999999</v>
      </c>
      <c r="F853" s="3">
        <f t="shared" si="74"/>
        <v>-6.9031200000000013</v>
      </c>
      <c r="G853" s="3">
        <f t="shared" si="75"/>
        <v>6.9031200000000013</v>
      </c>
      <c r="H853" s="56">
        <f t="shared" si="77"/>
        <v>47.653065734400016</v>
      </c>
      <c r="I853" s="4">
        <f t="shared" si="76"/>
        <v>0.92998864097363088</v>
      </c>
      <c r="J853" s="55"/>
      <c r="K853" s="55"/>
    </row>
    <row r="854" spans="2:11" x14ac:dyDescent="0.3">
      <c r="B854" s="13" t="s">
        <v>861</v>
      </c>
      <c r="C854" s="3">
        <v>99.066666670000004</v>
      </c>
      <c r="D854" s="3">
        <v>98.791824000000005</v>
      </c>
      <c r="E854" s="3">
        <f t="shared" si="73"/>
        <v>98.929245335000005</v>
      </c>
      <c r="F854" s="3">
        <f t="shared" si="74"/>
        <v>0.27484266999999818</v>
      </c>
      <c r="G854" s="3">
        <f t="shared" si="75"/>
        <v>0.27484266999999818</v>
      </c>
      <c r="H854" s="56">
        <f t="shared" si="77"/>
        <v>7.5538493252727892E-2</v>
      </c>
      <c r="I854" s="4">
        <f t="shared" si="76"/>
        <v>0.99722567964343123</v>
      </c>
      <c r="J854" s="55"/>
      <c r="K854" s="55"/>
    </row>
    <row r="855" spans="2:11" x14ac:dyDescent="0.3">
      <c r="B855" s="13" t="s">
        <v>862</v>
      </c>
      <c r="C855" s="3">
        <v>99.833333330000002</v>
      </c>
      <c r="D855" s="3">
        <v>98.126564000000002</v>
      </c>
      <c r="E855" s="3">
        <f t="shared" si="73"/>
        <v>98.979948664999995</v>
      </c>
      <c r="F855" s="3">
        <f t="shared" si="74"/>
        <v>1.7067693300000002</v>
      </c>
      <c r="G855" s="3">
        <f t="shared" si="75"/>
        <v>1.7067693300000002</v>
      </c>
      <c r="H855" s="56">
        <f t="shared" si="77"/>
        <v>2.9130615458286497</v>
      </c>
      <c r="I855" s="4">
        <f t="shared" si="76"/>
        <v>0.98290381305452101</v>
      </c>
      <c r="J855" s="55"/>
      <c r="K855" s="55"/>
    </row>
    <row r="856" spans="2:11" x14ac:dyDescent="0.3">
      <c r="B856" s="13" t="s">
        <v>863</v>
      </c>
      <c r="C856" s="3">
        <v>99.4</v>
      </c>
      <c r="D856" s="3">
        <v>95.556259999999995</v>
      </c>
      <c r="E856" s="3">
        <f t="shared" si="73"/>
        <v>97.478129999999993</v>
      </c>
      <c r="F856" s="3">
        <f t="shared" si="74"/>
        <v>3.843740000000011</v>
      </c>
      <c r="G856" s="3">
        <f t="shared" si="75"/>
        <v>3.843740000000011</v>
      </c>
      <c r="H856" s="56">
        <f t="shared" si="77"/>
        <v>14.774337187600084</v>
      </c>
      <c r="I856" s="4">
        <f t="shared" si="76"/>
        <v>0.96133058350100598</v>
      </c>
      <c r="J856" s="55"/>
      <c r="K856" s="55"/>
    </row>
    <row r="857" spans="2:11" x14ac:dyDescent="0.3">
      <c r="B857" s="13" t="s">
        <v>864</v>
      </c>
      <c r="C857" s="3">
        <v>99.466666669999995</v>
      </c>
      <c r="D857" s="3">
        <v>95.654430000000005</v>
      </c>
      <c r="E857" s="3">
        <f t="shared" si="73"/>
        <v>97.560548334999993</v>
      </c>
      <c r="F857" s="3">
        <f t="shared" si="74"/>
        <v>3.8122366699999901</v>
      </c>
      <c r="G857" s="3">
        <f t="shared" si="75"/>
        <v>3.8122366699999901</v>
      </c>
      <c r="H857" s="56">
        <f t="shared" si="77"/>
        <v>14.533148428092613</v>
      </c>
      <c r="I857" s="4">
        <f t="shared" si="76"/>
        <v>0.96167322382836229</v>
      </c>
      <c r="J857" s="55"/>
      <c r="K857" s="55"/>
    </row>
    <row r="858" spans="2:11" x14ac:dyDescent="0.3">
      <c r="B858" s="13" t="s">
        <v>865</v>
      </c>
      <c r="C858" s="3">
        <v>99.6</v>
      </c>
      <c r="D858" s="3">
        <v>95.210359999999994</v>
      </c>
      <c r="E858" s="3">
        <f t="shared" si="73"/>
        <v>97.405180000000001</v>
      </c>
      <c r="F858" s="3">
        <f t="shared" si="74"/>
        <v>4.38964</v>
      </c>
      <c r="G858" s="3">
        <f t="shared" si="75"/>
        <v>4.38964</v>
      </c>
      <c r="H858" s="56">
        <f t="shared" si="77"/>
        <v>19.268939329599998</v>
      </c>
      <c r="I858" s="4">
        <f t="shared" si="76"/>
        <v>0.9559273092369478</v>
      </c>
      <c r="J858" s="55"/>
      <c r="K858" s="55"/>
    </row>
    <row r="859" spans="2:11" x14ac:dyDescent="0.3">
      <c r="B859" s="13" t="s">
        <v>866</v>
      </c>
      <c r="C859" s="3">
        <v>101.0333333</v>
      </c>
      <c r="D859" s="3">
        <v>93.823650000000001</v>
      </c>
      <c r="E859" s="3">
        <f t="shared" si="73"/>
        <v>97.428491649999998</v>
      </c>
      <c r="F859" s="3">
        <f t="shared" si="74"/>
        <v>7.2096832999999947</v>
      </c>
      <c r="G859" s="3">
        <f t="shared" si="75"/>
        <v>7.2096832999999947</v>
      </c>
      <c r="H859" s="56">
        <f t="shared" si="77"/>
        <v>51.97953328629881</v>
      </c>
      <c r="I859" s="4">
        <f t="shared" si="76"/>
        <v>0.92864054798041595</v>
      </c>
      <c r="J859" s="55"/>
      <c r="K859" s="55"/>
    </row>
    <row r="860" spans="2:11" x14ac:dyDescent="0.3">
      <c r="B860" s="13" t="s">
        <v>867</v>
      </c>
      <c r="C860" s="3">
        <v>101.2666667</v>
      </c>
      <c r="D860" s="3">
        <v>96.450649999999996</v>
      </c>
      <c r="E860" s="3">
        <f t="shared" si="73"/>
        <v>98.858658349999999</v>
      </c>
      <c r="F860" s="3">
        <f t="shared" si="74"/>
        <v>4.8160167000000058</v>
      </c>
      <c r="G860" s="3">
        <f t="shared" si="75"/>
        <v>4.8160167000000058</v>
      </c>
      <c r="H860" s="56">
        <f t="shared" si="77"/>
        <v>23.194016854678946</v>
      </c>
      <c r="I860" s="4">
        <f t="shared" si="76"/>
        <v>0.95244223141789253</v>
      </c>
      <c r="J860" s="55"/>
      <c r="K860" s="55"/>
    </row>
    <row r="861" spans="2:11" x14ac:dyDescent="0.3">
      <c r="B861" s="13" t="s">
        <v>868</v>
      </c>
      <c r="C861" s="3">
        <v>101.9333333</v>
      </c>
      <c r="D861" s="3">
        <v>98.262969999999996</v>
      </c>
      <c r="E861" s="3">
        <f t="shared" si="73"/>
        <v>100.09815165000001</v>
      </c>
      <c r="F861" s="3">
        <f t="shared" si="74"/>
        <v>3.6703633000000053</v>
      </c>
      <c r="G861" s="3">
        <f t="shared" si="75"/>
        <v>3.6703633000000053</v>
      </c>
      <c r="H861" s="56">
        <f t="shared" si="77"/>
        <v>13.471566753986929</v>
      </c>
      <c r="I861" s="4">
        <f t="shared" si="76"/>
        <v>0.96399251176062539</v>
      </c>
      <c r="J861" s="55"/>
      <c r="K861" s="55"/>
    </row>
    <row r="862" spans="2:11" x14ac:dyDescent="0.3">
      <c r="B862" s="13" t="s">
        <v>869</v>
      </c>
      <c r="C862" s="3">
        <v>101.03225810000001</v>
      </c>
      <c r="D862" s="3">
        <v>99.224365000000006</v>
      </c>
      <c r="E862" s="3">
        <f t="shared" si="73"/>
        <v>100.12831155000001</v>
      </c>
      <c r="F862" s="3">
        <f t="shared" si="74"/>
        <v>1.8078931000000011</v>
      </c>
      <c r="G862" s="3">
        <f t="shared" si="75"/>
        <v>1.8078931000000011</v>
      </c>
      <c r="H862" s="56">
        <f t="shared" si="77"/>
        <v>3.2684774610276142</v>
      </c>
      <c r="I862" s="4">
        <f t="shared" si="76"/>
        <v>0.98210578349926037</v>
      </c>
      <c r="J862" s="55"/>
      <c r="K862" s="55"/>
    </row>
    <row r="863" spans="2:11" x14ac:dyDescent="0.3">
      <c r="B863" s="13" t="s">
        <v>870</v>
      </c>
      <c r="C863" s="3">
        <v>101.0967742</v>
      </c>
      <c r="D863" s="3">
        <v>106.64766</v>
      </c>
      <c r="E863" s="3">
        <f t="shared" si="73"/>
        <v>103.8722171</v>
      </c>
      <c r="F863" s="3">
        <f t="shared" si="74"/>
        <v>-5.5508858000000032</v>
      </c>
      <c r="G863" s="3">
        <f t="shared" si="75"/>
        <v>5.5508858000000032</v>
      </c>
      <c r="H863" s="56">
        <f t="shared" si="77"/>
        <v>30.812333164641675</v>
      </c>
      <c r="I863" s="4">
        <f t="shared" si="76"/>
        <v>0.94509334403668832</v>
      </c>
      <c r="J863" s="55"/>
      <c r="K863" s="55"/>
    </row>
    <row r="864" spans="2:11" x14ac:dyDescent="0.3">
      <c r="B864" s="13" t="s">
        <v>871</v>
      </c>
      <c r="C864" s="3">
        <v>101.2580645</v>
      </c>
      <c r="D864" s="3">
        <v>98.678154000000006</v>
      </c>
      <c r="E864" s="3">
        <f t="shared" si="73"/>
        <v>99.968109249999998</v>
      </c>
      <c r="F864" s="3">
        <f t="shared" si="74"/>
        <v>2.5799104999999969</v>
      </c>
      <c r="G864" s="3">
        <f t="shared" si="75"/>
        <v>2.5799104999999969</v>
      </c>
      <c r="H864" s="56">
        <f t="shared" si="77"/>
        <v>6.655938188010234</v>
      </c>
      <c r="I864" s="4">
        <f t="shared" si="76"/>
        <v>0.97452143182136375</v>
      </c>
      <c r="J864" s="55"/>
      <c r="K864" s="55"/>
    </row>
    <row r="865" spans="2:11" x14ac:dyDescent="0.3">
      <c r="B865" s="13" t="s">
        <v>872</v>
      </c>
      <c r="C865" s="3">
        <v>102.4</v>
      </c>
      <c r="D865" s="3">
        <v>91.596339999999998</v>
      </c>
      <c r="E865" s="3">
        <f t="shared" si="73"/>
        <v>96.998170000000002</v>
      </c>
      <c r="F865" s="3">
        <f t="shared" si="74"/>
        <v>10.803660000000008</v>
      </c>
      <c r="G865" s="3">
        <f t="shared" si="75"/>
        <v>10.803660000000008</v>
      </c>
      <c r="H865" s="56">
        <f t="shared" si="77"/>
        <v>116.71906939560017</v>
      </c>
      <c r="I865" s="4">
        <f t="shared" si="76"/>
        <v>0.89449550781249987</v>
      </c>
      <c r="J865" s="55"/>
      <c r="K865" s="55"/>
    </row>
    <row r="866" spans="2:11" x14ac:dyDescent="0.3">
      <c r="B866" s="13" t="s">
        <v>873</v>
      </c>
      <c r="C866" s="3">
        <v>102.9333333</v>
      </c>
      <c r="D866" s="3">
        <v>99.193290000000005</v>
      </c>
      <c r="E866" s="3">
        <f t="shared" si="73"/>
        <v>101.06331165</v>
      </c>
      <c r="F866" s="3">
        <f t="shared" si="74"/>
        <v>3.7400432999999964</v>
      </c>
      <c r="G866" s="3">
        <f t="shared" si="75"/>
        <v>3.7400432999999964</v>
      </c>
      <c r="H866" s="56">
        <f t="shared" si="77"/>
        <v>13.987923885874864</v>
      </c>
      <c r="I866" s="4">
        <f t="shared" si="76"/>
        <v>0.96366538243642019</v>
      </c>
      <c r="J866" s="55"/>
      <c r="K866" s="55"/>
    </row>
    <row r="867" spans="2:11" x14ac:dyDescent="0.3">
      <c r="B867" s="13" t="s">
        <v>874</v>
      </c>
      <c r="C867" s="3">
        <v>102.33333330000001</v>
      </c>
      <c r="D867" s="3">
        <v>102.777565</v>
      </c>
      <c r="E867" s="3">
        <f t="shared" si="73"/>
        <v>102.55544915</v>
      </c>
      <c r="F867" s="3">
        <f t="shared" si="74"/>
        <v>-0.4442316999999889</v>
      </c>
      <c r="G867" s="3">
        <f t="shared" si="75"/>
        <v>0.4442316999999889</v>
      </c>
      <c r="H867" s="56">
        <f t="shared" si="77"/>
        <v>0.19734180328488013</v>
      </c>
      <c r="I867" s="4">
        <f t="shared" si="76"/>
        <v>0.99565897361422129</v>
      </c>
      <c r="J867" s="55"/>
      <c r="K867" s="55"/>
    </row>
    <row r="868" spans="2:11" x14ac:dyDescent="0.3">
      <c r="B868" s="13" t="s">
        <v>875</v>
      </c>
      <c r="C868" s="3">
        <v>95.6</v>
      </c>
      <c r="D868" s="3">
        <v>99.490880000000004</v>
      </c>
      <c r="E868" s="3">
        <f t="shared" si="73"/>
        <v>97.545439999999999</v>
      </c>
      <c r="F868" s="3">
        <f t="shared" si="74"/>
        <v>-3.8908800000000099</v>
      </c>
      <c r="G868" s="3">
        <f t="shared" si="75"/>
        <v>3.8908800000000099</v>
      </c>
      <c r="H868" s="56">
        <f t="shared" si="77"/>
        <v>15.138947174400077</v>
      </c>
      <c r="I868" s="4">
        <f t="shared" si="76"/>
        <v>0.95930041841004177</v>
      </c>
      <c r="J868" s="55"/>
      <c r="K868" s="55"/>
    </row>
    <row r="869" spans="2:11" x14ac:dyDescent="0.3">
      <c r="B869" s="13" t="s">
        <v>876</v>
      </c>
      <c r="C869" s="3">
        <v>95.633333329999999</v>
      </c>
      <c r="D869" s="3">
        <v>97.908646000000005</v>
      </c>
      <c r="E869" s="3">
        <f t="shared" si="73"/>
        <v>96.770989665000002</v>
      </c>
      <c r="F869" s="3">
        <f t="shared" si="74"/>
        <v>-2.2753126700000053</v>
      </c>
      <c r="G869" s="3">
        <f t="shared" si="75"/>
        <v>2.2753126700000053</v>
      </c>
      <c r="H869" s="56">
        <f t="shared" si="77"/>
        <v>5.177047746262553</v>
      </c>
      <c r="I869" s="4">
        <f t="shared" si="76"/>
        <v>0.97620795395525295</v>
      </c>
      <c r="J869" s="55"/>
      <c r="K869" s="55"/>
    </row>
    <row r="870" spans="2:11" x14ac:dyDescent="0.3">
      <c r="B870" s="13" t="s">
        <v>877</v>
      </c>
      <c r="C870" s="3">
        <v>96.4</v>
      </c>
      <c r="D870" s="3">
        <v>102.78654</v>
      </c>
      <c r="E870" s="3">
        <f t="shared" si="73"/>
        <v>99.593270000000004</v>
      </c>
      <c r="F870" s="3">
        <f t="shared" si="74"/>
        <v>-6.3865399999999966</v>
      </c>
      <c r="G870" s="3">
        <f t="shared" si="75"/>
        <v>6.3865399999999966</v>
      </c>
      <c r="H870" s="56">
        <f t="shared" si="77"/>
        <v>40.787893171599954</v>
      </c>
      <c r="I870" s="4">
        <f t="shared" si="76"/>
        <v>0.93374958506224071</v>
      </c>
      <c r="J870" s="55"/>
      <c r="K870" s="55"/>
    </row>
    <row r="871" spans="2:11" x14ac:dyDescent="0.3">
      <c r="B871" s="13" t="s">
        <v>878</v>
      </c>
      <c r="C871" s="3">
        <v>97</v>
      </c>
      <c r="D871" s="3">
        <v>103.039345</v>
      </c>
      <c r="E871" s="3">
        <f t="shared" si="73"/>
        <v>100.0196725</v>
      </c>
      <c r="F871" s="3">
        <f t="shared" si="74"/>
        <v>-6.0393449999999973</v>
      </c>
      <c r="G871" s="3">
        <f t="shared" si="75"/>
        <v>6.0393449999999973</v>
      </c>
      <c r="H871" s="56">
        <f t="shared" si="77"/>
        <v>36.47368802902497</v>
      </c>
      <c r="I871" s="4">
        <f t="shared" si="76"/>
        <v>0.93773871134020625</v>
      </c>
      <c r="J871" s="55"/>
      <c r="K871" s="55"/>
    </row>
    <row r="872" spans="2:11" x14ac:dyDescent="0.3">
      <c r="B872" s="13" t="s">
        <v>879</v>
      </c>
      <c r="C872" s="3">
        <v>97.333333330000002</v>
      </c>
      <c r="D872" s="3">
        <v>102.38655</v>
      </c>
      <c r="E872" s="3">
        <f t="shared" si="73"/>
        <v>99.859941665000008</v>
      </c>
      <c r="F872" s="3">
        <f t="shared" si="74"/>
        <v>-5.0532166699999976</v>
      </c>
      <c r="G872" s="3">
        <f t="shared" si="75"/>
        <v>5.0532166699999976</v>
      </c>
      <c r="H872" s="56">
        <f t="shared" si="77"/>
        <v>25.534998713965866</v>
      </c>
      <c r="I872" s="4">
        <f t="shared" si="76"/>
        <v>0.94808339037493439</v>
      </c>
      <c r="J872" s="55"/>
      <c r="K872" s="55"/>
    </row>
    <row r="873" spans="2:11" x14ac:dyDescent="0.3">
      <c r="B873" s="13" t="s">
        <v>880</v>
      </c>
      <c r="C873" s="3">
        <v>97.8</v>
      </c>
      <c r="D873" s="3">
        <v>102.14438</v>
      </c>
      <c r="E873" s="3">
        <f t="shared" si="73"/>
        <v>99.972189999999998</v>
      </c>
      <c r="F873" s="3">
        <f t="shared" si="74"/>
        <v>-4.344380000000001</v>
      </c>
      <c r="G873" s="3">
        <f t="shared" si="75"/>
        <v>4.344380000000001</v>
      </c>
      <c r="H873" s="56">
        <f t="shared" si="77"/>
        <v>18.873637584400008</v>
      </c>
      <c r="I873" s="4">
        <f t="shared" si="76"/>
        <v>0.95557893660531701</v>
      </c>
      <c r="J873" s="55"/>
      <c r="K873" s="55"/>
    </row>
    <row r="874" spans="2:11" x14ac:dyDescent="0.3">
      <c r="B874" s="13" t="s">
        <v>881</v>
      </c>
      <c r="C874" s="3">
        <v>96.033333330000005</v>
      </c>
      <c r="D874" s="3">
        <v>101.363045</v>
      </c>
      <c r="E874" s="3">
        <f t="shared" ref="E874:E937" si="78">IFERROR(AVERAGE(C874,D874),"")</f>
        <v>98.698189165000002</v>
      </c>
      <c r="F874" s="3">
        <f t="shared" ref="F874:F937" si="79">IFERROR((C874-D874),"")</f>
        <v>-5.3297116699999947</v>
      </c>
      <c r="G874" s="3">
        <f t="shared" ref="G874:G937" si="80">ABS(F874)</f>
        <v>5.3297116699999947</v>
      </c>
      <c r="H874" s="56">
        <f t="shared" si="77"/>
        <v>28.405826485334131</v>
      </c>
      <c r="I874" s="4">
        <f t="shared" ref="I874:I937" si="81">IFERROR((1-(ABS(C874-D874)/C874)),"")</f>
        <v>0.94450144043542184</v>
      </c>
      <c r="J874" s="55"/>
      <c r="K874" s="55"/>
    </row>
    <row r="875" spans="2:11" x14ac:dyDescent="0.3">
      <c r="B875" s="13" t="s">
        <v>882</v>
      </c>
      <c r="C875" s="3">
        <v>96.9</v>
      </c>
      <c r="D875" s="3">
        <v>108.66194</v>
      </c>
      <c r="E875" s="3">
        <f t="shared" si="78"/>
        <v>102.78097</v>
      </c>
      <c r="F875" s="3">
        <f t="shared" si="79"/>
        <v>-11.761939999999996</v>
      </c>
      <c r="G875" s="3">
        <f t="shared" si="80"/>
        <v>11.761939999999996</v>
      </c>
      <c r="H875" s="56">
        <f t="shared" si="77"/>
        <v>138.34323256359988</v>
      </c>
      <c r="I875" s="4">
        <f t="shared" si="81"/>
        <v>0.87861775025799793</v>
      </c>
      <c r="J875" s="55"/>
      <c r="K875" s="55"/>
    </row>
    <row r="876" spans="2:11" x14ac:dyDescent="0.3">
      <c r="B876" s="13" t="s">
        <v>885</v>
      </c>
      <c r="C876" s="3">
        <v>96.466666669999995</v>
      </c>
      <c r="D876" s="3">
        <v>104.7923</v>
      </c>
      <c r="E876" s="3">
        <f t="shared" si="78"/>
        <v>100.629483335</v>
      </c>
      <c r="F876" s="3">
        <f t="shared" si="79"/>
        <v>-8.3256333300000023</v>
      </c>
      <c r="G876" s="3">
        <f t="shared" si="80"/>
        <v>8.3256333300000023</v>
      </c>
      <c r="H876" s="56">
        <f t="shared" si="77"/>
        <v>69.31617034560692</v>
      </c>
      <c r="I876" s="4">
        <f t="shared" si="81"/>
        <v>0.91369419492350745</v>
      </c>
      <c r="J876" s="55"/>
      <c r="K876" s="55"/>
    </row>
    <row r="877" spans="2:11" x14ac:dyDescent="0.3">
      <c r="B877" s="13" t="s">
        <v>886</v>
      </c>
      <c r="C877" s="3">
        <v>95.4</v>
      </c>
      <c r="D877" s="3">
        <v>96.696920000000006</v>
      </c>
      <c r="E877" s="3">
        <f t="shared" si="78"/>
        <v>96.048460000000006</v>
      </c>
      <c r="F877" s="3">
        <f t="shared" si="79"/>
        <v>-1.2969200000000001</v>
      </c>
      <c r="G877" s="3">
        <f t="shared" si="80"/>
        <v>1.2969200000000001</v>
      </c>
      <c r="H877" s="56">
        <f t="shared" si="77"/>
        <v>1.6820014864000001</v>
      </c>
      <c r="I877" s="4">
        <f t="shared" si="81"/>
        <v>0.98640545073375263</v>
      </c>
      <c r="J877" s="55"/>
      <c r="K877" s="55"/>
    </row>
    <row r="878" spans="2:11" x14ac:dyDescent="0.3">
      <c r="B878" s="13" t="s">
        <v>887</v>
      </c>
      <c r="C878" s="3">
        <v>96.4</v>
      </c>
      <c r="D878" s="3">
        <v>95.513350000000003</v>
      </c>
      <c r="E878" s="3">
        <f t="shared" si="78"/>
        <v>95.956675000000004</v>
      </c>
      <c r="F878" s="3">
        <f t="shared" si="79"/>
        <v>0.88665000000000305</v>
      </c>
      <c r="G878" s="3">
        <f t="shared" si="80"/>
        <v>0.88665000000000305</v>
      </c>
      <c r="H878" s="56">
        <f t="shared" si="77"/>
        <v>0.78614822250000538</v>
      </c>
      <c r="I878" s="4">
        <f t="shared" si="81"/>
        <v>0.99080238589211611</v>
      </c>
      <c r="J878" s="55"/>
      <c r="K878" s="55"/>
    </row>
    <row r="879" spans="2:11" x14ac:dyDescent="0.3">
      <c r="B879" s="13" t="s">
        <v>888</v>
      </c>
      <c r="C879" s="3">
        <v>97.1</v>
      </c>
      <c r="D879" s="3">
        <v>101.94665000000001</v>
      </c>
      <c r="E879" s="3">
        <f t="shared" si="78"/>
        <v>99.523325</v>
      </c>
      <c r="F879" s="3">
        <f t="shared" si="79"/>
        <v>-4.846650000000011</v>
      </c>
      <c r="G879" s="3">
        <f t="shared" si="80"/>
        <v>4.846650000000011</v>
      </c>
      <c r="H879" s="56">
        <f t="shared" si="77"/>
        <v>23.490016222500106</v>
      </c>
      <c r="I879" s="4">
        <f t="shared" si="81"/>
        <v>0.95008599382080317</v>
      </c>
      <c r="J879" s="55"/>
      <c r="K879" s="55"/>
    </row>
    <row r="880" spans="2:11" x14ac:dyDescent="0.3">
      <c r="B880" s="13" t="s">
        <v>889</v>
      </c>
      <c r="C880" s="3">
        <v>95.133333329999999</v>
      </c>
      <c r="D880" s="3">
        <v>99.9054</v>
      </c>
      <c r="E880" s="3">
        <f t="shared" si="78"/>
        <v>97.519366665000007</v>
      </c>
      <c r="F880" s="3">
        <f t="shared" si="79"/>
        <v>-4.772066670000001</v>
      </c>
      <c r="G880" s="3">
        <f t="shared" si="80"/>
        <v>4.772066670000001</v>
      </c>
      <c r="H880" s="56">
        <f t="shared" si="77"/>
        <v>22.772620302924899</v>
      </c>
      <c r="I880" s="4">
        <f t="shared" si="81"/>
        <v>0.94983812189733141</v>
      </c>
      <c r="J880" s="55"/>
      <c r="K880" s="55"/>
    </row>
    <row r="881" spans="2:11" x14ac:dyDescent="0.3">
      <c r="B881" s="13" t="s">
        <v>890</v>
      </c>
      <c r="C881" s="3">
        <v>96.2</v>
      </c>
      <c r="D881" s="3">
        <v>98.390600000000006</v>
      </c>
      <c r="E881" s="3">
        <f t="shared" si="78"/>
        <v>97.295299999999997</v>
      </c>
      <c r="F881" s="3">
        <f t="shared" si="79"/>
        <v>-2.1906000000000034</v>
      </c>
      <c r="G881" s="3">
        <f t="shared" si="80"/>
        <v>2.1906000000000034</v>
      </c>
      <c r="H881" s="56">
        <f t="shared" si="77"/>
        <v>4.7987283600000152</v>
      </c>
      <c r="I881" s="4">
        <f t="shared" si="81"/>
        <v>0.97722869022869019</v>
      </c>
      <c r="J881" s="55"/>
      <c r="K881" s="55"/>
    </row>
    <row r="882" spans="2:11" x14ac:dyDescent="0.3">
      <c r="B882" s="13" t="s">
        <v>891</v>
      </c>
      <c r="C882" s="3">
        <v>96.133333329999999</v>
      </c>
      <c r="D882" s="3">
        <v>100.437096</v>
      </c>
      <c r="E882" s="3">
        <f t="shared" si="78"/>
        <v>98.285214664999998</v>
      </c>
      <c r="F882" s="3">
        <f t="shared" si="79"/>
        <v>-4.3037626699999976</v>
      </c>
      <c r="G882" s="3">
        <f t="shared" si="80"/>
        <v>4.3037626699999976</v>
      </c>
      <c r="H882" s="56">
        <f t="shared" si="77"/>
        <v>18.522373119685508</v>
      </c>
      <c r="I882" s="4">
        <f t="shared" si="81"/>
        <v>0.95523131757819801</v>
      </c>
      <c r="J882" s="55"/>
      <c r="K882" s="55"/>
    </row>
    <row r="883" spans="2:11" x14ac:dyDescent="0.3">
      <c r="B883" s="13" t="s">
        <v>892</v>
      </c>
      <c r="C883" s="3">
        <v>99.433333329999996</v>
      </c>
      <c r="D883" s="3">
        <v>102.60057</v>
      </c>
      <c r="E883" s="3">
        <f t="shared" si="78"/>
        <v>101.01695166499999</v>
      </c>
      <c r="F883" s="3">
        <f t="shared" si="79"/>
        <v>-3.1672366700000083</v>
      </c>
      <c r="G883" s="3">
        <f t="shared" si="80"/>
        <v>3.1672366700000083</v>
      </c>
      <c r="H883" s="56">
        <f t="shared" si="77"/>
        <v>10.031388123792741</v>
      </c>
      <c r="I883" s="4">
        <f t="shared" si="81"/>
        <v>0.96814713372337058</v>
      </c>
      <c r="J883" s="55"/>
      <c r="K883" s="55"/>
    </row>
    <row r="884" spans="2:11" x14ac:dyDescent="0.3">
      <c r="B884" s="13" t="s">
        <v>893</v>
      </c>
      <c r="C884" s="3">
        <v>98.766666670000006</v>
      </c>
      <c r="D884" s="3">
        <v>96.207629999999995</v>
      </c>
      <c r="E884" s="3">
        <f t="shared" si="78"/>
        <v>97.487148335000001</v>
      </c>
      <c r="F884" s="3">
        <f t="shared" si="79"/>
        <v>2.5590366700000118</v>
      </c>
      <c r="G884" s="3">
        <f t="shared" si="80"/>
        <v>2.5590366700000118</v>
      </c>
      <c r="H884" s="56">
        <f t="shared" si="77"/>
        <v>6.5486686784047494</v>
      </c>
      <c r="I884" s="4">
        <f t="shared" si="81"/>
        <v>0.9740900775911544</v>
      </c>
      <c r="J884" s="55"/>
      <c r="K884" s="55"/>
    </row>
    <row r="885" spans="2:11" x14ac:dyDescent="0.3">
      <c r="B885" s="13" t="s">
        <v>894</v>
      </c>
      <c r="C885" s="3">
        <v>98.933333329999996</v>
      </c>
      <c r="D885" s="3">
        <v>94.141350000000003</v>
      </c>
      <c r="E885" s="3">
        <f t="shared" si="78"/>
        <v>96.537341665</v>
      </c>
      <c r="F885" s="3">
        <f t="shared" si="79"/>
        <v>4.7919833299999937</v>
      </c>
      <c r="G885" s="3">
        <f t="shared" si="80"/>
        <v>4.7919833299999937</v>
      </c>
      <c r="H885" s="56">
        <f t="shared" si="77"/>
        <v>22.963104234997829</v>
      </c>
      <c r="I885" s="4">
        <f t="shared" si="81"/>
        <v>0.95156351081373203</v>
      </c>
      <c r="J885" s="55"/>
      <c r="K885" s="55"/>
    </row>
    <row r="886" spans="2:11" x14ac:dyDescent="0.3">
      <c r="B886" s="13" t="s">
        <v>895</v>
      </c>
      <c r="C886" s="3">
        <v>99.166666669999998</v>
      </c>
      <c r="D886" s="3">
        <v>94.645790000000005</v>
      </c>
      <c r="E886" s="3">
        <f t="shared" si="78"/>
        <v>96.906228335000009</v>
      </c>
      <c r="F886" s="3">
        <f t="shared" si="79"/>
        <v>4.5208766699999927</v>
      </c>
      <c r="G886" s="3">
        <f t="shared" si="80"/>
        <v>4.5208766699999927</v>
      </c>
      <c r="H886" s="56">
        <f t="shared" si="77"/>
        <v>20.438325865350222</v>
      </c>
      <c r="I886" s="4">
        <f t="shared" si="81"/>
        <v>0.95441132769901149</v>
      </c>
      <c r="J886" s="55"/>
      <c r="K886" s="55"/>
    </row>
    <row r="887" spans="2:11" x14ac:dyDescent="0.3">
      <c r="B887" s="13" t="s">
        <v>896</v>
      </c>
      <c r="C887" s="3">
        <v>99.633333329999999</v>
      </c>
      <c r="D887" s="3">
        <v>90.720460000000003</v>
      </c>
      <c r="E887" s="3">
        <f t="shared" si="78"/>
        <v>95.176896665000001</v>
      </c>
      <c r="F887" s="3">
        <f t="shared" si="79"/>
        <v>8.9128733299999965</v>
      </c>
      <c r="G887" s="3">
        <f t="shared" si="80"/>
        <v>8.9128733299999965</v>
      </c>
      <c r="H887" s="56">
        <f t="shared" si="77"/>
        <v>79.439310996625224</v>
      </c>
      <c r="I887" s="4">
        <f t="shared" si="81"/>
        <v>0.91054325864538455</v>
      </c>
      <c r="J887" s="55"/>
      <c r="K887" s="55"/>
    </row>
    <row r="888" spans="2:11" x14ac:dyDescent="0.3">
      <c r="B888" s="13" t="s">
        <v>897</v>
      </c>
      <c r="C888" s="3">
        <v>99.433333329999996</v>
      </c>
      <c r="D888" s="3">
        <v>93.341605999999999</v>
      </c>
      <c r="E888" s="3">
        <f t="shared" si="78"/>
        <v>96.387469664999998</v>
      </c>
      <c r="F888" s="3">
        <f t="shared" si="79"/>
        <v>6.0917273299999977</v>
      </c>
      <c r="G888" s="3">
        <f t="shared" si="80"/>
        <v>6.0917273299999977</v>
      </c>
      <c r="H888" s="56">
        <f t="shared" si="77"/>
        <v>37.109141863068899</v>
      </c>
      <c r="I888" s="4">
        <f t="shared" si="81"/>
        <v>0.93873556154672266</v>
      </c>
      <c r="J888" s="55"/>
      <c r="K888" s="55"/>
    </row>
    <row r="889" spans="2:11" x14ac:dyDescent="0.3">
      <c r="B889" s="13" t="s">
        <v>898</v>
      </c>
      <c r="C889" s="3">
        <v>99.2</v>
      </c>
      <c r="D889" s="3">
        <v>93.115030000000004</v>
      </c>
      <c r="E889" s="3">
        <f t="shared" si="78"/>
        <v>96.157515000000004</v>
      </c>
      <c r="F889" s="3">
        <f t="shared" si="79"/>
        <v>6.0849699999999984</v>
      </c>
      <c r="G889" s="3">
        <f t="shared" si="80"/>
        <v>6.0849699999999984</v>
      </c>
      <c r="H889" s="56">
        <f t="shared" si="77"/>
        <v>37.026859900899979</v>
      </c>
      <c r="I889" s="4">
        <f t="shared" si="81"/>
        <v>0.93865957661290322</v>
      </c>
      <c r="J889" s="55"/>
      <c r="K889" s="55"/>
    </row>
    <row r="890" spans="2:11" x14ac:dyDescent="0.3">
      <c r="B890" s="13" t="s">
        <v>899</v>
      </c>
      <c r="C890" s="3">
        <v>99.433333329999996</v>
      </c>
      <c r="D890" s="3">
        <v>97.195044999999993</v>
      </c>
      <c r="E890" s="3">
        <f t="shared" si="78"/>
        <v>98.314189164999988</v>
      </c>
      <c r="F890" s="3">
        <f t="shared" si="79"/>
        <v>2.2382883300000032</v>
      </c>
      <c r="G890" s="3">
        <f t="shared" si="80"/>
        <v>2.2382883300000032</v>
      </c>
      <c r="H890" s="56">
        <f t="shared" si="77"/>
        <v>5.0099346482142026</v>
      </c>
      <c r="I890" s="4">
        <f t="shared" si="81"/>
        <v>0.97748955752522593</v>
      </c>
      <c r="J890" s="55"/>
      <c r="K890" s="55"/>
    </row>
    <row r="891" spans="2:11" x14ac:dyDescent="0.3">
      <c r="B891" s="13" t="s">
        <v>900</v>
      </c>
      <c r="C891" s="3">
        <v>98.766666670000006</v>
      </c>
      <c r="D891" s="3">
        <v>95.619370000000004</v>
      </c>
      <c r="E891" s="3">
        <f t="shared" si="78"/>
        <v>97.193018335000005</v>
      </c>
      <c r="F891" s="3">
        <f t="shared" si="79"/>
        <v>3.1472966700000029</v>
      </c>
      <c r="G891" s="3">
        <f t="shared" si="80"/>
        <v>3.1472966700000029</v>
      </c>
      <c r="H891" s="56">
        <f t="shared" si="77"/>
        <v>9.9054763289931067</v>
      </c>
      <c r="I891" s="4">
        <f t="shared" si="81"/>
        <v>0.96813401954208111</v>
      </c>
      <c r="J891" s="55"/>
      <c r="K891" s="55"/>
    </row>
    <row r="892" spans="2:11" x14ac:dyDescent="0.3">
      <c r="B892" s="13" t="s">
        <v>901</v>
      </c>
      <c r="C892" s="3">
        <v>98.5</v>
      </c>
      <c r="D892" s="3">
        <v>97.297905</v>
      </c>
      <c r="E892" s="3">
        <f t="shared" si="78"/>
        <v>97.898952500000007</v>
      </c>
      <c r="F892" s="3">
        <f t="shared" si="79"/>
        <v>1.2020949999999999</v>
      </c>
      <c r="G892" s="3">
        <f t="shared" si="80"/>
        <v>1.2020949999999999</v>
      </c>
      <c r="H892" s="56">
        <f t="shared" si="77"/>
        <v>1.4450323890249999</v>
      </c>
      <c r="I892" s="4">
        <f t="shared" si="81"/>
        <v>0.98779598984771577</v>
      </c>
      <c r="J892" s="55"/>
      <c r="K892" s="55"/>
    </row>
    <row r="893" spans="2:11" x14ac:dyDescent="0.3">
      <c r="B893" s="13" t="s">
        <v>902</v>
      </c>
      <c r="C893" s="3">
        <v>97.566666670000004</v>
      </c>
      <c r="D893" s="3">
        <v>99.093029999999999</v>
      </c>
      <c r="E893" s="3">
        <f t="shared" si="78"/>
        <v>98.329848335000008</v>
      </c>
      <c r="F893" s="3">
        <f t="shared" si="79"/>
        <v>-1.5263633299999952</v>
      </c>
      <c r="G893" s="3">
        <f t="shared" si="80"/>
        <v>1.5263633299999952</v>
      </c>
      <c r="H893" s="56">
        <f t="shared" si="77"/>
        <v>2.3297850151686745</v>
      </c>
      <c r="I893" s="4">
        <f t="shared" si="81"/>
        <v>0.9843556884528748</v>
      </c>
      <c r="J893" s="55"/>
      <c r="K893" s="55"/>
    </row>
    <row r="894" spans="2:11" x14ac:dyDescent="0.3">
      <c r="B894" s="13" t="s">
        <v>903</v>
      </c>
      <c r="C894" s="3">
        <v>99.066666670000004</v>
      </c>
      <c r="D894" s="3">
        <v>101.72977400000001</v>
      </c>
      <c r="E894" s="3">
        <f t="shared" si="78"/>
        <v>100.398220335</v>
      </c>
      <c r="F894" s="3">
        <f t="shared" si="79"/>
        <v>-2.6631073300000025</v>
      </c>
      <c r="G894" s="3">
        <f t="shared" si="80"/>
        <v>2.6631073300000025</v>
      </c>
      <c r="H894" s="56">
        <f t="shared" si="77"/>
        <v>7.0921406510997427</v>
      </c>
      <c r="I894" s="4">
        <f t="shared" si="81"/>
        <v>0.97311802829834726</v>
      </c>
      <c r="J894" s="55"/>
      <c r="K894" s="55"/>
    </row>
    <row r="895" spans="2:11" x14ac:dyDescent="0.3">
      <c r="B895" s="13" t="s">
        <v>904</v>
      </c>
      <c r="C895" s="3">
        <v>99.408163270000003</v>
      </c>
      <c r="D895" s="3">
        <v>98.719530000000006</v>
      </c>
      <c r="E895" s="3">
        <f t="shared" si="78"/>
        <v>99.063846635000004</v>
      </c>
      <c r="F895" s="3">
        <f t="shared" si="79"/>
        <v>0.68863326999999686</v>
      </c>
      <c r="G895" s="3">
        <f t="shared" si="80"/>
        <v>0.68863326999999686</v>
      </c>
      <c r="H895" s="56">
        <f t="shared" si="77"/>
        <v>0.47421578055088859</v>
      </c>
      <c r="I895" s="4">
        <f t="shared" si="81"/>
        <v>0.99307266880960654</v>
      </c>
      <c r="J895" s="55"/>
      <c r="K895" s="55"/>
    </row>
    <row r="896" spans="2:11" x14ac:dyDescent="0.3">
      <c r="B896" s="13" t="s">
        <v>905</v>
      </c>
      <c r="C896" s="3">
        <v>99.833333330000002</v>
      </c>
      <c r="D896" s="3">
        <v>101.42511</v>
      </c>
      <c r="E896" s="3">
        <f t="shared" si="78"/>
        <v>100.629221665</v>
      </c>
      <c r="F896" s="3">
        <f t="shared" si="79"/>
        <v>-1.5917766700000016</v>
      </c>
      <c r="G896" s="3">
        <f t="shared" si="80"/>
        <v>1.5917766700000016</v>
      </c>
      <c r="H896" s="56">
        <f t="shared" si="77"/>
        <v>2.5337529671562939</v>
      </c>
      <c r="I896" s="4">
        <f t="shared" si="81"/>
        <v>0.98405565939846595</v>
      </c>
      <c r="J896" s="55"/>
      <c r="K896" s="55"/>
    </row>
    <row r="897" spans="2:11" x14ac:dyDescent="0.3">
      <c r="B897" s="13" t="s">
        <v>906</v>
      </c>
      <c r="C897" s="3">
        <v>98.902439020000003</v>
      </c>
      <c r="D897" s="3">
        <v>99.59872</v>
      </c>
      <c r="E897" s="3">
        <f t="shared" si="78"/>
        <v>99.250579509999994</v>
      </c>
      <c r="F897" s="3">
        <f t="shared" si="79"/>
        <v>-0.69628097999999738</v>
      </c>
      <c r="G897" s="3">
        <f t="shared" si="80"/>
        <v>0.69628097999999738</v>
      </c>
      <c r="H897" s="56">
        <f t="shared" si="77"/>
        <v>0.48480720310975678</v>
      </c>
      <c r="I897" s="4">
        <f t="shared" si="81"/>
        <v>0.992959921040378</v>
      </c>
      <c r="J897" s="55"/>
      <c r="K897" s="55"/>
    </row>
    <row r="898" spans="2:11" x14ac:dyDescent="0.3">
      <c r="B898" s="13" t="s">
        <v>907</v>
      </c>
      <c r="C898" s="3">
        <v>100.3513514</v>
      </c>
      <c r="D898" s="3">
        <v>100.08172999999999</v>
      </c>
      <c r="E898" s="3">
        <f t="shared" si="78"/>
        <v>100.2165407</v>
      </c>
      <c r="F898" s="3">
        <f t="shared" si="79"/>
        <v>0.26962140000000545</v>
      </c>
      <c r="G898" s="3">
        <f t="shared" si="80"/>
        <v>0.26962140000000545</v>
      </c>
      <c r="H898" s="56">
        <f t="shared" si="77"/>
        <v>7.2695699337962938E-2</v>
      </c>
      <c r="I898" s="4">
        <f t="shared" si="81"/>
        <v>0.99731322601800054</v>
      </c>
      <c r="J898" s="55"/>
      <c r="K898" s="55"/>
    </row>
    <row r="899" spans="2:11" x14ac:dyDescent="0.3">
      <c r="B899" s="13" t="s">
        <v>908</v>
      </c>
      <c r="C899" s="3">
        <v>100.2258065</v>
      </c>
      <c r="D899" s="3">
        <v>99.406580000000005</v>
      </c>
      <c r="E899" s="3">
        <f t="shared" si="78"/>
        <v>99.816193249999998</v>
      </c>
      <c r="F899" s="3">
        <f t="shared" si="79"/>
        <v>0.81922649999999919</v>
      </c>
      <c r="G899" s="3">
        <f t="shared" si="80"/>
        <v>0.81922649999999919</v>
      </c>
      <c r="H899" s="56">
        <f t="shared" si="77"/>
        <v>0.67113205830224865</v>
      </c>
      <c r="I899" s="4">
        <f t="shared" si="81"/>
        <v>0.99182619198978461</v>
      </c>
      <c r="J899" s="55"/>
      <c r="K899" s="55"/>
    </row>
    <row r="900" spans="2:11" x14ac:dyDescent="0.3">
      <c r="B900" s="13" t="s">
        <v>909</v>
      </c>
      <c r="C900" s="3">
        <v>101.2424242</v>
      </c>
      <c r="D900" s="3">
        <v>96.334816000000004</v>
      </c>
      <c r="E900" s="3">
        <f t="shared" si="78"/>
        <v>98.788620100000003</v>
      </c>
      <c r="F900" s="3">
        <f t="shared" si="79"/>
        <v>4.9076081999999985</v>
      </c>
      <c r="G900" s="3">
        <f t="shared" si="80"/>
        <v>4.9076081999999985</v>
      </c>
      <c r="H900" s="56">
        <f t="shared" si="77"/>
        <v>24.084618244707226</v>
      </c>
      <c r="I900" s="4">
        <f t="shared" si="81"/>
        <v>0.95152616861183381</v>
      </c>
      <c r="J900" s="55"/>
      <c r="K900" s="55"/>
    </row>
    <row r="901" spans="2:11" x14ac:dyDescent="0.3">
      <c r="B901" s="13" t="s">
        <v>910</v>
      </c>
      <c r="C901" s="3">
        <v>101.804878</v>
      </c>
      <c r="D901" s="3">
        <v>97.095470000000006</v>
      </c>
      <c r="E901" s="3">
        <f t="shared" si="78"/>
        <v>99.450174000000004</v>
      </c>
      <c r="F901" s="3">
        <f t="shared" si="79"/>
        <v>4.7094079999999963</v>
      </c>
      <c r="G901" s="3">
        <f t="shared" si="80"/>
        <v>4.7094079999999963</v>
      </c>
      <c r="H901" s="56">
        <f t="shared" si="77"/>
        <v>22.178523710463963</v>
      </c>
      <c r="I901" s="4">
        <f t="shared" si="81"/>
        <v>0.95374084137697213</v>
      </c>
      <c r="J901" s="55"/>
      <c r="K901" s="55"/>
    </row>
    <row r="902" spans="2:11" x14ac:dyDescent="0.3">
      <c r="B902" s="13" t="s">
        <v>911</v>
      </c>
      <c r="C902" s="3">
        <v>101.35</v>
      </c>
      <c r="D902" s="3">
        <v>102.37730999999999</v>
      </c>
      <c r="E902" s="3">
        <f t="shared" si="78"/>
        <v>101.86365499999999</v>
      </c>
      <c r="F902" s="3">
        <f t="shared" si="79"/>
        <v>-1.0273099999999999</v>
      </c>
      <c r="G902" s="3">
        <f t="shared" si="80"/>
        <v>1.0273099999999999</v>
      </c>
      <c r="H902" s="56">
        <f t="shared" si="77"/>
        <v>1.0553658360999998</v>
      </c>
      <c r="I902" s="4">
        <f t="shared" si="81"/>
        <v>0.98986373951652684</v>
      </c>
      <c r="J902" s="55"/>
      <c r="K902" s="55"/>
    </row>
    <row r="903" spans="2:11" x14ac:dyDescent="0.3">
      <c r="B903" s="13" t="s">
        <v>912</v>
      </c>
      <c r="C903" s="3">
        <v>100.35897439999999</v>
      </c>
      <c r="D903" s="3">
        <v>102.67671</v>
      </c>
      <c r="E903" s="3">
        <f t="shared" si="78"/>
        <v>101.51784219999999</v>
      </c>
      <c r="F903" s="3">
        <f t="shared" si="79"/>
        <v>-2.317735600000006</v>
      </c>
      <c r="G903" s="3">
        <f t="shared" si="80"/>
        <v>2.317735600000006</v>
      </c>
      <c r="H903" s="56">
        <f t="shared" si="77"/>
        <v>5.3718983115073877</v>
      </c>
      <c r="I903" s="4">
        <f t="shared" si="81"/>
        <v>0.97690554717346723</v>
      </c>
      <c r="J903" s="55"/>
      <c r="K903" s="55"/>
    </row>
    <row r="904" spans="2:11" x14ac:dyDescent="0.3">
      <c r="B904" s="13" t="s">
        <v>913</v>
      </c>
      <c r="C904" s="3">
        <v>99.766666670000006</v>
      </c>
      <c r="D904" s="3">
        <v>95.659649999999999</v>
      </c>
      <c r="E904" s="3">
        <f t="shared" si="78"/>
        <v>97.713158335000003</v>
      </c>
      <c r="F904" s="3">
        <f t="shared" si="79"/>
        <v>4.1070166700000073</v>
      </c>
      <c r="G904" s="3">
        <f t="shared" si="80"/>
        <v>4.1070166700000073</v>
      </c>
      <c r="H904" s="56">
        <f t="shared" si="77"/>
        <v>16.867585927657949</v>
      </c>
      <c r="I904" s="4">
        <f t="shared" si="81"/>
        <v>0.95883377878520426</v>
      </c>
      <c r="J904" s="55"/>
      <c r="K904" s="55"/>
    </row>
    <row r="905" spans="2:11" x14ac:dyDescent="0.3">
      <c r="B905" s="13" t="s">
        <v>914</v>
      </c>
      <c r="C905" s="3">
        <v>99.935483869999999</v>
      </c>
      <c r="D905" s="3">
        <v>97.512950000000004</v>
      </c>
      <c r="E905" s="3">
        <f t="shared" si="78"/>
        <v>98.724216935000001</v>
      </c>
      <c r="F905" s="3">
        <f t="shared" si="79"/>
        <v>2.4225338699999952</v>
      </c>
      <c r="G905" s="3">
        <f t="shared" si="80"/>
        <v>2.4225338699999952</v>
      </c>
      <c r="H905" s="56">
        <f t="shared" si="77"/>
        <v>5.8686703512971539</v>
      </c>
      <c r="I905" s="4">
        <f t="shared" si="81"/>
        <v>0.97575902195909392</v>
      </c>
      <c r="J905" s="55"/>
      <c r="K905" s="55"/>
    </row>
    <row r="906" spans="2:11" x14ac:dyDescent="0.3">
      <c r="B906" s="13" t="s">
        <v>915</v>
      </c>
      <c r="C906" s="3">
        <v>101.625</v>
      </c>
      <c r="D906" s="3">
        <v>94.006614999999996</v>
      </c>
      <c r="E906" s="3">
        <f t="shared" si="78"/>
        <v>97.815807500000005</v>
      </c>
      <c r="F906" s="3">
        <f t="shared" si="79"/>
        <v>7.6183850000000035</v>
      </c>
      <c r="G906" s="3">
        <f t="shared" si="80"/>
        <v>7.6183850000000035</v>
      </c>
      <c r="H906" s="56">
        <f t="shared" si="77"/>
        <v>58.039790008225054</v>
      </c>
      <c r="I906" s="4">
        <f t="shared" si="81"/>
        <v>0.92503434194341938</v>
      </c>
      <c r="J906" s="55"/>
      <c r="K906" s="55"/>
    </row>
    <row r="907" spans="2:11" x14ac:dyDescent="0.3">
      <c r="B907" s="13" t="s">
        <v>916</v>
      </c>
      <c r="C907" s="3">
        <v>102.125</v>
      </c>
      <c r="D907" s="3">
        <v>95.881699999999995</v>
      </c>
      <c r="E907" s="3">
        <f t="shared" si="78"/>
        <v>99.003349999999998</v>
      </c>
      <c r="F907" s="3">
        <f t="shared" si="79"/>
        <v>6.243300000000005</v>
      </c>
      <c r="G907" s="3">
        <f t="shared" si="80"/>
        <v>6.243300000000005</v>
      </c>
      <c r="H907" s="56">
        <f t="shared" si="77"/>
        <v>38.97879489000006</v>
      </c>
      <c r="I907" s="4">
        <f t="shared" si="81"/>
        <v>0.93886609547123623</v>
      </c>
      <c r="J907" s="55"/>
      <c r="K907" s="55"/>
    </row>
    <row r="908" spans="2:11" x14ac:dyDescent="0.3">
      <c r="B908" s="13" t="s">
        <v>917</v>
      </c>
      <c r="C908" s="3">
        <v>102.90625</v>
      </c>
      <c r="D908" s="3">
        <v>100.10448</v>
      </c>
      <c r="E908" s="3">
        <f t="shared" si="78"/>
        <v>101.505365</v>
      </c>
      <c r="F908" s="3">
        <f t="shared" si="79"/>
        <v>2.8017700000000048</v>
      </c>
      <c r="G908" s="3">
        <f t="shared" si="80"/>
        <v>2.8017700000000048</v>
      </c>
      <c r="H908" s="56">
        <f t="shared" si="77"/>
        <v>7.8499151329000263</v>
      </c>
      <c r="I908" s="4">
        <f t="shared" si="81"/>
        <v>0.97277356817491645</v>
      </c>
      <c r="J908" s="55"/>
      <c r="K908" s="55"/>
    </row>
    <row r="909" spans="2:11" x14ac:dyDescent="0.3">
      <c r="B909" s="13" t="s">
        <v>918</v>
      </c>
      <c r="C909" s="3">
        <v>101.40625</v>
      </c>
      <c r="D909" s="3">
        <v>98.932304000000002</v>
      </c>
      <c r="E909" s="3">
        <f t="shared" si="78"/>
        <v>100.16927699999999</v>
      </c>
      <c r="F909" s="3">
        <f t="shared" si="79"/>
        <v>2.473945999999998</v>
      </c>
      <c r="G909" s="3">
        <f t="shared" si="80"/>
        <v>2.473945999999998</v>
      </c>
      <c r="H909" s="56">
        <f t="shared" si="77"/>
        <v>6.1204088109159898</v>
      </c>
      <c r="I909" s="4">
        <f t="shared" si="81"/>
        <v>0.97560361417565489</v>
      </c>
      <c r="J909" s="55"/>
      <c r="K909" s="55"/>
    </row>
    <row r="910" spans="2:11" x14ac:dyDescent="0.3">
      <c r="B910" s="13" t="s">
        <v>919</v>
      </c>
      <c r="C910" s="3">
        <v>101.6222222</v>
      </c>
      <c r="D910" s="3">
        <v>99.469899999999996</v>
      </c>
      <c r="E910" s="3">
        <f t="shared" si="78"/>
        <v>100.5460611</v>
      </c>
      <c r="F910" s="3">
        <f t="shared" si="79"/>
        <v>2.1523222000000004</v>
      </c>
      <c r="G910" s="3">
        <f t="shared" si="80"/>
        <v>2.1523222000000004</v>
      </c>
      <c r="H910" s="56">
        <f t="shared" ref="H910:H973" si="82">POWER(F910,2)</f>
        <v>4.6324908526128414</v>
      </c>
      <c r="I910" s="4">
        <f t="shared" si="81"/>
        <v>0.97882035884076546</v>
      </c>
      <c r="J910" s="55"/>
      <c r="K910" s="55"/>
    </row>
    <row r="911" spans="2:11" x14ac:dyDescent="0.3">
      <c r="B911" s="13" t="s">
        <v>920</v>
      </c>
      <c r="C911" s="3">
        <v>101.5333333</v>
      </c>
      <c r="D911" s="3">
        <v>98.677310000000006</v>
      </c>
      <c r="E911" s="3">
        <f t="shared" si="78"/>
        <v>100.10532165000001</v>
      </c>
      <c r="F911" s="3">
        <f t="shared" si="79"/>
        <v>2.8560232999999897</v>
      </c>
      <c r="G911" s="3">
        <f t="shared" si="80"/>
        <v>2.8560232999999897</v>
      </c>
      <c r="H911" s="56">
        <f t="shared" si="82"/>
        <v>8.1568690901428305</v>
      </c>
      <c r="I911" s="4">
        <f t="shared" si="81"/>
        <v>0.97187107714112653</v>
      </c>
      <c r="J911" s="55"/>
      <c r="K911" s="55"/>
    </row>
    <row r="912" spans="2:11" x14ac:dyDescent="0.3">
      <c r="B912" s="13" t="s">
        <v>921</v>
      </c>
      <c r="C912" s="3">
        <v>101.6</v>
      </c>
      <c r="D912" s="3">
        <v>98.169259999999994</v>
      </c>
      <c r="E912" s="3">
        <f t="shared" si="78"/>
        <v>99.884629999999987</v>
      </c>
      <c r="F912" s="3">
        <f t="shared" si="79"/>
        <v>3.4307400000000001</v>
      </c>
      <c r="G912" s="3">
        <f t="shared" si="80"/>
        <v>3.4307400000000001</v>
      </c>
      <c r="H912" s="56">
        <f t="shared" si="82"/>
        <v>11.7699769476</v>
      </c>
      <c r="I912" s="4">
        <f t="shared" si="81"/>
        <v>0.96623287401574798</v>
      </c>
      <c r="J912" s="55"/>
      <c r="K912" s="55"/>
    </row>
    <row r="913" spans="2:11" x14ac:dyDescent="0.3">
      <c r="B913" s="13" t="s">
        <v>922</v>
      </c>
      <c r="C913" s="3">
        <v>102.2</v>
      </c>
      <c r="D913" s="3">
        <v>98.565253999999996</v>
      </c>
      <c r="E913" s="3">
        <f t="shared" si="78"/>
        <v>100.382627</v>
      </c>
      <c r="F913" s="3">
        <f t="shared" si="79"/>
        <v>3.6347460000000069</v>
      </c>
      <c r="G913" s="3">
        <f t="shared" si="80"/>
        <v>3.6347460000000069</v>
      </c>
      <c r="H913" s="56">
        <f t="shared" si="82"/>
        <v>13.21137848451605</v>
      </c>
      <c r="I913" s="4">
        <f t="shared" si="81"/>
        <v>0.96443497064579253</v>
      </c>
      <c r="J913" s="55"/>
      <c r="K913" s="55"/>
    </row>
    <row r="914" spans="2:11" x14ac:dyDescent="0.3">
      <c r="B914" s="13" t="s">
        <v>923</v>
      </c>
      <c r="C914" s="3">
        <v>100.0625</v>
      </c>
      <c r="D914" s="3">
        <v>98.510506000000007</v>
      </c>
      <c r="E914" s="3">
        <f t="shared" si="78"/>
        <v>99.28650300000001</v>
      </c>
      <c r="F914" s="3">
        <f t="shared" si="79"/>
        <v>1.5519939999999934</v>
      </c>
      <c r="G914" s="3">
        <f t="shared" si="80"/>
        <v>1.5519939999999934</v>
      </c>
      <c r="H914" s="56">
        <f t="shared" si="82"/>
        <v>2.4086853760359794</v>
      </c>
      <c r="I914" s="4">
        <f t="shared" si="81"/>
        <v>0.98448975390381022</v>
      </c>
      <c r="J914" s="55"/>
      <c r="K914" s="55"/>
    </row>
    <row r="915" spans="2:11" x14ac:dyDescent="0.3">
      <c r="B915" s="13" t="s">
        <v>924</v>
      </c>
      <c r="C915" s="3">
        <v>99.787878789999994</v>
      </c>
      <c r="D915" s="3">
        <v>101.28684</v>
      </c>
      <c r="E915" s="3">
        <f t="shared" si="78"/>
        <v>100.537359395</v>
      </c>
      <c r="F915" s="3">
        <f t="shared" si="79"/>
        <v>-1.4989612100000045</v>
      </c>
      <c r="G915" s="3">
        <f t="shared" si="80"/>
        <v>1.4989612100000045</v>
      </c>
      <c r="H915" s="56">
        <f t="shared" si="82"/>
        <v>2.2468847090846777</v>
      </c>
      <c r="I915" s="4">
        <f t="shared" si="81"/>
        <v>0.98497852416369613</v>
      </c>
      <c r="J915" s="55"/>
      <c r="K915" s="55"/>
    </row>
    <row r="916" spans="2:11" x14ac:dyDescent="0.3">
      <c r="B916" s="13" t="s">
        <v>925</v>
      </c>
      <c r="C916" s="3">
        <v>99.333333330000002</v>
      </c>
      <c r="D916" s="3">
        <v>110.36579</v>
      </c>
      <c r="E916" s="3">
        <f t="shared" si="78"/>
        <v>104.84956166500001</v>
      </c>
      <c r="F916" s="3">
        <f t="shared" si="79"/>
        <v>-11.032456670000002</v>
      </c>
      <c r="G916" s="3">
        <f t="shared" si="80"/>
        <v>11.032456670000002</v>
      </c>
      <c r="H916" s="56">
        <f t="shared" si="82"/>
        <v>121.71510017542754</v>
      </c>
      <c r="I916" s="4">
        <f t="shared" si="81"/>
        <v>0.88893499996271597</v>
      </c>
      <c r="J916" s="55"/>
      <c r="K916" s="55"/>
    </row>
    <row r="917" spans="2:11" x14ac:dyDescent="0.3">
      <c r="B917" s="13" t="s">
        <v>926</v>
      </c>
      <c r="C917" s="3">
        <v>99.838709679999994</v>
      </c>
      <c r="D917" s="3">
        <v>110.22553000000001</v>
      </c>
      <c r="E917" s="3">
        <f t="shared" si="78"/>
        <v>105.03211984000001</v>
      </c>
      <c r="F917" s="3">
        <f t="shared" si="79"/>
        <v>-10.386820320000012</v>
      </c>
      <c r="G917" s="3">
        <f t="shared" si="80"/>
        <v>10.386820320000012</v>
      </c>
      <c r="H917" s="56">
        <f t="shared" si="82"/>
        <v>107.88603635996516</v>
      </c>
      <c r="I917" s="4">
        <f t="shared" si="81"/>
        <v>0.89596399679751937</v>
      </c>
      <c r="J917" s="55"/>
      <c r="K917" s="55"/>
    </row>
    <row r="918" spans="2:11" x14ac:dyDescent="0.3">
      <c r="B918" s="13" t="s">
        <v>927</v>
      </c>
      <c r="C918" s="3">
        <v>97.933333329999996</v>
      </c>
      <c r="D918" s="3">
        <v>103.92404000000001</v>
      </c>
      <c r="E918" s="3">
        <f t="shared" si="78"/>
        <v>100.928686665</v>
      </c>
      <c r="F918" s="3">
        <f t="shared" si="79"/>
        <v>-5.9907066700000087</v>
      </c>
      <c r="G918" s="3">
        <f t="shared" si="80"/>
        <v>5.9907066700000087</v>
      </c>
      <c r="H918" s="56">
        <f t="shared" si="82"/>
        <v>35.888566405982594</v>
      </c>
      <c r="I918" s="4">
        <f t="shared" si="81"/>
        <v>0.93882872698906827</v>
      </c>
      <c r="J918" s="55"/>
      <c r="K918" s="55"/>
    </row>
    <row r="919" spans="2:11" x14ac:dyDescent="0.3">
      <c r="B919" s="13" t="s">
        <v>928</v>
      </c>
      <c r="C919" s="3">
        <v>99.161290320000006</v>
      </c>
      <c r="D919" s="3">
        <v>98.816720000000004</v>
      </c>
      <c r="E919" s="3">
        <f t="shared" si="78"/>
        <v>98.989005160000005</v>
      </c>
      <c r="F919" s="3">
        <f t="shared" si="79"/>
        <v>0.34457032000000254</v>
      </c>
      <c r="G919" s="3">
        <f t="shared" si="80"/>
        <v>0.34457032000000254</v>
      </c>
      <c r="H919" s="56">
        <f t="shared" si="82"/>
        <v>0.11872870542490414</v>
      </c>
      <c r="I919" s="4">
        <f t="shared" si="81"/>
        <v>0.99652515292118471</v>
      </c>
      <c r="J919" s="55"/>
      <c r="K919" s="55"/>
    </row>
    <row r="920" spans="2:11" x14ac:dyDescent="0.3">
      <c r="B920" s="13" t="s">
        <v>929</v>
      </c>
      <c r="C920" s="3">
        <v>99.9375</v>
      </c>
      <c r="D920" s="3">
        <v>97.57123</v>
      </c>
      <c r="E920" s="3">
        <f t="shared" si="78"/>
        <v>98.754365000000007</v>
      </c>
      <c r="F920" s="3">
        <f t="shared" si="79"/>
        <v>2.3662700000000001</v>
      </c>
      <c r="G920" s="3">
        <f t="shared" si="80"/>
        <v>2.3662700000000001</v>
      </c>
      <c r="H920" s="56">
        <f t="shared" si="82"/>
        <v>5.5992337129000003</v>
      </c>
      <c r="I920" s="4">
        <f t="shared" si="81"/>
        <v>0.97632250156347722</v>
      </c>
      <c r="J920" s="55"/>
      <c r="K920" s="55"/>
    </row>
    <row r="921" spans="2:11" x14ac:dyDescent="0.3">
      <c r="B921" s="13" t="s">
        <v>930</v>
      </c>
      <c r="C921" s="3">
        <v>100.5</v>
      </c>
      <c r="D921" s="3">
        <v>97.231440000000006</v>
      </c>
      <c r="E921" s="3">
        <f t="shared" si="78"/>
        <v>98.86572000000001</v>
      </c>
      <c r="F921" s="3">
        <f t="shared" si="79"/>
        <v>3.2685599999999937</v>
      </c>
      <c r="G921" s="3">
        <f t="shared" si="80"/>
        <v>3.2685599999999937</v>
      </c>
      <c r="H921" s="56">
        <f t="shared" si="82"/>
        <v>10.683484473599959</v>
      </c>
      <c r="I921" s="4">
        <f t="shared" si="81"/>
        <v>0.96747701492537319</v>
      </c>
      <c r="J921" s="55"/>
      <c r="K921" s="55"/>
    </row>
    <row r="922" spans="2:11" x14ac:dyDescent="0.3">
      <c r="B922" s="13" t="s">
        <v>931</v>
      </c>
      <c r="C922" s="3">
        <v>101.87878790000001</v>
      </c>
      <c r="D922" s="3">
        <v>91.937740000000005</v>
      </c>
      <c r="E922" s="3">
        <f t="shared" si="78"/>
        <v>96.908263950000006</v>
      </c>
      <c r="F922" s="3">
        <f t="shared" si="79"/>
        <v>9.9410479000000009</v>
      </c>
      <c r="G922" s="3">
        <f t="shared" si="80"/>
        <v>9.9410479000000009</v>
      </c>
      <c r="H922" s="56">
        <f t="shared" si="82"/>
        <v>98.824433350094424</v>
      </c>
      <c r="I922" s="4">
        <f t="shared" si="81"/>
        <v>0.9024227898180559</v>
      </c>
      <c r="J922" s="55"/>
      <c r="K922" s="55"/>
    </row>
    <row r="923" spans="2:11" x14ac:dyDescent="0.3">
      <c r="B923" s="13" t="s">
        <v>932</v>
      </c>
      <c r="C923" s="3">
        <v>100.8181818</v>
      </c>
      <c r="D923" s="3">
        <v>92.458269999999999</v>
      </c>
      <c r="E923" s="3">
        <f t="shared" si="78"/>
        <v>96.638225900000009</v>
      </c>
      <c r="F923" s="3">
        <f t="shared" si="79"/>
        <v>8.3599118000000061</v>
      </c>
      <c r="G923" s="3">
        <f t="shared" si="80"/>
        <v>8.3599118000000061</v>
      </c>
      <c r="H923" s="56">
        <f t="shared" si="82"/>
        <v>69.888125303779347</v>
      </c>
      <c r="I923" s="4">
        <f t="shared" si="81"/>
        <v>0.91707932388044711</v>
      </c>
      <c r="J923" s="55"/>
      <c r="K923" s="55"/>
    </row>
    <row r="924" spans="2:11" x14ac:dyDescent="0.3">
      <c r="B924" s="13" t="s">
        <v>933</v>
      </c>
      <c r="C924" s="3">
        <v>98.7</v>
      </c>
      <c r="D924" s="3">
        <v>90.800979999999996</v>
      </c>
      <c r="E924" s="3">
        <f t="shared" si="78"/>
        <v>94.750489999999999</v>
      </c>
      <c r="F924" s="3">
        <f t="shared" si="79"/>
        <v>7.8990200000000073</v>
      </c>
      <c r="G924" s="3">
        <f t="shared" si="80"/>
        <v>7.8990200000000073</v>
      </c>
      <c r="H924" s="56">
        <f t="shared" si="82"/>
        <v>62.394516960400118</v>
      </c>
      <c r="I924" s="4">
        <f t="shared" si="81"/>
        <v>0.91996940222897661</v>
      </c>
      <c r="J924" s="55"/>
      <c r="K924" s="55"/>
    </row>
    <row r="925" spans="2:11" x14ac:dyDescent="0.3">
      <c r="B925" s="13" t="s">
        <v>934</v>
      </c>
      <c r="C925" s="3">
        <v>98.866666670000001</v>
      </c>
      <c r="D925" s="3">
        <v>91.691460000000006</v>
      </c>
      <c r="E925" s="3">
        <f t="shared" si="78"/>
        <v>95.279063335000004</v>
      </c>
      <c r="F925" s="3">
        <f t="shared" si="79"/>
        <v>7.1752066699999943</v>
      </c>
      <c r="G925" s="3">
        <f t="shared" si="80"/>
        <v>7.1752066699999943</v>
      </c>
      <c r="H925" s="56">
        <f t="shared" si="82"/>
        <v>51.483590757212404</v>
      </c>
      <c r="I925" s="4">
        <f t="shared" si="81"/>
        <v>0.92742542141175244</v>
      </c>
      <c r="J925" s="55"/>
      <c r="K925" s="55"/>
    </row>
    <row r="926" spans="2:11" x14ac:dyDescent="0.3">
      <c r="B926" s="13" t="s">
        <v>935</v>
      </c>
      <c r="C926" s="3">
        <v>99.3</v>
      </c>
      <c r="D926" s="3">
        <v>93.594589999999997</v>
      </c>
      <c r="E926" s="3">
        <f t="shared" si="78"/>
        <v>96.447294999999997</v>
      </c>
      <c r="F926" s="3">
        <f t="shared" si="79"/>
        <v>5.7054100000000005</v>
      </c>
      <c r="G926" s="3">
        <f t="shared" si="80"/>
        <v>5.7054100000000005</v>
      </c>
      <c r="H926" s="56">
        <f t="shared" si="82"/>
        <v>32.551703268100006</v>
      </c>
      <c r="I926" s="4">
        <f t="shared" si="81"/>
        <v>0.94254370594159109</v>
      </c>
      <c r="J926" s="55"/>
      <c r="K926" s="55"/>
    </row>
    <row r="927" spans="2:11" x14ac:dyDescent="0.3">
      <c r="B927" s="13" t="s">
        <v>936</v>
      </c>
      <c r="C927" s="3">
        <v>99.5</v>
      </c>
      <c r="D927" s="3">
        <v>98.486239999999995</v>
      </c>
      <c r="E927" s="3">
        <f t="shared" si="78"/>
        <v>98.993120000000005</v>
      </c>
      <c r="F927" s="3">
        <f t="shared" si="79"/>
        <v>1.0137600000000049</v>
      </c>
      <c r="G927" s="3">
        <f t="shared" si="80"/>
        <v>1.0137600000000049</v>
      </c>
      <c r="H927" s="56">
        <f t="shared" si="82"/>
        <v>1.0277093376000099</v>
      </c>
      <c r="I927" s="4">
        <f t="shared" si="81"/>
        <v>0.98981145728643216</v>
      </c>
      <c r="J927" s="55"/>
      <c r="K927" s="55"/>
    </row>
    <row r="928" spans="2:11" x14ac:dyDescent="0.3">
      <c r="B928" s="13" t="s">
        <v>937</v>
      </c>
      <c r="C928" s="3">
        <v>100.33333330000001</v>
      </c>
      <c r="D928" s="3">
        <v>94.061909999999997</v>
      </c>
      <c r="E928" s="3">
        <f t="shared" si="78"/>
        <v>97.197621650000002</v>
      </c>
      <c r="F928" s="3">
        <f t="shared" si="79"/>
        <v>6.2714233000000092</v>
      </c>
      <c r="G928" s="3">
        <f t="shared" si="80"/>
        <v>6.2714233000000092</v>
      </c>
      <c r="H928" s="56">
        <f t="shared" si="82"/>
        <v>39.330750207783005</v>
      </c>
      <c r="I928" s="4">
        <f t="shared" si="81"/>
        <v>0.93749411991278864</v>
      </c>
      <c r="J928" s="55"/>
      <c r="K928" s="55"/>
    </row>
    <row r="929" spans="2:11" x14ac:dyDescent="0.3">
      <c r="B929" s="13" t="s">
        <v>938</v>
      </c>
      <c r="C929" s="3">
        <v>98.216216220000007</v>
      </c>
      <c r="D929" s="3">
        <v>91.508930000000007</v>
      </c>
      <c r="E929" s="3">
        <f t="shared" si="78"/>
        <v>94.86257311</v>
      </c>
      <c r="F929" s="3">
        <f t="shared" si="79"/>
        <v>6.7072862200000003</v>
      </c>
      <c r="G929" s="3">
        <f t="shared" si="80"/>
        <v>6.7072862200000003</v>
      </c>
      <c r="H929" s="56">
        <f t="shared" si="82"/>
        <v>44.987688437001893</v>
      </c>
      <c r="I929" s="4">
        <f t="shared" si="81"/>
        <v>0.93170897354693472</v>
      </c>
      <c r="J929" s="55"/>
      <c r="K929" s="55"/>
    </row>
    <row r="930" spans="2:11" x14ac:dyDescent="0.3">
      <c r="B930" s="13" t="s">
        <v>939</v>
      </c>
      <c r="C930" s="3">
        <v>95.3</v>
      </c>
      <c r="D930" s="3">
        <v>98.303635</v>
      </c>
      <c r="E930" s="3">
        <f t="shared" si="78"/>
        <v>96.801817499999999</v>
      </c>
      <c r="F930" s="3">
        <f t="shared" si="79"/>
        <v>-3.0036350000000027</v>
      </c>
      <c r="G930" s="3">
        <f t="shared" si="80"/>
        <v>3.0036350000000027</v>
      </c>
      <c r="H930" s="56">
        <f t="shared" si="82"/>
        <v>9.0218232132250158</v>
      </c>
      <c r="I930" s="4">
        <f t="shared" si="81"/>
        <v>0.9684823189926548</v>
      </c>
      <c r="J930" s="55"/>
      <c r="K930" s="55"/>
    </row>
    <row r="931" spans="2:11" x14ac:dyDescent="0.3">
      <c r="B931" s="13" t="s">
        <v>940</v>
      </c>
      <c r="C931" s="3">
        <v>100.7419355</v>
      </c>
      <c r="D931" s="3">
        <v>97.984070000000003</v>
      </c>
      <c r="E931" s="3">
        <f t="shared" si="78"/>
        <v>99.363002749999993</v>
      </c>
      <c r="F931" s="3">
        <f t="shared" si="79"/>
        <v>2.7578654999999941</v>
      </c>
      <c r="G931" s="3">
        <f t="shared" si="80"/>
        <v>2.7578654999999941</v>
      </c>
      <c r="H931" s="56">
        <f t="shared" si="82"/>
        <v>7.6058221160902173</v>
      </c>
      <c r="I931" s="4">
        <f t="shared" si="81"/>
        <v>0.97262445389487284</v>
      </c>
      <c r="J931" s="55"/>
      <c r="K931" s="55"/>
    </row>
    <row r="932" spans="2:11" x14ac:dyDescent="0.3">
      <c r="B932" s="13" t="s">
        <v>941</v>
      </c>
      <c r="C932" s="3">
        <v>95.3</v>
      </c>
      <c r="D932" s="3">
        <v>99.605286000000007</v>
      </c>
      <c r="E932" s="3">
        <f t="shared" si="78"/>
        <v>97.452642999999995</v>
      </c>
      <c r="F932" s="3">
        <f t="shared" si="79"/>
        <v>-4.3052860000000095</v>
      </c>
      <c r="G932" s="3">
        <f t="shared" si="80"/>
        <v>4.3052860000000095</v>
      </c>
      <c r="H932" s="56">
        <f t="shared" si="82"/>
        <v>18.535487541796083</v>
      </c>
      <c r="I932" s="4">
        <f t="shared" si="81"/>
        <v>0.9548238614900314</v>
      </c>
      <c r="J932" s="55"/>
      <c r="K932" s="55"/>
    </row>
    <row r="933" spans="2:11" x14ac:dyDescent="0.3">
      <c r="B933" s="13" t="s">
        <v>942</v>
      </c>
      <c r="C933" s="3">
        <v>99.806451609999996</v>
      </c>
      <c r="D933" s="3">
        <v>105.94375599999999</v>
      </c>
      <c r="E933" s="3">
        <f t="shared" si="78"/>
        <v>102.87510380499999</v>
      </c>
      <c r="F933" s="3">
        <f t="shared" si="79"/>
        <v>-6.1373043899999971</v>
      </c>
      <c r="G933" s="3">
        <f t="shared" si="80"/>
        <v>6.1373043899999971</v>
      </c>
      <c r="H933" s="56">
        <f t="shared" si="82"/>
        <v>37.666505175513237</v>
      </c>
      <c r="I933" s="4">
        <f t="shared" si="81"/>
        <v>0.93850793920635611</v>
      </c>
      <c r="J933" s="55"/>
      <c r="K933" s="55"/>
    </row>
    <row r="934" spans="2:11" x14ac:dyDescent="0.3">
      <c r="B934" s="13" t="s">
        <v>943</v>
      </c>
      <c r="C934" s="3">
        <v>100.75</v>
      </c>
      <c r="D934" s="3">
        <v>92.397450000000006</v>
      </c>
      <c r="E934" s="3">
        <f t="shared" si="78"/>
        <v>96.573724999999996</v>
      </c>
      <c r="F934" s="3">
        <f t="shared" si="79"/>
        <v>8.3525499999999937</v>
      </c>
      <c r="G934" s="3">
        <f t="shared" si="80"/>
        <v>8.3525499999999937</v>
      </c>
      <c r="H934" s="56">
        <f t="shared" si="82"/>
        <v>69.765091502499899</v>
      </c>
      <c r="I934" s="4">
        <f t="shared" si="81"/>
        <v>0.91709627791563286</v>
      </c>
      <c r="J934" s="55"/>
      <c r="K934" s="55"/>
    </row>
    <row r="935" spans="2:11" x14ac:dyDescent="0.3">
      <c r="B935" s="13" t="s">
        <v>944</v>
      </c>
      <c r="C935" s="3">
        <v>97.189189189999993</v>
      </c>
      <c r="D935" s="3">
        <v>93.036995000000005</v>
      </c>
      <c r="E935" s="3">
        <f t="shared" si="78"/>
        <v>95.113092094999999</v>
      </c>
      <c r="F935" s="3">
        <f t="shared" si="79"/>
        <v>4.1521941899999888</v>
      </c>
      <c r="G935" s="3">
        <f t="shared" si="80"/>
        <v>4.1521941899999888</v>
      </c>
      <c r="H935" s="56">
        <f t="shared" si="82"/>
        <v>17.240716591469663</v>
      </c>
      <c r="I935" s="4">
        <f t="shared" si="81"/>
        <v>0.95727720104874359</v>
      </c>
      <c r="J935" s="55"/>
      <c r="K935" s="55"/>
    </row>
    <row r="936" spans="2:11" x14ac:dyDescent="0.3">
      <c r="B936" s="13" t="s">
        <v>945</v>
      </c>
      <c r="C936" s="3">
        <v>95.515151520000003</v>
      </c>
      <c r="D936" s="3">
        <v>99.651566000000003</v>
      </c>
      <c r="E936" s="3">
        <f t="shared" si="78"/>
        <v>97.58335876000001</v>
      </c>
      <c r="F936" s="3">
        <f t="shared" si="79"/>
        <v>-4.1364144799999991</v>
      </c>
      <c r="G936" s="3">
        <f t="shared" si="80"/>
        <v>4.1364144799999991</v>
      </c>
      <c r="H936" s="56">
        <f t="shared" si="82"/>
        <v>17.109924750353663</v>
      </c>
      <c r="I936" s="4">
        <f t="shared" si="81"/>
        <v>0.9566936301291018</v>
      </c>
      <c r="J936" s="55"/>
      <c r="K936" s="55"/>
    </row>
    <row r="937" spans="2:11" x14ac:dyDescent="0.3">
      <c r="B937" s="13" t="s">
        <v>946</v>
      </c>
      <c r="C937" s="3">
        <v>95.575000000000003</v>
      </c>
      <c r="D937" s="3">
        <v>95.180710000000005</v>
      </c>
      <c r="E937" s="3">
        <f t="shared" si="78"/>
        <v>95.377855000000011</v>
      </c>
      <c r="F937" s="3">
        <f t="shared" si="79"/>
        <v>0.39428999999999803</v>
      </c>
      <c r="G937" s="3">
        <f t="shared" si="80"/>
        <v>0.39428999999999803</v>
      </c>
      <c r="H937" s="56">
        <f t="shared" si="82"/>
        <v>0.15546460409999846</v>
      </c>
      <c r="I937" s="4">
        <f t="shared" si="81"/>
        <v>0.99587454878367776</v>
      </c>
      <c r="J937" s="55"/>
      <c r="K937" s="55"/>
    </row>
    <row r="938" spans="2:11" x14ac:dyDescent="0.3">
      <c r="B938" s="13" t="s">
        <v>947</v>
      </c>
      <c r="C938" s="3">
        <v>97.45</v>
      </c>
      <c r="D938" s="3">
        <v>95.732740000000007</v>
      </c>
      <c r="E938" s="3">
        <f t="shared" ref="E938:E1001" si="83">IFERROR(AVERAGE(C938,D938),"")</f>
        <v>96.591370000000012</v>
      </c>
      <c r="F938" s="3">
        <f t="shared" ref="F938:F1001" si="84">IFERROR((C938-D938),"")</f>
        <v>1.717259999999996</v>
      </c>
      <c r="G938" s="3">
        <f t="shared" ref="G938:G1001" si="85">ABS(F938)</f>
        <v>1.717259999999996</v>
      </c>
      <c r="H938" s="56">
        <f t="shared" si="82"/>
        <v>2.9489819075999861</v>
      </c>
      <c r="I938" s="4">
        <f t="shared" ref="I938:I1001" si="86">IFERROR((1-(ABS(C938-D938)/C938)),"")</f>
        <v>0.98237804002052342</v>
      </c>
      <c r="J938" s="55"/>
      <c r="K938" s="55"/>
    </row>
    <row r="939" spans="2:11" x14ac:dyDescent="0.3">
      <c r="B939" s="13" t="s">
        <v>948</v>
      </c>
      <c r="C939" s="3">
        <v>97.378378380000001</v>
      </c>
      <c r="D939" s="3">
        <v>97.327399999999997</v>
      </c>
      <c r="E939" s="3">
        <f t="shared" si="83"/>
        <v>97.352889189999999</v>
      </c>
      <c r="F939" s="3">
        <f t="shared" si="84"/>
        <v>5.0978380000003654E-2</v>
      </c>
      <c r="G939" s="3">
        <f t="shared" si="85"/>
        <v>5.0978380000003654E-2</v>
      </c>
      <c r="H939" s="56">
        <f t="shared" si="82"/>
        <v>2.5987952274247727E-3</v>
      </c>
      <c r="I939" s="4">
        <f t="shared" si="86"/>
        <v>0.9994764917957345</v>
      </c>
      <c r="J939" s="55"/>
      <c r="K939" s="55"/>
    </row>
    <row r="940" spans="2:11" x14ac:dyDescent="0.3">
      <c r="B940" s="13" t="s">
        <v>949</v>
      </c>
      <c r="C940" s="3">
        <v>95.162162159999994</v>
      </c>
      <c r="D940" s="3">
        <v>104.608604</v>
      </c>
      <c r="E940" s="3">
        <f t="shared" si="83"/>
        <v>99.885383079999997</v>
      </c>
      <c r="F940" s="3">
        <f t="shared" si="84"/>
        <v>-9.4464418400000056</v>
      </c>
      <c r="G940" s="3">
        <f t="shared" si="85"/>
        <v>9.4464418400000056</v>
      </c>
      <c r="H940" s="56">
        <f t="shared" si="82"/>
        <v>89.235263436502692</v>
      </c>
      <c r="I940" s="4">
        <f t="shared" si="86"/>
        <v>0.90073321553878394</v>
      </c>
      <c r="J940" s="55"/>
      <c r="K940" s="55"/>
    </row>
    <row r="941" spans="2:11" x14ac:dyDescent="0.3">
      <c r="B941" s="13" t="s">
        <v>950</v>
      </c>
      <c r="C941" s="3">
        <v>95.510638299999997</v>
      </c>
      <c r="D941" s="3">
        <v>103.79912</v>
      </c>
      <c r="E941" s="3">
        <f t="shared" si="83"/>
        <v>99.654879149999999</v>
      </c>
      <c r="F941" s="3">
        <f t="shared" si="84"/>
        <v>-8.2884817000000055</v>
      </c>
      <c r="G941" s="3">
        <f t="shared" si="85"/>
        <v>8.2884817000000055</v>
      </c>
      <c r="H941" s="56">
        <f t="shared" si="82"/>
        <v>68.698928891234985</v>
      </c>
      <c r="I941" s="4">
        <f t="shared" si="86"/>
        <v>0.91321928271523234</v>
      </c>
      <c r="J941" s="55"/>
      <c r="K941" s="55"/>
    </row>
    <row r="942" spans="2:11" x14ac:dyDescent="0.3">
      <c r="B942" s="13" t="s">
        <v>951</v>
      </c>
      <c r="C942" s="3">
        <v>97.860465120000001</v>
      </c>
      <c r="D942" s="3">
        <v>97.088660000000004</v>
      </c>
      <c r="E942" s="3">
        <f t="shared" si="83"/>
        <v>97.47456256000001</v>
      </c>
      <c r="F942" s="3">
        <f t="shared" si="84"/>
        <v>0.77180511999999624</v>
      </c>
      <c r="G942" s="3">
        <f t="shared" si="85"/>
        <v>0.77180511999999624</v>
      </c>
      <c r="H942" s="56">
        <f t="shared" si="82"/>
        <v>0.59568314325820859</v>
      </c>
      <c r="I942" s="4">
        <f t="shared" si="86"/>
        <v>0.99211320813718207</v>
      </c>
      <c r="J942" s="55"/>
      <c r="K942" s="55"/>
    </row>
    <row r="943" spans="2:11" x14ac:dyDescent="0.3">
      <c r="B943" s="13" t="s">
        <v>952</v>
      </c>
      <c r="C943" s="3">
        <v>95.939393940000002</v>
      </c>
      <c r="D943" s="3">
        <v>99.178340000000006</v>
      </c>
      <c r="E943" s="3">
        <f t="shared" si="83"/>
        <v>97.558866969999997</v>
      </c>
      <c r="F943" s="3">
        <f t="shared" si="84"/>
        <v>-3.2389460600000035</v>
      </c>
      <c r="G943" s="3">
        <f t="shared" si="85"/>
        <v>3.2389460600000035</v>
      </c>
      <c r="H943" s="56">
        <f t="shared" si="82"/>
        <v>10.490771579589547</v>
      </c>
      <c r="I943" s="4">
        <f t="shared" si="86"/>
        <v>0.96623966519920246</v>
      </c>
      <c r="J943" s="55"/>
      <c r="K943" s="55"/>
    </row>
    <row r="944" spans="2:11" x14ac:dyDescent="0.3">
      <c r="B944" s="13" t="s">
        <v>953</v>
      </c>
      <c r="C944" s="3">
        <v>94.233333333333306</v>
      </c>
      <c r="D944" s="3">
        <v>90.642139999999998</v>
      </c>
      <c r="E944" s="3">
        <f t="shared" si="83"/>
        <v>92.437736666666652</v>
      </c>
      <c r="F944" s="3">
        <f t="shared" si="84"/>
        <v>3.5911933333333081</v>
      </c>
      <c r="G944" s="3">
        <f t="shared" si="85"/>
        <v>3.5911933333333081</v>
      </c>
      <c r="H944" s="56">
        <f t="shared" si="82"/>
        <v>12.896669557377598</v>
      </c>
      <c r="I944" s="4">
        <f t="shared" si="86"/>
        <v>0.9618904138662896</v>
      </c>
      <c r="J944" s="55"/>
      <c r="K944" s="55"/>
    </row>
    <row r="945" spans="2:11" x14ac:dyDescent="0.3">
      <c r="B945" s="13" t="s">
        <v>954</v>
      </c>
      <c r="C945" s="3">
        <v>93.3333333333333</v>
      </c>
      <c r="D945" s="3">
        <v>93.180629999999994</v>
      </c>
      <c r="E945" s="3">
        <f t="shared" si="83"/>
        <v>93.256981666666647</v>
      </c>
      <c r="F945" s="3">
        <f t="shared" si="84"/>
        <v>0.15270333333330655</v>
      </c>
      <c r="G945" s="3">
        <f t="shared" si="85"/>
        <v>0.15270333333330655</v>
      </c>
      <c r="H945" s="56">
        <f t="shared" si="82"/>
        <v>2.331830801110293E-2</v>
      </c>
      <c r="I945" s="4">
        <f t="shared" si="86"/>
        <v>0.99836389285714311</v>
      </c>
      <c r="J945" s="55"/>
      <c r="K945" s="55"/>
    </row>
    <row r="946" spans="2:11" x14ac:dyDescent="0.3">
      <c r="B946" s="13" t="s">
        <v>955</v>
      </c>
      <c r="C946" s="3">
        <v>94.1666666666666</v>
      </c>
      <c r="D946" s="3">
        <v>90.622444000000002</v>
      </c>
      <c r="E946" s="3">
        <f t="shared" si="83"/>
        <v>92.394555333333301</v>
      </c>
      <c r="F946" s="3">
        <f t="shared" si="84"/>
        <v>3.5442226666665988</v>
      </c>
      <c r="G946" s="3">
        <f t="shared" si="85"/>
        <v>3.5442226666665988</v>
      </c>
      <c r="H946" s="56">
        <f t="shared" si="82"/>
        <v>12.561514310913296</v>
      </c>
      <c r="I946" s="4">
        <f t="shared" si="86"/>
        <v>0.96236223716814229</v>
      </c>
      <c r="J946" s="55"/>
      <c r="K946" s="55"/>
    </row>
    <row r="947" spans="2:11" x14ac:dyDescent="0.3">
      <c r="B947" s="13" t="s">
        <v>956</v>
      </c>
      <c r="C947" s="3">
        <v>92.1</v>
      </c>
      <c r="D947" s="3">
        <v>93.252250000000004</v>
      </c>
      <c r="E947" s="3">
        <f t="shared" si="83"/>
        <v>92.676124999999999</v>
      </c>
      <c r="F947" s="3">
        <f t="shared" si="84"/>
        <v>-1.1522500000000093</v>
      </c>
      <c r="G947" s="3">
        <f t="shared" si="85"/>
        <v>1.1522500000000093</v>
      </c>
      <c r="H947" s="56">
        <f t="shared" si="82"/>
        <v>1.3276800625000216</v>
      </c>
      <c r="I947" s="4">
        <f t="shared" si="86"/>
        <v>0.98748914223669915</v>
      </c>
      <c r="J947" s="55"/>
      <c r="K947" s="55"/>
    </row>
    <row r="948" spans="2:11" x14ac:dyDescent="0.3">
      <c r="B948" s="13" t="s">
        <v>957</v>
      </c>
      <c r="C948" s="3">
        <v>92.1666666666666</v>
      </c>
      <c r="D948" s="3">
        <v>91.592100000000002</v>
      </c>
      <c r="E948" s="3">
        <f t="shared" si="83"/>
        <v>91.879383333333294</v>
      </c>
      <c r="F948" s="3">
        <f t="shared" si="84"/>
        <v>0.57456666666659828</v>
      </c>
      <c r="G948" s="3">
        <f t="shared" si="85"/>
        <v>0.57456666666659828</v>
      </c>
      <c r="H948" s="56">
        <f t="shared" si="82"/>
        <v>0.33012685444436585</v>
      </c>
      <c r="I948" s="4">
        <f t="shared" si="86"/>
        <v>0.99376600361663725</v>
      </c>
      <c r="J948" s="55"/>
      <c r="K948" s="55"/>
    </row>
    <row r="949" spans="2:11" x14ac:dyDescent="0.3">
      <c r="B949" s="13" t="s">
        <v>958</v>
      </c>
      <c r="C949" s="3">
        <v>90.3</v>
      </c>
      <c r="D949" s="3">
        <v>89.827820000000003</v>
      </c>
      <c r="E949" s="3">
        <f t="shared" si="83"/>
        <v>90.063909999999993</v>
      </c>
      <c r="F949" s="3">
        <f t="shared" si="84"/>
        <v>0.47217999999999449</v>
      </c>
      <c r="G949" s="3">
        <f t="shared" si="85"/>
        <v>0.47217999999999449</v>
      </c>
      <c r="H949" s="56">
        <f t="shared" si="82"/>
        <v>0.2229539523999948</v>
      </c>
      <c r="I949" s="4">
        <f t="shared" si="86"/>
        <v>0.99477098560354382</v>
      </c>
      <c r="J949" s="55"/>
      <c r="K949" s="55"/>
    </row>
    <row r="950" spans="2:11" x14ac:dyDescent="0.3">
      <c r="B950" s="13" t="s">
        <v>959</v>
      </c>
      <c r="C950" s="3">
        <v>91.566666666666606</v>
      </c>
      <c r="D950" s="3">
        <v>82.887010000000004</v>
      </c>
      <c r="E950" s="3">
        <f t="shared" si="83"/>
        <v>87.226838333333305</v>
      </c>
      <c r="F950" s="3">
        <f t="shared" si="84"/>
        <v>8.6796566666666024</v>
      </c>
      <c r="G950" s="3">
        <f t="shared" si="85"/>
        <v>8.6796566666666024</v>
      </c>
      <c r="H950" s="56">
        <f t="shared" si="82"/>
        <v>75.336439851210002</v>
      </c>
      <c r="I950" s="4">
        <f t="shared" si="86"/>
        <v>0.9052094284674197</v>
      </c>
      <c r="J950" s="55"/>
      <c r="K950" s="55"/>
    </row>
    <row r="951" spans="2:11" x14ac:dyDescent="0.3">
      <c r="B951" s="13" t="s">
        <v>960</v>
      </c>
      <c r="C951" s="3">
        <v>90.133333333333297</v>
      </c>
      <c r="D951" s="3">
        <v>91.431854000000001</v>
      </c>
      <c r="E951" s="3">
        <f t="shared" si="83"/>
        <v>90.782593666666656</v>
      </c>
      <c r="F951" s="3">
        <f t="shared" si="84"/>
        <v>-1.298520666666704</v>
      </c>
      <c r="G951" s="3">
        <f t="shared" si="85"/>
        <v>1.298520666666704</v>
      </c>
      <c r="H951" s="56">
        <f t="shared" si="82"/>
        <v>1.6861559217605413</v>
      </c>
      <c r="I951" s="4">
        <f t="shared" si="86"/>
        <v>0.98559333579881614</v>
      </c>
      <c r="J951" s="55"/>
      <c r="K951" s="55"/>
    </row>
    <row r="952" spans="2:11" x14ac:dyDescent="0.3">
      <c r="B952" s="13" t="s">
        <v>961</v>
      </c>
      <c r="C952" s="3">
        <v>90.133333333333297</v>
      </c>
      <c r="D952" s="3">
        <v>92.389989999999997</v>
      </c>
      <c r="E952" s="3">
        <f t="shared" si="83"/>
        <v>91.26166166666664</v>
      </c>
      <c r="F952" s="3">
        <f t="shared" si="84"/>
        <v>-2.2566566666667001</v>
      </c>
      <c r="G952" s="3">
        <f t="shared" si="85"/>
        <v>2.2566566666667001</v>
      </c>
      <c r="H952" s="56">
        <f t="shared" si="82"/>
        <v>5.0924993112112622</v>
      </c>
      <c r="I952" s="4">
        <f t="shared" si="86"/>
        <v>0.97496312869822443</v>
      </c>
      <c r="J952" s="55"/>
      <c r="K952" s="55"/>
    </row>
    <row r="953" spans="2:11" x14ac:dyDescent="0.3">
      <c r="B953" s="13" t="s">
        <v>962</v>
      </c>
      <c r="C953" s="3">
        <v>90</v>
      </c>
      <c r="D953" s="3">
        <v>93.406620000000004</v>
      </c>
      <c r="E953" s="3">
        <f t="shared" si="83"/>
        <v>91.703310000000002</v>
      </c>
      <c r="F953" s="3">
        <f t="shared" si="84"/>
        <v>-3.4066200000000038</v>
      </c>
      <c r="G953" s="3">
        <f t="shared" si="85"/>
        <v>3.4066200000000038</v>
      </c>
      <c r="H953" s="56">
        <f t="shared" si="82"/>
        <v>11.605059824400026</v>
      </c>
      <c r="I953" s="4">
        <f t="shared" si="86"/>
        <v>0.96214866666666665</v>
      </c>
      <c r="J953" s="55"/>
      <c r="K953" s="55"/>
    </row>
    <row r="954" spans="2:11" x14ac:dyDescent="0.3">
      <c r="B954" s="13" t="s">
        <v>963</v>
      </c>
      <c r="C954" s="3">
        <v>91.1666666666666</v>
      </c>
      <c r="D954" s="3">
        <v>94.761420000000001</v>
      </c>
      <c r="E954" s="3">
        <f t="shared" si="83"/>
        <v>92.964043333333308</v>
      </c>
      <c r="F954" s="3">
        <f t="shared" si="84"/>
        <v>-3.5947533333334007</v>
      </c>
      <c r="G954" s="3">
        <f t="shared" si="85"/>
        <v>3.5947533333334007</v>
      </c>
      <c r="H954" s="56">
        <f t="shared" si="82"/>
        <v>12.922251527511596</v>
      </c>
      <c r="I954" s="4">
        <f t="shared" si="86"/>
        <v>0.96056943327239408</v>
      </c>
      <c r="J954" s="55"/>
      <c r="K954" s="55"/>
    </row>
    <row r="955" spans="2:11" x14ac:dyDescent="0.3">
      <c r="B955" s="13" t="s">
        <v>964</v>
      </c>
      <c r="C955" s="3">
        <v>91.1666666666666</v>
      </c>
      <c r="D955" s="3">
        <v>91.956559999999996</v>
      </c>
      <c r="E955" s="3">
        <f t="shared" si="83"/>
        <v>91.561613333333298</v>
      </c>
      <c r="F955" s="3">
        <f t="shared" si="84"/>
        <v>-0.78989333333339573</v>
      </c>
      <c r="G955" s="3">
        <f t="shared" si="85"/>
        <v>0.78989333333339573</v>
      </c>
      <c r="H955" s="56">
        <f t="shared" si="82"/>
        <v>0.62393147804454296</v>
      </c>
      <c r="I955" s="4">
        <f t="shared" si="86"/>
        <v>0.99133572212065746</v>
      </c>
      <c r="J955" s="55"/>
      <c r="K955" s="55"/>
    </row>
    <row r="956" spans="2:11" x14ac:dyDescent="0.3">
      <c r="B956" s="13" t="s">
        <v>965</v>
      </c>
      <c r="C956" s="3">
        <v>91.633333333333297</v>
      </c>
      <c r="D956" s="3">
        <v>93.00121</v>
      </c>
      <c r="E956" s="3">
        <f t="shared" si="83"/>
        <v>92.317271666666642</v>
      </c>
      <c r="F956" s="3">
        <f t="shared" si="84"/>
        <v>-1.367876666666703</v>
      </c>
      <c r="G956" s="3">
        <f t="shared" si="85"/>
        <v>1.367876666666703</v>
      </c>
      <c r="H956" s="56">
        <f t="shared" si="82"/>
        <v>1.8710865752112107</v>
      </c>
      <c r="I956" s="4">
        <f t="shared" si="86"/>
        <v>0.98507228082939213</v>
      </c>
      <c r="J956" s="55"/>
      <c r="K956" s="55"/>
    </row>
    <row r="957" spans="2:11" x14ac:dyDescent="0.3">
      <c r="B957" s="13" t="s">
        <v>966</v>
      </c>
      <c r="C957" s="3">
        <v>90.3333333333333</v>
      </c>
      <c r="D957" s="3">
        <v>95.924400000000006</v>
      </c>
      <c r="E957" s="3">
        <f t="shared" si="83"/>
        <v>93.128866666666653</v>
      </c>
      <c r="F957" s="3">
        <f t="shared" si="84"/>
        <v>-5.5910666666667055</v>
      </c>
      <c r="G957" s="3">
        <f t="shared" si="85"/>
        <v>5.5910666666667055</v>
      </c>
      <c r="H957" s="56">
        <f t="shared" si="82"/>
        <v>31.260026471111544</v>
      </c>
      <c r="I957" s="4">
        <f t="shared" si="86"/>
        <v>0.9381062730627302</v>
      </c>
      <c r="J957" s="55"/>
      <c r="K957" s="55"/>
    </row>
    <row r="958" spans="2:11" x14ac:dyDescent="0.3">
      <c r="B958" s="13" t="s">
        <v>967</v>
      </c>
      <c r="C958" s="3">
        <v>90.266666666666595</v>
      </c>
      <c r="D958" s="3">
        <v>99.961590000000001</v>
      </c>
      <c r="E958" s="3">
        <f t="shared" si="83"/>
        <v>95.114128333333298</v>
      </c>
      <c r="F958" s="3">
        <f t="shared" si="84"/>
        <v>-9.6949233333334064</v>
      </c>
      <c r="G958" s="3">
        <f t="shared" si="85"/>
        <v>9.6949233333334064</v>
      </c>
      <c r="H958" s="56">
        <f t="shared" si="82"/>
        <v>93.991538439212533</v>
      </c>
      <c r="I958" s="4">
        <f t="shared" si="86"/>
        <v>0.89259686115214087</v>
      </c>
      <c r="J958" s="55"/>
      <c r="K958" s="55"/>
    </row>
    <row r="959" spans="2:11" x14ac:dyDescent="0.3">
      <c r="B959" s="13" t="s">
        <v>968</v>
      </c>
      <c r="C959" s="3">
        <v>92.774193548387004</v>
      </c>
      <c r="D959" s="3">
        <v>91.842780000000005</v>
      </c>
      <c r="E959" s="3">
        <f t="shared" si="83"/>
        <v>92.308486774193511</v>
      </c>
      <c r="F959" s="3">
        <f t="shared" si="84"/>
        <v>0.93141354838699897</v>
      </c>
      <c r="G959" s="3">
        <f t="shared" si="85"/>
        <v>0.93141354838699897</v>
      </c>
      <c r="H959" s="56">
        <f t="shared" si="82"/>
        <v>0.86753119811886048</v>
      </c>
      <c r="I959" s="4">
        <f t="shared" si="86"/>
        <v>0.98996042420027919</v>
      </c>
      <c r="J959" s="55"/>
      <c r="K959" s="55"/>
    </row>
    <row r="960" spans="2:11" x14ac:dyDescent="0.3">
      <c r="B960" s="13" t="s">
        <v>969</v>
      </c>
      <c r="C960" s="3">
        <v>92.0322580645161</v>
      </c>
      <c r="D960" s="3">
        <v>95.19068</v>
      </c>
      <c r="E960" s="3">
        <f t="shared" si="83"/>
        <v>93.611469032258043</v>
      </c>
      <c r="F960" s="3">
        <f t="shared" si="84"/>
        <v>-3.1584219354839007</v>
      </c>
      <c r="G960" s="3">
        <f t="shared" si="85"/>
        <v>3.1584219354839007</v>
      </c>
      <c r="H960" s="56">
        <f t="shared" si="82"/>
        <v>9.97562912254587</v>
      </c>
      <c r="I960" s="4">
        <f t="shared" si="86"/>
        <v>0.96568135997195903</v>
      </c>
      <c r="J960" s="55"/>
      <c r="K960" s="55"/>
    </row>
    <row r="961" spans="2:11" x14ac:dyDescent="0.3">
      <c r="B961" s="13" t="s">
        <v>970</v>
      </c>
      <c r="C961" s="3">
        <v>90.566666666666606</v>
      </c>
      <c r="D961" s="3">
        <v>90.288709999999995</v>
      </c>
      <c r="E961" s="3">
        <f t="shared" si="83"/>
        <v>90.427688333333293</v>
      </c>
      <c r="F961" s="3">
        <f t="shared" si="84"/>
        <v>0.27795666666661134</v>
      </c>
      <c r="G961" s="3">
        <f t="shared" si="85"/>
        <v>0.27795666666661134</v>
      </c>
      <c r="H961" s="56">
        <f t="shared" si="82"/>
        <v>7.7259908544413683E-2</v>
      </c>
      <c r="I961" s="4">
        <f t="shared" si="86"/>
        <v>0.99693091645196974</v>
      </c>
      <c r="J961" s="55"/>
      <c r="K961" s="55"/>
    </row>
    <row r="962" spans="2:11" x14ac:dyDescent="0.3">
      <c r="B962" s="13" t="s">
        <v>971</v>
      </c>
      <c r="C962" s="3">
        <v>93.1</v>
      </c>
      <c r="D962" s="3">
        <v>86.309529999999995</v>
      </c>
      <c r="E962" s="3">
        <f t="shared" si="83"/>
        <v>89.704764999999995</v>
      </c>
      <c r="F962" s="3">
        <f t="shared" si="84"/>
        <v>6.7904699999999991</v>
      </c>
      <c r="G962" s="3">
        <f t="shared" si="85"/>
        <v>6.7904699999999991</v>
      </c>
      <c r="H962" s="56">
        <f t="shared" si="82"/>
        <v>46.110482820899989</v>
      </c>
      <c r="I962" s="4">
        <f t="shared" si="86"/>
        <v>0.92706262083780877</v>
      </c>
      <c r="J962" s="55"/>
      <c r="K962" s="55"/>
    </row>
    <row r="963" spans="2:11" x14ac:dyDescent="0.3">
      <c r="B963" s="13" t="s">
        <v>972</v>
      </c>
      <c r="C963" s="3">
        <v>90.1</v>
      </c>
      <c r="D963" s="3">
        <v>89.210599999999999</v>
      </c>
      <c r="E963" s="3">
        <f t="shared" si="83"/>
        <v>89.655299999999997</v>
      </c>
      <c r="F963" s="3">
        <f t="shared" si="84"/>
        <v>0.88939999999999486</v>
      </c>
      <c r="G963" s="3">
        <f t="shared" si="85"/>
        <v>0.88939999999999486</v>
      </c>
      <c r="H963" s="56">
        <f t="shared" si="82"/>
        <v>0.79103235999999089</v>
      </c>
      <c r="I963" s="4">
        <f t="shared" si="86"/>
        <v>0.99012874583795785</v>
      </c>
      <c r="J963" s="55"/>
      <c r="K963" s="55"/>
    </row>
    <row r="964" spans="2:11" x14ac:dyDescent="0.3">
      <c r="B964" s="13" t="s">
        <v>973</v>
      </c>
      <c r="C964" s="3">
        <v>91.266666666666595</v>
      </c>
      <c r="D964" s="3">
        <v>99.453019999999995</v>
      </c>
      <c r="E964" s="3">
        <f t="shared" si="83"/>
        <v>95.359843333333288</v>
      </c>
      <c r="F964" s="3">
        <f t="shared" si="84"/>
        <v>-8.1863533333334004</v>
      </c>
      <c r="G964" s="3">
        <f t="shared" si="85"/>
        <v>8.1863533333334004</v>
      </c>
      <c r="H964" s="56">
        <f t="shared" si="82"/>
        <v>67.01638089817888</v>
      </c>
      <c r="I964" s="4">
        <f t="shared" si="86"/>
        <v>0.91030292184075889</v>
      </c>
      <c r="J964" s="55"/>
      <c r="K964" s="55"/>
    </row>
    <row r="965" spans="2:11" x14ac:dyDescent="0.3">
      <c r="B965" s="13" t="s">
        <v>974</v>
      </c>
      <c r="C965" s="3">
        <v>92.266666666666595</v>
      </c>
      <c r="D965" s="3">
        <v>91.16619</v>
      </c>
      <c r="E965" s="3">
        <f t="shared" si="83"/>
        <v>91.716428333333297</v>
      </c>
      <c r="F965" s="3">
        <f t="shared" si="84"/>
        <v>1.1004766666665944</v>
      </c>
      <c r="G965" s="3">
        <f t="shared" si="85"/>
        <v>1.1004766666665944</v>
      </c>
      <c r="H965" s="56">
        <f t="shared" si="82"/>
        <v>1.2110488938776187</v>
      </c>
      <c r="I965" s="4">
        <f t="shared" si="86"/>
        <v>0.98807286849711062</v>
      </c>
      <c r="J965" s="55"/>
      <c r="K965" s="55"/>
    </row>
    <row r="966" spans="2:11" x14ac:dyDescent="0.3">
      <c r="B966" s="13" t="s">
        <v>975</v>
      </c>
      <c r="C966" s="3">
        <v>90.966666666666598</v>
      </c>
      <c r="D966" s="3">
        <v>88.795670000000001</v>
      </c>
      <c r="E966" s="3">
        <f t="shared" si="83"/>
        <v>89.881168333333306</v>
      </c>
      <c r="F966" s="3">
        <f t="shared" si="84"/>
        <v>2.1709966666665963</v>
      </c>
      <c r="G966" s="3">
        <f t="shared" si="85"/>
        <v>2.1709966666665963</v>
      </c>
      <c r="H966" s="56">
        <f t="shared" si="82"/>
        <v>4.713226526677472</v>
      </c>
      <c r="I966" s="4">
        <f t="shared" si="86"/>
        <v>0.97613415170392159</v>
      </c>
      <c r="J966" s="55"/>
      <c r="K966" s="55"/>
    </row>
    <row r="967" spans="2:11" x14ac:dyDescent="0.3">
      <c r="B967" s="13" t="s">
        <v>976</v>
      </c>
      <c r="C967" s="3">
        <v>90.233333333333306</v>
      </c>
      <c r="D967" s="3">
        <v>86.814459999999997</v>
      </c>
      <c r="E967" s="3">
        <f t="shared" si="83"/>
        <v>88.523896666666644</v>
      </c>
      <c r="F967" s="3">
        <f t="shared" si="84"/>
        <v>3.418873333333309</v>
      </c>
      <c r="G967" s="3">
        <f t="shared" si="85"/>
        <v>3.418873333333309</v>
      </c>
      <c r="H967" s="56">
        <f t="shared" si="82"/>
        <v>11.688694869377612</v>
      </c>
      <c r="I967" s="4">
        <f t="shared" si="86"/>
        <v>0.96211074990764711</v>
      </c>
      <c r="J967" s="55"/>
      <c r="K967" s="55"/>
    </row>
    <row r="968" spans="2:11" x14ac:dyDescent="0.3">
      <c r="B968" s="13" t="s">
        <v>977</v>
      </c>
      <c r="C968" s="3">
        <v>90.066666666666606</v>
      </c>
      <c r="D968" s="3">
        <v>97.072819999999993</v>
      </c>
      <c r="E968" s="3">
        <f t="shared" si="83"/>
        <v>93.569743333333292</v>
      </c>
      <c r="F968" s="3">
        <f t="shared" si="84"/>
        <v>-7.006153333333387</v>
      </c>
      <c r="G968" s="3">
        <f t="shared" si="85"/>
        <v>7.006153333333387</v>
      </c>
      <c r="H968" s="56">
        <f t="shared" si="82"/>
        <v>49.086184530178528</v>
      </c>
      <c r="I968" s="4">
        <f t="shared" si="86"/>
        <v>0.9222114729829749</v>
      </c>
      <c r="J968" s="55"/>
      <c r="K968" s="55"/>
    </row>
    <row r="969" spans="2:11" x14ac:dyDescent="0.3">
      <c r="B969" s="13" t="s">
        <v>978</v>
      </c>
      <c r="C969" s="3">
        <v>91.633333333333297</v>
      </c>
      <c r="D969" s="3">
        <v>93.711240000000004</v>
      </c>
      <c r="E969" s="3">
        <f t="shared" si="83"/>
        <v>92.67228666666665</v>
      </c>
      <c r="F969" s="3">
        <f t="shared" si="84"/>
        <v>-2.0779066666667063</v>
      </c>
      <c r="G969" s="3">
        <f t="shared" si="85"/>
        <v>2.0779066666667063</v>
      </c>
      <c r="H969" s="56">
        <f t="shared" si="82"/>
        <v>4.3176961153779425</v>
      </c>
      <c r="I969" s="4">
        <f t="shared" si="86"/>
        <v>0.9773236813386682</v>
      </c>
      <c r="J969" s="55"/>
      <c r="K969" s="55"/>
    </row>
    <row r="970" spans="2:11" x14ac:dyDescent="0.3">
      <c r="B970" s="13" t="s">
        <v>979</v>
      </c>
      <c r="C970" s="3">
        <v>90.633333333333297</v>
      </c>
      <c r="D970" s="3">
        <v>88.195859999999996</v>
      </c>
      <c r="E970" s="3">
        <f t="shared" si="83"/>
        <v>89.414596666666654</v>
      </c>
      <c r="F970" s="3">
        <f t="shared" si="84"/>
        <v>2.4374733333333012</v>
      </c>
      <c r="G970" s="3">
        <f t="shared" si="85"/>
        <v>2.4374733333333012</v>
      </c>
      <c r="H970" s="56">
        <f t="shared" si="82"/>
        <v>5.9412762507109544</v>
      </c>
      <c r="I970" s="4">
        <f t="shared" si="86"/>
        <v>0.97310621552041221</v>
      </c>
      <c r="J970" s="55"/>
      <c r="K970" s="55"/>
    </row>
    <row r="971" spans="2:11" x14ac:dyDescent="0.3">
      <c r="B971" s="13" t="s">
        <v>980</v>
      </c>
      <c r="C971" s="3">
        <v>92.066666666666606</v>
      </c>
      <c r="D971" s="3">
        <v>96.024445</v>
      </c>
      <c r="E971" s="3">
        <f t="shared" si="83"/>
        <v>94.04555583333331</v>
      </c>
      <c r="F971" s="3">
        <f t="shared" si="84"/>
        <v>-3.957778333333394</v>
      </c>
      <c r="G971" s="3">
        <f t="shared" si="85"/>
        <v>3.957778333333394</v>
      </c>
      <c r="H971" s="56">
        <f t="shared" si="82"/>
        <v>15.664009335803257</v>
      </c>
      <c r="I971" s="4">
        <f t="shared" si="86"/>
        <v>0.95701182114409777</v>
      </c>
      <c r="J971" s="55"/>
      <c r="K971" s="55"/>
    </row>
    <row r="972" spans="2:11" x14ac:dyDescent="0.3">
      <c r="B972" s="13" t="s">
        <v>981</v>
      </c>
      <c r="C972" s="3">
        <v>91.633333333333297</v>
      </c>
      <c r="D972" s="3">
        <v>96.707949999999997</v>
      </c>
      <c r="E972" s="3">
        <f t="shared" si="83"/>
        <v>94.170641666666654</v>
      </c>
      <c r="F972" s="3">
        <f t="shared" si="84"/>
        <v>-5.0746166666666994</v>
      </c>
      <c r="G972" s="3">
        <f t="shared" si="85"/>
        <v>5.0746166666666994</v>
      </c>
      <c r="H972" s="56">
        <f t="shared" si="82"/>
        <v>25.751734313611443</v>
      </c>
      <c r="I972" s="4">
        <f t="shared" si="86"/>
        <v>0.94462040742087994</v>
      </c>
      <c r="J972" s="55"/>
      <c r="K972" s="55"/>
    </row>
    <row r="973" spans="2:11" x14ac:dyDescent="0.3">
      <c r="B973" s="13" t="s">
        <v>982</v>
      </c>
      <c r="C973" s="3">
        <v>91.8</v>
      </c>
      <c r="D973" s="3">
        <v>94.623199999999997</v>
      </c>
      <c r="E973" s="3">
        <f t="shared" si="83"/>
        <v>93.211600000000004</v>
      </c>
      <c r="F973" s="3">
        <f t="shared" si="84"/>
        <v>-2.8231999999999999</v>
      </c>
      <c r="G973" s="3">
        <f t="shared" si="85"/>
        <v>2.8231999999999999</v>
      </c>
      <c r="H973" s="56">
        <f t="shared" si="82"/>
        <v>7.9704582399999993</v>
      </c>
      <c r="I973" s="4">
        <f t="shared" si="86"/>
        <v>0.96924618736383439</v>
      </c>
      <c r="J973" s="55"/>
      <c r="K973" s="55"/>
    </row>
    <row r="974" spans="2:11" x14ac:dyDescent="0.3">
      <c r="B974" s="13" t="s">
        <v>983</v>
      </c>
      <c r="C974" s="3">
        <v>93.5</v>
      </c>
      <c r="D974" s="3">
        <v>91.270904999999999</v>
      </c>
      <c r="E974" s="3">
        <f t="shared" si="83"/>
        <v>92.3854525</v>
      </c>
      <c r="F974" s="3">
        <f t="shared" si="84"/>
        <v>2.2290950000000009</v>
      </c>
      <c r="G974" s="3">
        <f t="shared" si="85"/>
        <v>2.2290950000000009</v>
      </c>
      <c r="H974" s="56">
        <f t="shared" ref="H974:H1024" si="87">POWER(F974,2)</f>
        <v>4.9688645190250043</v>
      </c>
      <c r="I974" s="4">
        <f t="shared" si="86"/>
        <v>0.97615941176470589</v>
      </c>
      <c r="J974" s="55"/>
      <c r="K974" s="55"/>
    </row>
    <row r="975" spans="2:11" x14ac:dyDescent="0.3">
      <c r="B975" s="13" t="s">
        <v>984</v>
      </c>
      <c r="C975" s="3">
        <v>94.066666666666606</v>
      </c>
      <c r="D975" s="3">
        <v>93.573295999999999</v>
      </c>
      <c r="E975" s="3">
        <f t="shared" si="83"/>
        <v>93.819981333333303</v>
      </c>
      <c r="F975" s="3">
        <f t="shared" si="84"/>
        <v>0.49337066666660689</v>
      </c>
      <c r="G975" s="3">
        <f t="shared" si="85"/>
        <v>0.49337066666660689</v>
      </c>
      <c r="H975" s="56">
        <f t="shared" si="87"/>
        <v>0.24341461472705214</v>
      </c>
      <c r="I975" s="4">
        <f t="shared" si="86"/>
        <v>0.99475509567682563</v>
      </c>
      <c r="J975" s="55"/>
      <c r="K975" s="55"/>
    </row>
    <row r="976" spans="2:11" x14ac:dyDescent="0.3">
      <c r="B976" s="13" t="s">
        <v>985</v>
      </c>
      <c r="C976" s="3">
        <v>90.533333333333303</v>
      </c>
      <c r="D976" s="3">
        <v>96.572199999999995</v>
      </c>
      <c r="E976" s="3">
        <f t="shared" si="83"/>
        <v>93.552766666666656</v>
      </c>
      <c r="F976" s="3">
        <f t="shared" si="84"/>
        <v>-6.0388666666666921</v>
      </c>
      <c r="G976" s="3">
        <f t="shared" si="85"/>
        <v>6.0388666666666921</v>
      </c>
      <c r="H976" s="56">
        <f t="shared" si="87"/>
        <v>36.467910617778088</v>
      </c>
      <c r="I976" s="4">
        <f t="shared" si="86"/>
        <v>0.93329675994108952</v>
      </c>
      <c r="J976" s="55"/>
      <c r="K976" s="55"/>
    </row>
    <row r="977" spans="2:11" x14ac:dyDescent="0.3">
      <c r="B977" s="13" t="s">
        <v>986</v>
      </c>
      <c r="C977" s="3">
        <v>94.0322580645161</v>
      </c>
      <c r="D977" s="3">
        <v>90.095659999999995</v>
      </c>
      <c r="E977" s="3">
        <f t="shared" si="83"/>
        <v>92.063959032258055</v>
      </c>
      <c r="F977" s="3">
        <f t="shared" si="84"/>
        <v>3.9365980645161045</v>
      </c>
      <c r="G977" s="3">
        <f t="shared" si="85"/>
        <v>3.9365980645161045</v>
      </c>
      <c r="H977" s="56">
        <f t="shared" si="87"/>
        <v>15.49680432155194</v>
      </c>
      <c r="I977" s="4">
        <f t="shared" si="86"/>
        <v>0.9581356638078905</v>
      </c>
      <c r="J977" s="55"/>
      <c r="K977" s="55"/>
    </row>
    <row r="978" spans="2:11" x14ac:dyDescent="0.3">
      <c r="B978" s="13" t="s">
        <v>987</v>
      </c>
      <c r="C978" s="3">
        <v>93.5</v>
      </c>
      <c r="D978" s="3">
        <v>97.031390000000002</v>
      </c>
      <c r="E978" s="3">
        <f t="shared" si="83"/>
        <v>95.265694999999994</v>
      </c>
      <c r="F978" s="3">
        <f t="shared" si="84"/>
        <v>-3.5313900000000018</v>
      </c>
      <c r="G978" s="3">
        <f t="shared" si="85"/>
        <v>3.5313900000000018</v>
      </c>
      <c r="H978" s="56">
        <f t="shared" si="87"/>
        <v>12.470715332100013</v>
      </c>
      <c r="I978" s="4">
        <f t="shared" si="86"/>
        <v>0.96223112299465241</v>
      </c>
      <c r="J978" s="55"/>
      <c r="K978" s="55"/>
    </row>
    <row r="979" spans="2:11" x14ac:dyDescent="0.3">
      <c r="B979" s="13" t="s">
        <v>988</v>
      </c>
      <c r="C979" s="3">
        <v>93.1</v>
      </c>
      <c r="D979" s="3">
        <v>92.097710000000006</v>
      </c>
      <c r="E979" s="3">
        <f t="shared" si="83"/>
        <v>92.598855</v>
      </c>
      <c r="F979" s="3">
        <f t="shared" si="84"/>
        <v>1.0022899999999879</v>
      </c>
      <c r="G979" s="3">
        <f t="shared" si="85"/>
        <v>1.0022899999999879</v>
      </c>
      <c r="H979" s="56">
        <f t="shared" si="87"/>
        <v>1.0045852440999758</v>
      </c>
      <c r="I979" s="4">
        <f t="shared" si="86"/>
        <v>0.98923426423200878</v>
      </c>
      <c r="J979" s="55"/>
      <c r="K979" s="55"/>
    </row>
    <row r="980" spans="2:11" x14ac:dyDescent="0.3">
      <c r="B980" s="13" t="s">
        <v>989</v>
      </c>
      <c r="C980" s="3">
        <v>93.935483870967701</v>
      </c>
      <c r="D980" s="3">
        <v>94.030460000000005</v>
      </c>
      <c r="E980" s="3">
        <f t="shared" si="83"/>
        <v>93.982971935483846</v>
      </c>
      <c r="F980" s="3">
        <f t="shared" si="84"/>
        <v>-9.4976129032303902E-2</v>
      </c>
      <c r="G980" s="3">
        <f t="shared" si="85"/>
        <v>9.4976129032303902E-2</v>
      </c>
      <c r="H980" s="56">
        <f t="shared" si="87"/>
        <v>9.020465085960841E-3</v>
      </c>
      <c r="I980" s="4">
        <f t="shared" si="86"/>
        <v>0.99898892170329623</v>
      </c>
      <c r="J980" s="55"/>
      <c r="K980" s="55"/>
    </row>
    <row r="981" spans="2:11" x14ac:dyDescent="0.3">
      <c r="B981" s="13" t="s">
        <v>990</v>
      </c>
      <c r="C981" s="3">
        <v>94.806451612903203</v>
      </c>
      <c r="D981" s="3">
        <v>94.809389999999993</v>
      </c>
      <c r="E981" s="3">
        <f t="shared" si="83"/>
        <v>94.807920806451591</v>
      </c>
      <c r="F981" s="3">
        <f t="shared" si="84"/>
        <v>-2.9383870967905068E-3</v>
      </c>
      <c r="G981" s="3">
        <f t="shared" si="85"/>
        <v>2.9383870967905068E-3</v>
      </c>
      <c r="H981" s="56">
        <f t="shared" si="87"/>
        <v>8.6341187305849432E-6</v>
      </c>
      <c r="I981" s="4">
        <f t="shared" si="86"/>
        <v>0.99996900646478382</v>
      </c>
      <c r="J981" s="55"/>
      <c r="K981" s="55"/>
    </row>
    <row r="982" spans="2:11" x14ac:dyDescent="0.3">
      <c r="B982" s="13" t="s">
        <v>991</v>
      </c>
      <c r="C982" s="3">
        <v>94.838709677419303</v>
      </c>
      <c r="D982" s="3">
        <v>93.868650000000002</v>
      </c>
      <c r="E982" s="3">
        <f t="shared" si="83"/>
        <v>94.353679838709652</v>
      </c>
      <c r="F982" s="3">
        <f t="shared" si="84"/>
        <v>0.97005967741930021</v>
      </c>
      <c r="G982" s="3">
        <f t="shared" si="85"/>
        <v>0.97005967741930021</v>
      </c>
      <c r="H982" s="56">
        <f t="shared" si="87"/>
        <v>0.9410157777548368</v>
      </c>
      <c r="I982" s="4">
        <f t="shared" si="86"/>
        <v>0.98977147959183731</v>
      </c>
      <c r="J982" s="55"/>
      <c r="K982" s="55"/>
    </row>
    <row r="983" spans="2:11" x14ac:dyDescent="0.3">
      <c r="B983" s="13" t="s">
        <v>992</v>
      </c>
      <c r="C983" s="3">
        <v>94.433333333333294</v>
      </c>
      <c r="D983" s="3">
        <v>93.419655000000006</v>
      </c>
      <c r="E983" s="3">
        <f t="shared" si="83"/>
        <v>93.926494166666657</v>
      </c>
      <c r="F983" s="3">
        <f t="shared" si="84"/>
        <v>1.0136783333332886</v>
      </c>
      <c r="G983" s="3">
        <f t="shared" si="85"/>
        <v>1.0136783333332886</v>
      </c>
      <c r="H983" s="56">
        <f t="shared" si="87"/>
        <v>1.0275437634693538</v>
      </c>
      <c r="I983" s="4">
        <f t="shared" si="86"/>
        <v>0.98926567243205132</v>
      </c>
      <c r="J983" s="55"/>
      <c r="K983" s="55"/>
    </row>
    <row r="984" spans="2:11" x14ac:dyDescent="0.3">
      <c r="B984" s="13" t="s">
        <v>993</v>
      </c>
      <c r="C984" s="3">
        <v>94.233333333333306</v>
      </c>
      <c r="D984" s="3">
        <v>90.231790000000004</v>
      </c>
      <c r="E984" s="3">
        <f t="shared" si="83"/>
        <v>92.232561666666655</v>
      </c>
      <c r="F984" s="3">
        <f t="shared" si="84"/>
        <v>4.0015433333333021</v>
      </c>
      <c r="G984" s="3">
        <f t="shared" si="85"/>
        <v>4.0015433333333021</v>
      </c>
      <c r="H984" s="56">
        <f t="shared" si="87"/>
        <v>16.012349048544195</v>
      </c>
      <c r="I984" s="4">
        <f t="shared" si="86"/>
        <v>0.95753579766537</v>
      </c>
      <c r="J984" s="55"/>
      <c r="K984" s="55"/>
    </row>
    <row r="985" spans="2:11" x14ac:dyDescent="0.3">
      <c r="B985" s="13" t="s">
        <v>994</v>
      </c>
      <c r="C985" s="3">
        <v>94.466666666666598</v>
      </c>
      <c r="D985" s="3">
        <v>93.447360000000003</v>
      </c>
      <c r="E985" s="3">
        <f t="shared" si="83"/>
        <v>93.957013333333293</v>
      </c>
      <c r="F985" s="3">
        <f t="shared" si="84"/>
        <v>1.0193066666665942</v>
      </c>
      <c r="G985" s="3">
        <f t="shared" si="85"/>
        <v>1.0193066666665942</v>
      </c>
      <c r="H985" s="56">
        <f t="shared" si="87"/>
        <v>1.0389860807109634</v>
      </c>
      <c r="I985" s="4">
        <f t="shared" si="86"/>
        <v>0.9892098800282294</v>
      </c>
      <c r="J985" s="55"/>
      <c r="K985" s="55"/>
    </row>
    <row r="986" spans="2:11" x14ac:dyDescent="0.3">
      <c r="B986" s="13" t="s">
        <v>995</v>
      </c>
      <c r="C986" s="3">
        <v>94.8</v>
      </c>
      <c r="D986" s="3">
        <v>91.652725000000004</v>
      </c>
      <c r="E986" s="3">
        <f t="shared" si="83"/>
        <v>93.226362499999993</v>
      </c>
      <c r="F986" s="3">
        <f t="shared" si="84"/>
        <v>3.1472749999999934</v>
      </c>
      <c r="G986" s="3">
        <f t="shared" si="85"/>
        <v>3.1472749999999934</v>
      </c>
      <c r="H986" s="56">
        <f t="shared" si="87"/>
        <v>9.9053399256249577</v>
      </c>
      <c r="I986" s="4">
        <f t="shared" si="86"/>
        <v>0.96680089662447266</v>
      </c>
      <c r="J986" s="55"/>
      <c r="K986" s="55"/>
    </row>
    <row r="987" spans="2:11" x14ac:dyDescent="0.3">
      <c r="B987" s="13" t="s">
        <v>996</v>
      </c>
      <c r="C987" s="3">
        <v>94.966666666666598</v>
      </c>
      <c r="D987" s="3">
        <v>91.590064999999996</v>
      </c>
      <c r="E987" s="3">
        <f t="shared" si="83"/>
        <v>93.278365833333297</v>
      </c>
      <c r="F987" s="3">
        <f t="shared" si="84"/>
        <v>3.3766016666666019</v>
      </c>
      <c r="G987" s="3">
        <f t="shared" si="85"/>
        <v>3.3766016666666019</v>
      </c>
      <c r="H987" s="56">
        <f t="shared" si="87"/>
        <v>11.401438815335673</v>
      </c>
      <c r="I987" s="4">
        <f t="shared" si="86"/>
        <v>0.9644443488943496</v>
      </c>
      <c r="J987" s="55"/>
      <c r="K987" s="55"/>
    </row>
    <row r="988" spans="2:11" x14ac:dyDescent="0.3">
      <c r="B988" s="13" t="s">
        <v>997</v>
      </c>
      <c r="C988" s="3">
        <v>90.6</v>
      </c>
      <c r="D988" s="3">
        <v>90.413439999999994</v>
      </c>
      <c r="E988" s="3">
        <f t="shared" si="83"/>
        <v>90.506720000000001</v>
      </c>
      <c r="F988" s="3">
        <f t="shared" si="84"/>
        <v>0.18656000000000006</v>
      </c>
      <c r="G988" s="3">
        <f t="shared" si="85"/>
        <v>0.18656000000000006</v>
      </c>
      <c r="H988" s="56">
        <f t="shared" si="87"/>
        <v>3.4804633600000023E-2</v>
      </c>
      <c r="I988" s="4">
        <f t="shared" si="86"/>
        <v>0.99794083885209717</v>
      </c>
      <c r="J988" s="55"/>
      <c r="K988" s="55"/>
    </row>
    <row r="989" spans="2:11" x14ac:dyDescent="0.3">
      <c r="B989" s="13" t="s">
        <v>998</v>
      </c>
      <c r="C989" s="3">
        <v>90.2</v>
      </c>
      <c r="D989" s="3">
        <v>88.181884999999994</v>
      </c>
      <c r="E989" s="3">
        <f t="shared" si="83"/>
        <v>89.190942500000006</v>
      </c>
      <c r="F989" s="3">
        <f t="shared" si="84"/>
        <v>2.0181150000000088</v>
      </c>
      <c r="G989" s="3">
        <f t="shared" si="85"/>
        <v>2.0181150000000088</v>
      </c>
      <c r="H989" s="56">
        <f t="shared" si="87"/>
        <v>4.0727881532250354</v>
      </c>
      <c r="I989" s="4">
        <f t="shared" si="86"/>
        <v>0.97762621951219497</v>
      </c>
      <c r="J989" s="55"/>
      <c r="K989" s="55"/>
    </row>
    <row r="990" spans="2:11" x14ac:dyDescent="0.3">
      <c r="B990" s="13" t="s">
        <v>999</v>
      </c>
      <c r="C990" s="3">
        <v>93.387096774193495</v>
      </c>
      <c r="D990" s="3">
        <v>98.481669999999994</v>
      </c>
      <c r="E990" s="3">
        <f t="shared" si="83"/>
        <v>95.934383387096744</v>
      </c>
      <c r="F990" s="3">
        <f t="shared" si="84"/>
        <v>-5.0945732258064993</v>
      </c>
      <c r="G990" s="3">
        <f t="shared" si="85"/>
        <v>5.0945732258064993</v>
      </c>
      <c r="H990" s="56">
        <f t="shared" si="87"/>
        <v>25.954676353104439</v>
      </c>
      <c r="I990" s="4">
        <f t="shared" si="86"/>
        <v>0.9454467115716747</v>
      </c>
      <c r="J990" s="55"/>
      <c r="K990" s="55"/>
    </row>
    <row r="991" spans="2:11" x14ac:dyDescent="0.3">
      <c r="B991" s="13" t="s">
        <v>1000</v>
      </c>
      <c r="C991" s="3">
        <v>92.8333333333333</v>
      </c>
      <c r="D991" s="3">
        <v>90.042465000000007</v>
      </c>
      <c r="E991" s="3">
        <f t="shared" si="83"/>
        <v>91.437899166666654</v>
      </c>
      <c r="F991" s="3">
        <f t="shared" si="84"/>
        <v>2.7908683333332931</v>
      </c>
      <c r="G991" s="3">
        <f t="shared" si="85"/>
        <v>2.7908683333332931</v>
      </c>
      <c r="H991" s="56">
        <f t="shared" si="87"/>
        <v>7.7889460540025528</v>
      </c>
      <c r="I991" s="4">
        <f t="shared" si="86"/>
        <v>0.9699367863554762</v>
      </c>
      <c r="J991" s="55"/>
      <c r="K991" s="55"/>
    </row>
    <row r="992" spans="2:11" x14ac:dyDescent="0.3">
      <c r="B992" s="13" t="s">
        <v>1001</v>
      </c>
      <c r="C992" s="3">
        <v>90.9</v>
      </c>
      <c r="D992" s="3">
        <v>93.271010000000004</v>
      </c>
      <c r="E992" s="3">
        <f t="shared" si="83"/>
        <v>92.085505000000012</v>
      </c>
      <c r="F992" s="3">
        <f t="shared" si="84"/>
        <v>-2.3710099999999983</v>
      </c>
      <c r="G992" s="3">
        <f t="shared" si="85"/>
        <v>2.3710099999999983</v>
      </c>
      <c r="H992" s="56">
        <f t="shared" si="87"/>
        <v>5.6216884200999919</v>
      </c>
      <c r="I992" s="4">
        <f t="shared" si="86"/>
        <v>0.97391628162816279</v>
      </c>
      <c r="J992" s="55"/>
      <c r="K992" s="55"/>
    </row>
    <row r="993" spans="2:11" x14ac:dyDescent="0.3">
      <c r="B993" s="13" t="s">
        <v>1002</v>
      </c>
      <c r="C993" s="3">
        <v>91.733333333333306</v>
      </c>
      <c r="D993" s="3">
        <v>91.889290000000003</v>
      </c>
      <c r="E993" s="3">
        <f t="shared" si="83"/>
        <v>91.811311666666654</v>
      </c>
      <c r="F993" s="3">
        <f t="shared" si="84"/>
        <v>-0.15595666666669672</v>
      </c>
      <c r="G993" s="3">
        <f t="shared" si="85"/>
        <v>0.15595666666669672</v>
      </c>
      <c r="H993" s="56">
        <f t="shared" si="87"/>
        <v>2.4322481877787152E-2</v>
      </c>
      <c r="I993" s="4">
        <f t="shared" si="86"/>
        <v>0.9982998909883718</v>
      </c>
      <c r="J993" s="55"/>
      <c r="K993" s="55"/>
    </row>
    <row r="994" spans="2:11" x14ac:dyDescent="0.3">
      <c r="B994" s="13" t="s">
        <v>1003</v>
      </c>
      <c r="C994" s="3">
        <v>90.9</v>
      </c>
      <c r="D994" s="3">
        <v>92.514899999999997</v>
      </c>
      <c r="E994" s="3">
        <f t="shared" si="83"/>
        <v>91.707449999999994</v>
      </c>
      <c r="F994" s="3">
        <f t="shared" si="84"/>
        <v>-1.6148999999999916</v>
      </c>
      <c r="G994" s="3">
        <f t="shared" si="85"/>
        <v>1.6148999999999916</v>
      </c>
      <c r="H994" s="56">
        <f t="shared" si="87"/>
        <v>2.6079020099999726</v>
      </c>
      <c r="I994" s="4">
        <f t="shared" si="86"/>
        <v>0.98223432343234329</v>
      </c>
      <c r="J994" s="55"/>
      <c r="K994" s="55"/>
    </row>
    <row r="995" spans="2:11" x14ac:dyDescent="0.3">
      <c r="B995" s="13" t="s">
        <v>1004</v>
      </c>
      <c r="C995" s="3">
        <v>91.3333333333333</v>
      </c>
      <c r="D995" s="3">
        <v>91.706919999999997</v>
      </c>
      <c r="E995" s="3">
        <f t="shared" si="83"/>
        <v>91.520126666666641</v>
      </c>
      <c r="F995" s="3">
        <f t="shared" si="84"/>
        <v>-0.37358666666669649</v>
      </c>
      <c r="G995" s="3">
        <f t="shared" si="85"/>
        <v>0.37358666666669649</v>
      </c>
      <c r="H995" s="56">
        <f t="shared" si="87"/>
        <v>0.13956699751113338</v>
      </c>
      <c r="I995" s="4">
        <f t="shared" si="86"/>
        <v>0.99590963503649599</v>
      </c>
      <c r="J995" s="55"/>
      <c r="K995" s="55"/>
    </row>
    <row r="996" spans="2:11" x14ac:dyDescent="0.3">
      <c r="B996" s="13" t="s">
        <v>1005</v>
      </c>
      <c r="C996" s="3">
        <v>93.1</v>
      </c>
      <c r="D996" s="3">
        <v>88.375389999999996</v>
      </c>
      <c r="E996" s="3">
        <f t="shared" si="83"/>
        <v>90.737695000000002</v>
      </c>
      <c r="F996" s="3">
        <f t="shared" si="84"/>
        <v>4.7246099999999984</v>
      </c>
      <c r="G996" s="3">
        <f t="shared" si="85"/>
        <v>4.7246099999999984</v>
      </c>
      <c r="H996" s="56">
        <f t="shared" si="87"/>
        <v>22.321939652099985</v>
      </c>
      <c r="I996" s="4">
        <f t="shared" si="86"/>
        <v>0.94925230934479055</v>
      </c>
      <c r="J996" s="55"/>
      <c r="K996" s="55"/>
    </row>
    <row r="997" spans="2:11" x14ac:dyDescent="0.3">
      <c r="B997" s="13" t="s">
        <v>1006</v>
      </c>
      <c r="C997" s="3">
        <v>93.8</v>
      </c>
      <c r="D997" s="3">
        <v>88.501620000000003</v>
      </c>
      <c r="E997" s="3">
        <f t="shared" si="83"/>
        <v>91.150810000000007</v>
      </c>
      <c r="F997" s="3">
        <f t="shared" si="84"/>
        <v>5.2983799999999945</v>
      </c>
      <c r="G997" s="3">
        <f t="shared" si="85"/>
        <v>5.2983799999999945</v>
      </c>
      <c r="H997" s="56">
        <f t="shared" si="87"/>
        <v>28.072830624399941</v>
      </c>
      <c r="I997" s="4">
        <f t="shared" si="86"/>
        <v>0.94351407249466956</v>
      </c>
      <c r="J997" s="55"/>
      <c r="K997" s="55"/>
    </row>
    <row r="998" spans="2:11" x14ac:dyDescent="0.3">
      <c r="B998" s="13" t="s">
        <v>1007</v>
      </c>
      <c r="C998" s="3">
        <v>94.366666666666603</v>
      </c>
      <c r="D998" s="3">
        <v>92.635829999999999</v>
      </c>
      <c r="E998" s="3">
        <f t="shared" si="83"/>
        <v>93.501248333333308</v>
      </c>
      <c r="F998" s="3">
        <f t="shared" si="84"/>
        <v>1.7308366666666046</v>
      </c>
      <c r="G998" s="3">
        <f t="shared" si="85"/>
        <v>1.7308366666666046</v>
      </c>
      <c r="H998" s="56">
        <f t="shared" si="87"/>
        <v>2.9957955666775629</v>
      </c>
      <c r="I998" s="4">
        <f t="shared" si="86"/>
        <v>0.98165838926174565</v>
      </c>
      <c r="J998" s="55"/>
      <c r="K998" s="55"/>
    </row>
    <row r="999" spans="2:11" x14ac:dyDescent="0.3">
      <c r="B999" s="13" t="s">
        <v>1008</v>
      </c>
      <c r="C999" s="3">
        <v>94.7</v>
      </c>
      <c r="D999" s="3">
        <v>86.715339999999998</v>
      </c>
      <c r="E999" s="3">
        <f t="shared" si="83"/>
        <v>90.707670000000007</v>
      </c>
      <c r="F999" s="3">
        <f t="shared" si="84"/>
        <v>7.9846600000000052</v>
      </c>
      <c r="G999" s="3">
        <f t="shared" si="85"/>
        <v>7.9846600000000052</v>
      </c>
      <c r="H999" s="56">
        <f t="shared" si="87"/>
        <v>63.754795315600084</v>
      </c>
      <c r="I999" s="4">
        <f t="shared" si="86"/>
        <v>0.91568468848996831</v>
      </c>
      <c r="J999" s="55"/>
      <c r="K999" s="55"/>
    </row>
    <row r="1000" spans="2:11" x14ac:dyDescent="0.3">
      <c r="B1000" s="13" t="s">
        <v>1009</v>
      </c>
      <c r="C1000" s="3">
        <v>94.433333333333294</v>
      </c>
      <c r="D1000" s="3">
        <v>89.734200000000001</v>
      </c>
      <c r="E1000" s="3">
        <f t="shared" si="83"/>
        <v>92.083766666666648</v>
      </c>
      <c r="F1000" s="3">
        <f t="shared" si="84"/>
        <v>4.6991333333332932</v>
      </c>
      <c r="G1000" s="3">
        <f t="shared" si="85"/>
        <v>4.6991333333332932</v>
      </c>
      <c r="H1000" s="56">
        <f t="shared" si="87"/>
        <v>22.081854084444068</v>
      </c>
      <c r="I1000" s="4">
        <f t="shared" si="86"/>
        <v>0.95023861630780138</v>
      </c>
      <c r="J1000" s="55"/>
      <c r="K1000" s="55"/>
    </row>
    <row r="1001" spans="2:11" x14ac:dyDescent="0.3">
      <c r="B1001" s="13" t="s">
        <v>1010</v>
      </c>
      <c r="C1001" s="3">
        <v>93.227272727272705</v>
      </c>
      <c r="D1001" s="3">
        <v>95.328224000000006</v>
      </c>
      <c r="E1001" s="3">
        <f t="shared" si="83"/>
        <v>94.277748363636363</v>
      </c>
      <c r="F1001" s="3">
        <f t="shared" si="84"/>
        <v>-2.1009512727273005</v>
      </c>
      <c r="G1001" s="3">
        <f t="shared" si="85"/>
        <v>2.1009512727273005</v>
      </c>
      <c r="H1001" s="56">
        <f t="shared" si="87"/>
        <v>4.4139962503744643</v>
      </c>
      <c r="I1001" s="4">
        <f t="shared" si="86"/>
        <v>0.97746419892735226</v>
      </c>
      <c r="J1001" s="55"/>
      <c r="K1001" s="55"/>
    </row>
    <row r="1002" spans="2:11" x14ac:dyDescent="0.3">
      <c r="B1002" s="13" t="s">
        <v>1011</v>
      </c>
      <c r="C1002" s="3">
        <v>92.815789473684106</v>
      </c>
      <c r="D1002" s="3">
        <v>97.357100000000003</v>
      </c>
      <c r="E1002" s="3">
        <f t="shared" ref="E1002:E1024" si="88">IFERROR(AVERAGE(C1002,D1002),"")</f>
        <v>95.086444736842054</v>
      </c>
      <c r="F1002" s="3">
        <f t="shared" ref="F1002:F1024" si="89">IFERROR((C1002-D1002),"")</f>
        <v>-4.5413105263158968</v>
      </c>
      <c r="G1002" s="3">
        <f t="shared" ref="G1002:G1024" si="90">ABS(F1002)</f>
        <v>4.5413105263158968</v>
      </c>
      <c r="H1002" s="56">
        <f t="shared" si="87"/>
        <v>20.623501296427566</v>
      </c>
      <c r="I1002" s="4">
        <f t="shared" ref="I1002:I1024" si="91">IFERROR((1-(ABS(C1002-D1002)/C1002)),"")</f>
        <v>0.95107178905585366</v>
      </c>
      <c r="J1002" s="55"/>
      <c r="K1002" s="55"/>
    </row>
    <row r="1003" spans="2:11" x14ac:dyDescent="0.3">
      <c r="B1003" s="13" t="s">
        <v>1012</v>
      </c>
      <c r="C1003" s="3">
        <v>93.451612903225794</v>
      </c>
      <c r="D1003" s="3">
        <v>86.122810000000001</v>
      </c>
      <c r="E1003" s="3">
        <f t="shared" si="88"/>
        <v>89.787211451612905</v>
      </c>
      <c r="F1003" s="3">
        <f t="shared" si="89"/>
        <v>7.3288029032257924</v>
      </c>
      <c r="G1003" s="3">
        <f t="shared" si="90"/>
        <v>7.3288029032257924</v>
      </c>
      <c r="H1003" s="56">
        <f t="shared" si="87"/>
        <v>53.711351994330805</v>
      </c>
      <c r="I1003" s="4">
        <f t="shared" si="91"/>
        <v>0.92157649637556105</v>
      </c>
      <c r="J1003" s="55"/>
      <c r="K1003" s="55"/>
    </row>
    <row r="1004" spans="2:11" x14ac:dyDescent="0.3">
      <c r="B1004" s="13" t="s">
        <v>1013</v>
      </c>
      <c r="C1004" s="3">
        <v>91.533333333333303</v>
      </c>
      <c r="D1004" s="3">
        <v>86.024460000000005</v>
      </c>
      <c r="E1004" s="3">
        <f t="shared" si="88"/>
        <v>88.778896666666654</v>
      </c>
      <c r="F1004" s="3">
        <f t="shared" si="89"/>
        <v>5.5088733333332982</v>
      </c>
      <c r="G1004" s="3">
        <f t="shared" si="90"/>
        <v>5.5088733333332982</v>
      </c>
      <c r="H1004" s="56">
        <f t="shared" si="87"/>
        <v>30.347685402710724</v>
      </c>
      <c r="I1004" s="4">
        <f t="shared" si="91"/>
        <v>0.93981565914056842</v>
      </c>
      <c r="J1004" s="55"/>
      <c r="K1004" s="55"/>
    </row>
    <row r="1005" spans="2:11" x14ac:dyDescent="0.3">
      <c r="B1005" s="13" t="s">
        <v>1014</v>
      </c>
      <c r="C1005" s="3">
        <v>93.566666666666606</v>
      </c>
      <c r="D1005" s="3">
        <v>89.522440000000003</v>
      </c>
      <c r="E1005" s="3">
        <f t="shared" si="88"/>
        <v>91.544553333333312</v>
      </c>
      <c r="F1005" s="3">
        <f t="shared" si="89"/>
        <v>4.0442266666666029</v>
      </c>
      <c r="G1005" s="3">
        <f t="shared" si="90"/>
        <v>4.0442266666666029</v>
      </c>
      <c r="H1005" s="56">
        <f t="shared" si="87"/>
        <v>16.355769331377264</v>
      </c>
      <c r="I1005" s="4">
        <f t="shared" si="91"/>
        <v>0.95677705735660912</v>
      </c>
      <c r="J1005" s="55"/>
      <c r="K1005" s="55"/>
    </row>
    <row r="1006" spans="2:11" x14ac:dyDescent="0.3">
      <c r="B1006" s="13" t="s">
        <v>1015</v>
      </c>
      <c r="C1006" s="3">
        <v>94.606060606060595</v>
      </c>
      <c r="D1006" s="3">
        <v>90.854939999999999</v>
      </c>
      <c r="E1006" s="3">
        <f t="shared" si="88"/>
        <v>92.730500303030297</v>
      </c>
      <c r="F1006" s="3">
        <f t="shared" si="89"/>
        <v>3.7511206060605957</v>
      </c>
      <c r="G1006" s="3">
        <f t="shared" si="90"/>
        <v>3.7511206060605957</v>
      </c>
      <c r="H1006" s="56">
        <f t="shared" si="87"/>
        <v>14.070905801212412</v>
      </c>
      <c r="I1006" s="4">
        <f t="shared" si="91"/>
        <v>0.96035010249839858</v>
      </c>
      <c r="J1006" s="55"/>
      <c r="K1006" s="55"/>
    </row>
    <row r="1007" spans="2:11" x14ac:dyDescent="0.3">
      <c r="B1007" s="13" t="s">
        <v>1016</v>
      </c>
      <c r="C1007" s="3">
        <v>93</v>
      </c>
      <c r="D1007" s="3">
        <v>91.590639999999993</v>
      </c>
      <c r="E1007" s="3">
        <f t="shared" si="88"/>
        <v>92.295320000000004</v>
      </c>
      <c r="F1007" s="3">
        <f t="shared" si="89"/>
        <v>1.4093600000000066</v>
      </c>
      <c r="G1007" s="3">
        <f t="shared" si="90"/>
        <v>1.4093600000000066</v>
      </c>
      <c r="H1007" s="56">
        <f t="shared" si="87"/>
        <v>1.9862956096000186</v>
      </c>
      <c r="I1007" s="4">
        <f t="shared" si="91"/>
        <v>0.98484559139784944</v>
      </c>
      <c r="J1007" s="55"/>
      <c r="K1007" s="55"/>
    </row>
    <row r="1008" spans="2:11" x14ac:dyDescent="0.3">
      <c r="B1008" s="13" t="s">
        <v>1017</v>
      </c>
      <c r="C1008" s="3">
        <v>93.727272727272705</v>
      </c>
      <c r="D1008" s="3">
        <v>86.634253999999999</v>
      </c>
      <c r="E1008" s="3">
        <f t="shared" si="88"/>
        <v>90.180763363636345</v>
      </c>
      <c r="F1008" s="3">
        <f t="shared" si="89"/>
        <v>7.0930187272727068</v>
      </c>
      <c r="G1008" s="3">
        <f t="shared" si="90"/>
        <v>7.0930187272727068</v>
      </c>
      <c r="H1008" s="56">
        <f t="shared" si="87"/>
        <v>50.310914665441331</v>
      </c>
      <c r="I1008" s="4">
        <f t="shared" si="91"/>
        <v>0.9243227875848693</v>
      </c>
      <c r="J1008" s="55"/>
      <c r="K1008" s="55"/>
    </row>
    <row r="1009" spans="2:11" x14ac:dyDescent="0.3">
      <c r="B1009" s="13" t="s">
        <v>1018</v>
      </c>
      <c r="C1009" s="3">
        <v>93.857142857142804</v>
      </c>
      <c r="D1009" s="3">
        <v>86.031260000000003</v>
      </c>
      <c r="E1009" s="3">
        <f t="shared" si="88"/>
        <v>89.944201428571404</v>
      </c>
      <c r="F1009" s="3">
        <f t="shared" si="89"/>
        <v>7.8258828571428012</v>
      </c>
      <c r="G1009" s="3">
        <f t="shared" si="90"/>
        <v>7.8258828571428012</v>
      </c>
      <c r="H1009" s="56">
        <f t="shared" si="87"/>
        <v>61.244442493721571</v>
      </c>
      <c r="I1009" s="4">
        <f t="shared" si="91"/>
        <v>0.91661920852359269</v>
      </c>
      <c r="J1009" s="55"/>
      <c r="K1009" s="55"/>
    </row>
    <row r="1010" spans="2:11" x14ac:dyDescent="0.3">
      <c r="B1010" s="13" t="s">
        <v>1019</v>
      </c>
      <c r="C1010" s="3">
        <v>94.441176470588204</v>
      </c>
      <c r="D1010" s="3">
        <v>92.670529999999999</v>
      </c>
      <c r="E1010" s="3">
        <f t="shared" si="88"/>
        <v>93.555853235294109</v>
      </c>
      <c r="F1010" s="3">
        <f t="shared" si="89"/>
        <v>1.7706464705882041</v>
      </c>
      <c r="G1010" s="3">
        <f t="shared" si="90"/>
        <v>1.7706464705882041</v>
      </c>
      <c r="H1010" s="56">
        <f t="shared" si="87"/>
        <v>3.1351889238064641</v>
      </c>
      <c r="I1010" s="4">
        <f t="shared" si="91"/>
        <v>0.98125132980379981</v>
      </c>
      <c r="J1010" s="55"/>
      <c r="K1010" s="55"/>
    </row>
    <row r="1011" spans="2:11" x14ac:dyDescent="0.3">
      <c r="B1011" s="13" t="s">
        <v>1020</v>
      </c>
      <c r="C1011" s="3">
        <v>94.866666666666603</v>
      </c>
      <c r="D1011" s="3">
        <v>93.67183</v>
      </c>
      <c r="E1011" s="3">
        <f t="shared" si="88"/>
        <v>94.269248333333309</v>
      </c>
      <c r="F1011" s="3">
        <f t="shared" si="89"/>
        <v>1.1948366666666033</v>
      </c>
      <c r="G1011" s="3">
        <f t="shared" si="90"/>
        <v>1.1948366666666033</v>
      </c>
      <c r="H1011" s="56">
        <f t="shared" si="87"/>
        <v>1.4276346600109595</v>
      </c>
      <c r="I1011" s="4">
        <f t="shared" si="91"/>
        <v>0.98740509486999362</v>
      </c>
      <c r="J1011" s="55"/>
      <c r="K1011" s="55"/>
    </row>
    <row r="1012" spans="2:11" x14ac:dyDescent="0.3">
      <c r="B1012" s="13" t="s">
        <v>1021</v>
      </c>
      <c r="C1012" s="3">
        <v>93.1</v>
      </c>
      <c r="D1012" s="3">
        <v>95.097915999999998</v>
      </c>
      <c r="E1012" s="3">
        <f t="shared" si="88"/>
        <v>94.098957999999996</v>
      </c>
      <c r="F1012" s="3">
        <f t="shared" si="89"/>
        <v>-1.9979160000000036</v>
      </c>
      <c r="G1012" s="3">
        <f t="shared" si="90"/>
        <v>1.9979160000000036</v>
      </c>
      <c r="H1012" s="56">
        <f t="shared" si="87"/>
        <v>3.9916683430560145</v>
      </c>
      <c r="I1012" s="4">
        <f t="shared" si="91"/>
        <v>0.97854010741138553</v>
      </c>
      <c r="J1012" s="55"/>
      <c r="K1012" s="55"/>
    </row>
    <row r="1013" spans="2:11" x14ac:dyDescent="0.3">
      <c r="B1013" s="13" t="s">
        <v>1022</v>
      </c>
      <c r="C1013" s="3">
        <v>93</v>
      </c>
      <c r="D1013" s="3">
        <v>94.86054</v>
      </c>
      <c r="E1013" s="3">
        <f t="shared" si="88"/>
        <v>93.930270000000007</v>
      </c>
      <c r="F1013" s="3">
        <f t="shared" si="89"/>
        <v>-1.8605400000000003</v>
      </c>
      <c r="G1013" s="3">
        <f t="shared" si="90"/>
        <v>1.8605400000000003</v>
      </c>
      <c r="H1013" s="56">
        <f t="shared" si="87"/>
        <v>3.4616090916000011</v>
      </c>
      <c r="I1013" s="4">
        <f t="shared" si="91"/>
        <v>0.97999419354838713</v>
      </c>
      <c r="J1013" s="55"/>
      <c r="K1013" s="55"/>
    </row>
    <row r="1014" spans="2:11" x14ac:dyDescent="0.3">
      <c r="B1014" s="13" t="s">
        <v>1023</v>
      </c>
      <c r="C1014" s="3">
        <v>94.177777777777806</v>
      </c>
      <c r="D1014" s="3">
        <v>88.328636000000003</v>
      </c>
      <c r="E1014" s="3">
        <f t="shared" si="88"/>
        <v>91.253206888888911</v>
      </c>
      <c r="F1014" s="3">
        <f t="shared" si="89"/>
        <v>5.8491417777778025</v>
      </c>
      <c r="G1014" s="3">
        <f t="shared" si="90"/>
        <v>5.8491417777778025</v>
      </c>
      <c r="H1014" s="56">
        <f t="shared" si="87"/>
        <v>34.212459536545673</v>
      </c>
      <c r="I1014" s="4">
        <f t="shared" si="91"/>
        <v>0.9378925483718733</v>
      </c>
      <c r="J1014" s="55"/>
      <c r="K1014" s="55"/>
    </row>
    <row r="1015" spans="2:11" x14ac:dyDescent="0.3">
      <c r="B1015" s="13" t="s">
        <v>1024</v>
      </c>
      <c r="C1015" s="3">
        <v>90.6666666666666</v>
      </c>
      <c r="D1015" s="3">
        <v>93.489199999999997</v>
      </c>
      <c r="E1015" s="3">
        <f t="shared" si="88"/>
        <v>92.077933333333306</v>
      </c>
      <c r="F1015" s="3">
        <f t="shared" si="89"/>
        <v>-2.8225333333333964</v>
      </c>
      <c r="G1015" s="3">
        <f t="shared" si="90"/>
        <v>2.8225333333333964</v>
      </c>
      <c r="H1015" s="56">
        <f t="shared" si="87"/>
        <v>7.9666944177781334</v>
      </c>
      <c r="I1015" s="4">
        <f t="shared" si="91"/>
        <v>0.96886911764705808</v>
      </c>
      <c r="J1015" s="55"/>
      <c r="K1015" s="55"/>
    </row>
    <row r="1016" spans="2:11" x14ac:dyDescent="0.3">
      <c r="B1016" s="13" t="s">
        <v>1025</v>
      </c>
      <c r="C1016" s="3">
        <v>91.266666666666595</v>
      </c>
      <c r="D1016" s="3">
        <v>92.507779999999997</v>
      </c>
      <c r="E1016" s="3">
        <f t="shared" si="88"/>
        <v>91.887223333333296</v>
      </c>
      <c r="F1016" s="3">
        <f t="shared" si="89"/>
        <v>-1.2411133333334021</v>
      </c>
      <c r="G1016" s="3">
        <f t="shared" si="90"/>
        <v>1.2411133333334021</v>
      </c>
      <c r="H1016" s="56">
        <f t="shared" si="87"/>
        <v>1.5403623061779486</v>
      </c>
      <c r="I1016" s="4">
        <f t="shared" si="91"/>
        <v>0.98640124178232214</v>
      </c>
      <c r="J1016" s="55"/>
      <c r="K1016" s="55"/>
    </row>
    <row r="1017" spans="2:11" x14ac:dyDescent="0.3">
      <c r="B1017" s="13" t="s">
        <v>1026</v>
      </c>
      <c r="C1017" s="3">
        <v>92.3333333333333</v>
      </c>
      <c r="D1017" s="3">
        <v>89.958699999999993</v>
      </c>
      <c r="E1017" s="3">
        <f t="shared" si="88"/>
        <v>91.14601666666664</v>
      </c>
      <c r="F1017" s="3">
        <f t="shared" si="89"/>
        <v>2.374633333333307</v>
      </c>
      <c r="G1017" s="3">
        <f t="shared" si="90"/>
        <v>2.374633333333307</v>
      </c>
      <c r="H1017" s="56">
        <f t="shared" si="87"/>
        <v>5.638883467777652</v>
      </c>
      <c r="I1017" s="4">
        <f t="shared" si="91"/>
        <v>0.97428194945848401</v>
      </c>
      <c r="J1017" s="55"/>
      <c r="K1017" s="55"/>
    </row>
    <row r="1018" spans="2:11" x14ac:dyDescent="0.3">
      <c r="B1018" s="13" t="s">
        <v>1027</v>
      </c>
      <c r="C1018" s="3">
        <v>91.3</v>
      </c>
      <c r="D1018" s="3">
        <v>89.951599999999999</v>
      </c>
      <c r="E1018" s="3">
        <f t="shared" si="88"/>
        <v>90.625799999999998</v>
      </c>
      <c r="F1018" s="3">
        <f t="shared" si="89"/>
        <v>1.348399999999998</v>
      </c>
      <c r="G1018" s="3">
        <f t="shared" si="90"/>
        <v>1.348399999999998</v>
      </c>
      <c r="H1018" s="56">
        <f t="shared" si="87"/>
        <v>1.8181825599999948</v>
      </c>
      <c r="I1018" s="4">
        <f t="shared" si="91"/>
        <v>0.98523110624315446</v>
      </c>
      <c r="J1018" s="55"/>
      <c r="K1018" s="55"/>
    </row>
    <row r="1019" spans="2:11" x14ac:dyDescent="0.3">
      <c r="B1019" s="13" t="s">
        <v>1028</v>
      </c>
      <c r="C1019" s="3">
        <v>92.838709677419303</v>
      </c>
      <c r="D1019" s="3">
        <v>89.525019999999998</v>
      </c>
      <c r="E1019" s="3">
        <f t="shared" si="88"/>
        <v>91.181864838709657</v>
      </c>
      <c r="F1019" s="3">
        <f t="shared" si="89"/>
        <v>3.3136896774193048</v>
      </c>
      <c r="G1019" s="3">
        <f t="shared" si="90"/>
        <v>3.3136896774193048</v>
      </c>
      <c r="H1019" s="56">
        <f t="shared" si="87"/>
        <v>10.980539278235256</v>
      </c>
      <c r="I1019" s="4">
        <f t="shared" si="91"/>
        <v>0.96430702571230076</v>
      </c>
      <c r="J1019" s="55"/>
      <c r="K1019" s="55"/>
    </row>
    <row r="1020" spans="2:11" x14ac:dyDescent="0.3">
      <c r="B1020" s="13" t="s">
        <v>1029</v>
      </c>
      <c r="C1020" s="3">
        <v>93.612903225806406</v>
      </c>
      <c r="D1020" s="3">
        <v>93.86618</v>
      </c>
      <c r="E1020" s="3">
        <f t="shared" si="88"/>
        <v>93.739541612903196</v>
      </c>
      <c r="F1020" s="3">
        <f t="shared" si="89"/>
        <v>-0.25327677419359418</v>
      </c>
      <c r="G1020" s="3">
        <f t="shared" si="90"/>
        <v>0.25327677419359418</v>
      </c>
      <c r="H1020" s="56">
        <f t="shared" si="87"/>
        <v>6.4149124345912897E-2</v>
      </c>
      <c r="I1020" s="4">
        <f t="shared" si="91"/>
        <v>0.9972944245348031</v>
      </c>
      <c r="J1020" s="55"/>
      <c r="K1020" s="55"/>
    </row>
    <row r="1021" spans="2:11" x14ac:dyDescent="0.3">
      <c r="B1021" s="13" t="s">
        <v>1030</v>
      </c>
      <c r="C1021" s="3">
        <v>93.129032258064498</v>
      </c>
      <c r="D1021" s="3">
        <v>94.357550000000003</v>
      </c>
      <c r="E1021" s="3">
        <f t="shared" si="88"/>
        <v>93.743291129032258</v>
      </c>
      <c r="F1021" s="3">
        <f t="shared" si="89"/>
        <v>-1.2285177419355051</v>
      </c>
      <c r="G1021" s="3">
        <f t="shared" si="90"/>
        <v>1.2285177419355051</v>
      </c>
      <c r="H1021" s="56">
        <f t="shared" si="87"/>
        <v>1.5092558422503124</v>
      </c>
      <c r="I1021" s="4">
        <f t="shared" si="91"/>
        <v>0.98680843436092802</v>
      </c>
      <c r="J1021" s="55"/>
      <c r="K1021" s="55"/>
    </row>
    <row r="1022" spans="2:11" x14ac:dyDescent="0.3">
      <c r="B1022" s="13" t="s">
        <v>1031</v>
      </c>
      <c r="C1022" s="3">
        <v>92.266666666666595</v>
      </c>
      <c r="D1022" s="3">
        <v>87.867760000000004</v>
      </c>
      <c r="E1022" s="3">
        <f t="shared" si="88"/>
        <v>90.067213333333299</v>
      </c>
      <c r="F1022" s="3">
        <f t="shared" si="89"/>
        <v>4.3989066666665906</v>
      </c>
      <c r="G1022" s="3">
        <f t="shared" si="90"/>
        <v>4.3989066666665906</v>
      </c>
      <c r="H1022" s="56">
        <f t="shared" si="87"/>
        <v>19.350379862043773</v>
      </c>
      <c r="I1022" s="4">
        <f t="shared" si="91"/>
        <v>0.9523239884393071</v>
      </c>
      <c r="J1022" s="55"/>
      <c r="K1022" s="55"/>
    </row>
    <row r="1023" spans="2:11" x14ac:dyDescent="0.3">
      <c r="B1023" s="13" t="s">
        <v>1032</v>
      </c>
      <c r="C1023" s="3">
        <v>90.387096774193495</v>
      </c>
      <c r="D1023" s="3">
        <v>93.078469999999996</v>
      </c>
      <c r="E1023" s="3">
        <f t="shared" si="88"/>
        <v>91.732783387096745</v>
      </c>
      <c r="F1023" s="3">
        <f t="shared" si="89"/>
        <v>-2.6913732258065011</v>
      </c>
      <c r="G1023" s="3">
        <f t="shared" si="90"/>
        <v>2.6913732258065011</v>
      </c>
      <c r="H1023" s="56">
        <f t="shared" si="87"/>
        <v>7.243489840588091</v>
      </c>
      <c r="I1023" s="4">
        <f t="shared" si="91"/>
        <v>0.97022392219842912</v>
      </c>
      <c r="J1023" s="55"/>
      <c r="K1023" s="55"/>
    </row>
    <row r="1024" spans="2:11" x14ac:dyDescent="0.3">
      <c r="B1024" s="13" t="s">
        <v>1033</v>
      </c>
      <c r="C1024" s="3">
        <v>90.59375</v>
      </c>
      <c r="D1024" s="3">
        <v>95.645354999999995</v>
      </c>
      <c r="E1024" s="3">
        <f t="shared" si="88"/>
        <v>93.119552499999998</v>
      </c>
      <c r="F1024" s="3">
        <f t="shared" si="89"/>
        <v>-5.051604999999995</v>
      </c>
      <c r="G1024" s="3">
        <f t="shared" si="90"/>
        <v>5.051604999999995</v>
      </c>
      <c r="H1024" s="56">
        <f t="shared" si="87"/>
        <v>25.518713076024948</v>
      </c>
      <c r="I1024" s="4">
        <f t="shared" si="91"/>
        <v>0.94423892376681617</v>
      </c>
      <c r="J1024" s="55"/>
      <c r="K1024" s="55"/>
    </row>
    <row r="1025" spans="2:9" x14ac:dyDescent="0.3">
      <c r="B1025" s="13"/>
      <c r="C1025" s="3"/>
      <c r="D1025" s="3"/>
      <c r="E1025" s="3"/>
      <c r="F1025" s="3"/>
      <c r="G1025" s="3"/>
      <c r="H1025" s="3"/>
      <c r="I1025" s="4"/>
    </row>
    <row r="1026" spans="2:9" x14ac:dyDescent="0.3">
      <c r="B1026" s="13"/>
      <c r="C1026" s="3"/>
      <c r="D1026" s="3"/>
      <c r="E1026" s="3"/>
      <c r="F1026" s="3"/>
      <c r="G1026" s="3"/>
      <c r="H1026" s="3"/>
      <c r="I1026" s="4"/>
    </row>
    <row r="1027" spans="2:9" x14ac:dyDescent="0.3">
      <c r="B1027" s="13"/>
      <c r="C1027" s="3"/>
      <c r="D1027" s="3"/>
      <c r="E1027" s="3"/>
      <c r="F1027" s="3"/>
      <c r="G1027" s="3"/>
      <c r="H1027" s="3"/>
      <c r="I1027" s="4"/>
    </row>
    <row r="1028" spans="2:9" x14ac:dyDescent="0.3">
      <c r="B1028" s="13"/>
      <c r="C1028" s="3"/>
      <c r="D1028" s="3"/>
      <c r="E1028" s="3"/>
      <c r="F1028" s="3"/>
      <c r="G1028" s="3"/>
      <c r="H1028" s="3"/>
      <c r="I1028" s="4"/>
    </row>
    <row r="1029" spans="2:9" x14ac:dyDescent="0.3">
      <c r="B1029" s="13"/>
      <c r="C1029" s="3"/>
      <c r="D1029" s="3"/>
      <c r="E1029" s="3"/>
      <c r="F1029" s="3"/>
      <c r="G1029" s="3"/>
      <c r="H1029" s="3"/>
      <c r="I1029" s="4"/>
    </row>
    <row r="1030" spans="2:9" x14ac:dyDescent="0.3">
      <c r="B1030" s="13"/>
      <c r="C1030" s="3"/>
      <c r="D1030" s="3"/>
      <c r="E1030" s="3"/>
      <c r="F1030" s="3"/>
      <c r="G1030" s="3"/>
      <c r="H1030" s="3"/>
      <c r="I1030" s="4"/>
    </row>
    <row r="1031" spans="2:9" x14ac:dyDescent="0.3">
      <c r="B1031" s="13"/>
      <c r="C1031" s="3"/>
      <c r="D1031" s="3"/>
      <c r="E1031" s="3"/>
      <c r="F1031" s="3"/>
      <c r="G1031" s="3"/>
      <c r="H1031" s="3"/>
      <c r="I1031" s="4"/>
    </row>
    <row r="1032" spans="2:9" x14ac:dyDescent="0.3">
      <c r="B1032" s="13"/>
      <c r="C1032" s="3"/>
      <c r="D1032" s="3"/>
      <c r="E1032" s="3"/>
      <c r="F1032" s="3"/>
      <c r="G1032" s="3"/>
      <c r="H1032" s="3"/>
      <c r="I1032" s="4"/>
    </row>
    <row r="1033" spans="2:9" x14ac:dyDescent="0.3">
      <c r="B1033" s="13"/>
      <c r="C1033" s="3"/>
      <c r="D1033" s="3"/>
      <c r="E1033" s="3"/>
      <c r="F1033" s="3"/>
      <c r="G1033" s="3"/>
      <c r="H1033" s="3"/>
      <c r="I1033" s="4"/>
    </row>
    <row r="1034" spans="2:9" x14ac:dyDescent="0.3">
      <c r="B1034" s="13"/>
      <c r="C1034" s="3"/>
      <c r="D1034" s="3"/>
      <c r="E1034" s="3"/>
      <c r="F1034" s="3"/>
      <c r="G1034" s="3"/>
      <c r="H1034" s="3"/>
      <c r="I1034" s="4"/>
    </row>
    <row r="1035" spans="2:9" x14ac:dyDescent="0.3">
      <c r="B1035" s="13"/>
      <c r="C1035" s="3"/>
      <c r="D1035" s="3"/>
      <c r="E1035" s="3"/>
      <c r="F1035" s="3"/>
      <c r="G1035" s="3"/>
      <c r="H1035" s="3"/>
      <c r="I1035" s="4"/>
    </row>
    <row r="1036" spans="2:9" x14ac:dyDescent="0.3">
      <c r="B1036" s="13"/>
      <c r="C1036" s="3"/>
      <c r="D1036" s="3"/>
      <c r="E1036" s="3"/>
      <c r="F1036" s="3"/>
      <c r="G1036" s="3"/>
      <c r="H1036" s="3"/>
      <c r="I1036" s="4"/>
    </row>
    <row r="1037" spans="2:9" x14ac:dyDescent="0.3">
      <c r="B1037" s="13"/>
      <c r="C1037" s="3"/>
      <c r="D1037" s="3"/>
      <c r="E1037" s="3"/>
      <c r="F1037" s="3"/>
      <c r="G1037" s="3"/>
      <c r="H1037" s="3"/>
      <c r="I1037" s="4"/>
    </row>
    <row r="1038" spans="2:9" x14ac:dyDescent="0.3">
      <c r="B1038" s="13"/>
      <c r="C1038" s="3"/>
      <c r="D1038" s="3"/>
      <c r="E1038" s="3"/>
      <c r="F1038" s="3"/>
      <c r="G1038" s="3"/>
      <c r="H1038" s="3"/>
      <c r="I1038" s="4"/>
    </row>
    <row r="1039" spans="2:9" x14ac:dyDescent="0.3">
      <c r="B1039" s="13"/>
      <c r="C1039" s="3"/>
      <c r="D1039" s="3"/>
      <c r="E1039" s="3"/>
      <c r="F1039" s="3"/>
      <c r="G1039" s="3"/>
      <c r="H1039" s="3"/>
      <c r="I1039" s="4"/>
    </row>
    <row r="1040" spans="2:9" x14ac:dyDescent="0.3">
      <c r="B1040" s="13"/>
      <c r="C1040" s="3"/>
      <c r="D1040" s="3"/>
      <c r="E1040" s="3"/>
      <c r="F1040" s="3"/>
      <c r="G1040" s="3"/>
      <c r="H1040" s="3"/>
      <c r="I1040" s="4"/>
    </row>
    <row r="1041" spans="2:9" x14ac:dyDescent="0.3">
      <c r="B1041" s="13"/>
      <c r="C1041" s="3"/>
      <c r="D1041" s="3"/>
      <c r="E1041" s="3"/>
      <c r="F1041" s="3"/>
      <c r="G1041" s="3"/>
      <c r="H1041" s="3"/>
      <c r="I1041" s="4"/>
    </row>
    <row r="1042" spans="2:9" x14ac:dyDescent="0.3">
      <c r="B1042" s="13"/>
      <c r="C1042" s="3"/>
      <c r="D1042" s="3"/>
      <c r="E1042" s="3"/>
      <c r="F1042" s="3"/>
      <c r="G1042" s="3"/>
      <c r="H1042" s="3"/>
      <c r="I1042" s="4"/>
    </row>
    <row r="1043" spans="2:9" x14ac:dyDescent="0.3">
      <c r="B1043" s="13"/>
      <c r="C1043" s="3"/>
      <c r="D1043" s="3"/>
      <c r="E1043" s="3"/>
      <c r="F1043" s="3"/>
      <c r="G1043" s="3"/>
      <c r="H1043" s="3"/>
      <c r="I1043" s="4"/>
    </row>
    <row r="1044" spans="2:9" x14ac:dyDescent="0.3">
      <c r="B1044" s="13"/>
      <c r="C1044" s="3"/>
      <c r="D1044" s="3"/>
      <c r="E1044" s="3"/>
      <c r="F1044" s="3"/>
      <c r="G1044" s="3"/>
      <c r="H1044" s="3"/>
      <c r="I1044" s="4"/>
    </row>
    <row r="1045" spans="2:9" x14ac:dyDescent="0.3">
      <c r="B1045" s="13"/>
      <c r="C1045" s="3"/>
      <c r="D1045" s="3"/>
      <c r="E1045" s="3"/>
      <c r="F1045" s="3"/>
      <c r="G1045" s="3"/>
      <c r="H1045" s="3"/>
      <c r="I1045" s="4"/>
    </row>
    <row r="1046" spans="2:9" x14ac:dyDescent="0.3">
      <c r="B1046" s="13"/>
      <c r="C1046" s="3"/>
      <c r="D1046" s="3"/>
      <c r="E1046" s="3"/>
      <c r="F1046" s="3"/>
      <c r="G1046" s="3"/>
      <c r="H1046" s="3"/>
      <c r="I1046" s="4"/>
    </row>
    <row r="1047" spans="2:9" x14ac:dyDescent="0.3">
      <c r="B1047" s="13"/>
      <c r="C1047" s="3"/>
      <c r="D1047" s="3"/>
      <c r="E1047" s="3"/>
      <c r="F1047" s="3"/>
      <c r="G1047" s="3"/>
      <c r="H1047" s="3"/>
      <c r="I1047" s="4"/>
    </row>
    <row r="1048" spans="2:9" x14ac:dyDescent="0.3">
      <c r="B1048" s="13"/>
      <c r="C1048" s="3"/>
      <c r="D1048" s="3"/>
      <c r="E1048" s="3"/>
      <c r="F1048" s="3"/>
      <c r="G1048" s="3"/>
      <c r="H1048" s="3"/>
      <c r="I1048" s="4"/>
    </row>
    <row r="1049" spans="2:9" x14ac:dyDescent="0.3">
      <c r="B1049" s="13"/>
      <c r="C1049" s="3"/>
      <c r="D1049" s="3"/>
      <c r="E1049" s="3"/>
      <c r="F1049" s="3"/>
      <c r="G1049" s="3"/>
      <c r="H1049" s="3"/>
      <c r="I1049" s="4"/>
    </row>
    <row r="1050" spans="2:9" x14ac:dyDescent="0.3">
      <c r="B1050" s="13"/>
      <c r="C1050" s="3"/>
      <c r="D1050" s="3"/>
      <c r="E1050" s="3"/>
      <c r="F1050" s="3"/>
      <c r="G1050" s="3"/>
      <c r="H1050" s="3"/>
      <c r="I1050" s="4"/>
    </row>
    <row r="1051" spans="2:9" x14ac:dyDescent="0.3">
      <c r="B1051" s="13"/>
      <c r="C1051" s="3"/>
      <c r="D1051" s="3"/>
      <c r="E1051" s="3"/>
      <c r="F1051" s="3"/>
      <c r="G1051" s="3"/>
      <c r="H1051" s="3"/>
      <c r="I1051" s="4"/>
    </row>
    <row r="1052" spans="2:9" x14ac:dyDescent="0.3">
      <c r="B1052" s="13"/>
      <c r="C1052" s="3"/>
      <c r="D1052" s="3"/>
      <c r="E1052" s="3"/>
      <c r="F1052" s="3"/>
      <c r="G1052" s="3"/>
      <c r="H1052" s="3"/>
      <c r="I1052" s="4"/>
    </row>
    <row r="1053" spans="2:9" x14ac:dyDescent="0.3">
      <c r="B1053" s="13"/>
      <c r="C1053" s="3"/>
      <c r="D1053" s="3"/>
      <c r="E1053" s="3"/>
      <c r="F1053" s="3"/>
      <c r="G1053" s="3"/>
      <c r="H1053" s="3"/>
      <c r="I1053" s="4"/>
    </row>
    <row r="1054" spans="2:9" x14ac:dyDescent="0.3">
      <c r="B1054" s="13"/>
      <c r="C1054" s="3"/>
      <c r="D1054" s="3"/>
      <c r="E1054" s="3"/>
      <c r="F1054" s="3"/>
      <c r="G1054" s="3"/>
      <c r="H1054" s="3"/>
      <c r="I1054" s="4"/>
    </row>
    <row r="1055" spans="2:9" x14ac:dyDescent="0.3">
      <c r="B1055" s="13"/>
      <c r="C1055" s="3"/>
      <c r="D1055" s="3"/>
      <c r="E1055" s="3"/>
      <c r="F1055" s="3"/>
      <c r="G1055" s="3"/>
      <c r="H1055" s="3"/>
      <c r="I1055" s="4"/>
    </row>
    <row r="1056" spans="2:9" x14ac:dyDescent="0.3">
      <c r="B1056" s="13"/>
      <c r="C1056" s="3"/>
      <c r="D1056" s="3"/>
      <c r="E1056" s="3"/>
      <c r="F1056" s="3"/>
      <c r="G1056" s="3"/>
      <c r="H1056" s="3"/>
      <c r="I1056" s="4"/>
    </row>
    <row r="1057" spans="2:9" x14ac:dyDescent="0.3">
      <c r="B1057" s="13"/>
      <c r="C1057" s="3"/>
      <c r="D1057" s="3"/>
      <c r="E1057" s="3"/>
      <c r="F1057" s="3"/>
      <c r="G1057" s="3"/>
      <c r="H1057" s="3"/>
      <c r="I1057" s="4"/>
    </row>
    <row r="1058" spans="2:9" x14ac:dyDescent="0.3">
      <c r="B1058" s="13"/>
      <c r="C1058" s="3"/>
      <c r="D1058" s="3"/>
      <c r="E1058" s="3"/>
      <c r="F1058" s="3"/>
      <c r="G1058" s="3"/>
      <c r="H1058" s="3"/>
      <c r="I1058" s="4"/>
    </row>
    <row r="1059" spans="2:9" x14ac:dyDescent="0.3">
      <c r="B1059" s="13"/>
      <c r="C1059" s="3"/>
      <c r="D1059" s="3"/>
      <c r="E1059" s="3"/>
      <c r="F1059" s="3"/>
      <c r="G1059" s="3"/>
      <c r="H1059" s="3"/>
      <c r="I1059" s="4"/>
    </row>
    <row r="1060" spans="2:9" x14ac:dyDescent="0.3">
      <c r="B1060" s="13"/>
      <c r="C1060" s="3"/>
      <c r="D1060" s="3"/>
      <c r="E1060" s="3"/>
      <c r="F1060" s="3"/>
      <c r="G1060" s="3"/>
      <c r="H1060" s="3"/>
      <c r="I1060" s="4"/>
    </row>
    <row r="1061" spans="2:9" x14ac:dyDescent="0.3">
      <c r="B1061" s="13"/>
      <c r="C1061" s="3"/>
      <c r="D1061" s="3"/>
      <c r="E1061" s="3"/>
      <c r="F1061" s="3"/>
      <c r="G1061" s="3"/>
      <c r="H1061" s="3"/>
      <c r="I1061" s="4"/>
    </row>
    <row r="1062" spans="2:9" x14ac:dyDescent="0.3">
      <c r="B1062" s="13"/>
      <c r="C1062" s="3"/>
      <c r="D1062" s="3"/>
      <c r="E1062" s="3"/>
      <c r="F1062" s="3"/>
      <c r="G1062" s="3"/>
      <c r="H1062" s="3"/>
      <c r="I1062" s="4"/>
    </row>
    <row r="1063" spans="2:9" x14ac:dyDescent="0.3">
      <c r="B1063" s="13"/>
      <c r="C1063" s="3"/>
      <c r="D1063" s="3"/>
      <c r="E1063" s="3"/>
      <c r="F1063" s="3"/>
      <c r="G1063" s="3"/>
      <c r="H1063" s="3"/>
      <c r="I1063" s="4"/>
    </row>
    <row r="1064" spans="2:9" x14ac:dyDescent="0.3">
      <c r="B1064" s="13"/>
      <c r="C1064" s="3"/>
      <c r="D1064" s="3"/>
      <c r="E1064" s="3"/>
      <c r="F1064" s="3"/>
      <c r="G1064" s="3"/>
      <c r="H1064" s="3"/>
      <c r="I1064" s="4"/>
    </row>
    <row r="1065" spans="2:9" x14ac:dyDescent="0.3">
      <c r="B1065" s="13"/>
      <c r="C1065" s="3"/>
      <c r="D1065" s="3"/>
      <c r="E1065" s="3"/>
      <c r="F1065" s="3"/>
      <c r="G1065" s="3"/>
      <c r="H1065" s="3"/>
      <c r="I1065" s="4"/>
    </row>
    <row r="1066" spans="2:9" x14ac:dyDescent="0.3">
      <c r="B1066" s="13"/>
      <c r="C1066" s="3"/>
      <c r="D1066" s="3"/>
      <c r="E1066" s="3"/>
      <c r="F1066" s="3"/>
      <c r="G1066" s="3"/>
      <c r="H1066" s="3"/>
      <c r="I1066" s="4"/>
    </row>
    <row r="1067" spans="2:9" x14ac:dyDescent="0.3">
      <c r="B1067" s="13"/>
      <c r="C1067" s="3"/>
      <c r="D1067" s="3"/>
      <c r="E1067" s="3"/>
      <c r="F1067" s="3"/>
      <c r="G1067" s="3"/>
      <c r="H1067" s="3"/>
      <c r="I1067" s="4"/>
    </row>
    <row r="1068" spans="2:9" x14ac:dyDescent="0.3">
      <c r="B1068" s="13"/>
      <c r="C1068" s="3"/>
      <c r="D1068" s="3"/>
      <c r="E1068" s="3"/>
      <c r="F1068" s="3"/>
      <c r="G1068" s="3"/>
      <c r="H1068" s="3"/>
      <c r="I1068" s="4"/>
    </row>
    <row r="1069" spans="2:9" x14ac:dyDescent="0.3">
      <c r="B1069" s="13"/>
      <c r="C1069" s="3"/>
      <c r="D1069" s="3"/>
      <c r="E1069" s="3"/>
      <c r="F1069" s="3"/>
      <c r="G1069" s="3"/>
      <c r="H1069" s="3"/>
      <c r="I1069" s="4"/>
    </row>
    <row r="1070" spans="2:9" x14ac:dyDescent="0.3">
      <c r="B1070" s="13"/>
      <c r="C1070" s="3"/>
      <c r="D1070" s="3"/>
      <c r="E1070" s="3"/>
      <c r="F1070" s="3"/>
      <c r="G1070" s="3"/>
      <c r="H1070" s="3"/>
      <c r="I1070" s="4"/>
    </row>
    <row r="1071" spans="2:9" x14ac:dyDescent="0.3">
      <c r="B1071" s="13"/>
      <c r="C1071" s="3"/>
      <c r="D1071" s="3"/>
      <c r="E1071" s="3"/>
      <c r="F1071" s="3"/>
      <c r="G1071" s="3"/>
      <c r="H1071" s="3"/>
      <c r="I1071" s="4"/>
    </row>
    <row r="1072" spans="2:9" x14ac:dyDescent="0.3">
      <c r="B1072" s="13"/>
      <c r="C1072" s="3"/>
      <c r="D1072" s="3"/>
      <c r="E1072" s="3"/>
      <c r="F1072" s="3"/>
      <c r="G1072" s="3"/>
      <c r="H1072" s="3"/>
      <c r="I1072" s="4"/>
    </row>
    <row r="1073" spans="2:9" x14ac:dyDescent="0.3">
      <c r="B1073" s="13"/>
      <c r="C1073" s="3"/>
      <c r="D1073" s="3"/>
      <c r="E1073" s="3"/>
      <c r="F1073" s="3"/>
      <c r="G1073" s="3"/>
      <c r="H1073" s="3"/>
      <c r="I1073" s="4"/>
    </row>
    <row r="1074" spans="2:9" x14ac:dyDescent="0.3">
      <c r="B1074" s="13"/>
      <c r="C1074" s="3"/>
      <c r="D1074" s="3"/>
      <c r="E1074" s="3"/>
      <c r="F1074" s="3"/>
      <c r="G1074" s="3"/>
      <c r="H1074" s="3"/>
      <c r="I1074" s="4"/>
    </row>
    <row r="1075" spans="2:9" x14ac:dyDescent="0.3">
      <c r="B1075" s="13"/>
      <c r="C1075" s="3"/>
      <c r="D1075" s="3"/>
      <c r="E1075" s="3"/>
      <c r="F1075" s="3"/>
      <c r="G1075" s="3"/>
      <c r="H1075" s="3"/>
      <c r="I1075" s="4"/>
    </row>
    <row r="1076" spans="2:9" x14ac:dyDescent="0.3">
      <c r="B1076" s="13"/>
      <c r="C1076" s="3"/>
      <c r="D1076" s="3"/>
      <c r="E1076" s="3"/>
      <c r="F1076" s="3"/>
      <c r="G1076" s="3"/>
      <c r="H1076" s="3"/>
      <c r="I1076" s="4"/>
    </row>
    <row r="1077" spans="2:9" x14ac:dyDescent="0.3">
      <c r="B1077" s="13"/>
      <c r="C1077" s="3"/>
      <c r="D1077" s="3"/>
      <c r="E1077" s="3"/>
      <c r="F1077" s="3"/>
      <c r="G1077" s="3"/>
      <c r="H1077" s="3"/>
      <c r="I1077" s="4"/>
    </row>
    <row r="1078" spans="2:9" x14ac:dyDescent="0.3">
      <c r="B1078" s="13"/>
      <c r="C1078" s="3"/>
      <c r="D1078" s="3"/>
      <c r="E1078" s="3"/>
      <c r="F1078" s="3"/>
      <c r="G1078" s="3"/>
      <c r="H1078" s="3"/>
      <c r="I1078" s="4"/>
    </row>
    <row r="1079" spans="2:9" x14ac:dyDescent="0.3">
      <c r="B1079" s="13"/>
      <c r="C1079" s="3"/>
      <c r="D1079" s="3"/>
      <c r="E1079" s="3"/>
      <c r="F1079" s="3"/>
      <c r="G1079" s="3"/>
      <c r="H1079" s="3"/>
      <c r="I1079" s="4"/>
    </row>
    <row r="1080" spans="2:9" x14ac:dyDescent="0.3">
      <c r="B1080" s="13"/>
      <c r="C1080" s="3"/>
      <c r="D1080" s="3"/>
      <c r="E1080" s="3"/>
      <c r="F1080" s="3"/>
      <c r="G1080" s="3"/>
      <c r="H1080" s="3"/>
      <c r="I1080" s="4"/>
    </row>
    <row r="1081" spans="2:9" x14ac:dyDescent="0.3">
      <c r="B1081" s="13"/>
      <c r="C1081" s="3"/>
      <c r="D1081" s="3"/>
      <c r="E1081" s="3"/>
      <c r="F1081" s="3"/>
      <c r="G1081" s="3"/>
      <c r="H1081" s="3"/>
      <c r="I1081" s="4"/>
    </row>
    <row r="1082" spans="2:9" x14ac:dyDescent="0.3">
      <c r="B1082" s="13"/>
      <c r="C1082" s="3"/>
      <c r="D1082" s="3"/>
      <c r="E1082" s="3"/>
      <c r="F1082" s="3"/>
      <c r="G1082" s="3"/>
      <c r="H1082" s="3"/>
      <c r="I1082" s="4"/>
    </row>
    <row r="1083" spans="2:9" x14ac:dyDescent="0.3">
      <c r="B1083" s="13"/>
      <c r="C1083" s="3"/>
      <c r="D1083" s="3"/>
      <c r="E1083" s="3"/>
      <c r="F1083" s="3"/>
      <c r="G1083" s="3"/>
      <c r="H1083" s="3"/>
      <c r="I1083" s="4"/>
    </row>
    <row r="1084" spans="2:9" x14ac:dyDescent="0.3">
      <c r="B1084" s="13"/>
      <c r="C1084" s="3"/>
      <c r="D1084" s="3"/>
      <c r="E1084" s="3"/>
      <c r="F1084" s="3"/>
      <c r="G1084" s="3"/>
      <c r="H1084" s="3"/>
      <c r="I1084" s="4"/>
    </row>
    <row r="1085" spans="2:9" x14ac:dyDescent="0.3">
      <c r="B1085" s="13"/>
      <c r="C1085" s="3"/>
      <c r="D1085" s="3"/>
      <c r="E1085" s="3"/>
      <c r="F1085" s="3"/>
      <c r="G1085" s="3"/>
      <c r="H1085" s="3"/>
      <c r="I1085" s="4"/>
    </row>
    <row r="1086" spans="2:9" x14ac:dyDescent="0.3">
      <c r="B1086" s="13"/>
      <c r="C1086" s="3"/>
      <c r="D1086" s="3"/>
      <c r="E1086" s="3"/>
      <c r="F1086" s="3"/>
      <c r="G1086" s="3"/>
      <c r="H1086" s="3"/>
      <c r="I1086" s="4"/>
    </row>
    <row r="1087" spans="2:9" x14ac:dyDescent="0.3">
      <c r="B1087" s="13"/>
      <c r="C1087" s="3"/>
      <c r="D1087" s="3"/>
      <c r="E1087" s="3"/>
      <c r="F1087" s="3"/>
      <c r="G1087" s="3"/>
      <c r="H1087" s="3"/>
      <c r="I1087" s="4"/>
    </row>
    <row r="1088" spans="2:9" x14ac:dyDescent="0.3">
      <c r="B1088" s="13"/>
      <c r="C1088" s="3"/>
      <c r="D1088" s="3"/>
      <c r="E1088" s="3"/>
      <c r="F1088" s="3"/>
      <c r="G1088" s="3"/>
      <c r="H1088" s="3"/>
      <c r="I1088" s="4"/>
    </row>
    <row r="1089" spans="2:9" x14ac:dyDescent="0.3">
      <c r="B1089" s="13"/>
      <c r="C1089" s="3"/>
      <c r="D1089" s="3"/>
      <c r="E1089" s="3"/>
      <c r="F1089" s="3"/>
      <c r="G1089" s="3"/>
      <c r="H1089" s="3"/>
      <c r="I1089" s="4"/>
    </row>
    <row r="1090" spans="2:9" x14ac:dyDescent="0.3">
      <c r="B1090" s="13"/>
      <c r="C1090" s="3"/>
      <c r="D1090" s="3"/>
      <c r="E1090" s="3"/>
      <c r="F1090" s="3"/>
      <c r="G1090" s="3"/>
      <c r="H1090" s="3"/>
      <c r="I1090" s="4"/>
    </row>
    <row r="1091" spans="2:9" x14ac:dyDescent="0.3">
      <c r="B1091" s="13"/>
      <c r="C1091" s="3"/>
      <c r="D1091" s="3"/>
      <c r="E1091" s="3"/>
      <c r="F1091" s="3"/>
      <c r="G1091" s="3"/>
      <c r="H1091" s="3"/>
      <c r="I1091" s="4"/>
    </row>
    <row r="1092" spans="2:9" x14ac:dyDescent="0.3">
      <c r="B1092" s="13"/>
      <c r="C1092" s="3"/>
      <c r="D1092" s="3"/>
      <c r="E1092" s="3"/>
      <c r="F1092" s="3"/>
      <c r="G1092" s="3"/>
      <c r="H1092" s="3"/>
      <c r="I1092" s="4"/>
    </row>
    <row r="1093" spans="2:9" x14ac:dyDescent="0.3">
      <c r="B1093" s="13"/>
      <c r="C1093" s="3"/>
      <c r="D1093" s="3"/>
      <c r="E1093" s="3"/>
      <c r="F1093" s="3"/>
      <c r="G1093" s="3"/>
      <c r="H1093" s="3"/>
      <c r="I1093" s="4"/>
    </row>
    <row r="1094" spans="2:9" x14ac:dyDescent="0.3">
      <c r="B1094" s="13"/>
      <c r="C1094" s="3"/>
      <c r="D1094" s="3"/>
      <c r="E1094" s="3"/>
      <c r="F1094" s="3"/>
      <c r="G1094" s="3"/>
      <c r="H1094" s="3"/>
      <c r="I1094" s="4"/>
    </row>
    <row r="1095" spans="2:9" x14ac:dyDescent="0.3">
      <c r="B1095" s="13"/>
      <c r="C1095" s="3"/>
      <c r="D1095" s="3"/>
      <c r="E1095" s="3"/>
      <c r="F1095" s="3"/>
      <c r="G1095" s="3"/>
      <c r="H1095" s="3"/>
      <c r="I1095" s="4"/>
    </row>
    <row r="1096" spans="2:9" x14ac:dyDescent="0.3">
      <c r="B1096" s="13"/>
      <c r="C1096" s="3"/>
      <c r="D1096" s="3"/>
      <c r="E1096" s="3"/>
      <c r="F1096" s="3"/>
      <c r="G1096" s="3"/>
      <c r="H1096" s="3"/>
      <c r="I1096" s="4"/>
    </row>
    <row r="1097" spans="2:9" x14ac:dyDescent="0.3">
      <c r="B1097" s="13"/>
      <c r="C1097" s="3"/>
      <c r="D1097" s="3"/>
      <c r="E1097" s="3"/>
      <c r="F1097" s="3"/>
      <c r="G1097" s="3"/>
      <c r="H1097" s="3"/>
      <c r="I1097" s="4"/>
    </row>
    <row r="1098" spans="2:9" x14ac:dyDescent="0.3">
      <c r="B1098" s="13"/>
      <c r="C1098" s="3"/>
      <c r="D1098" s="3"/>
      <c r="E1098" s="3"/>
      <c r="F1098" s="3"/>
      <c r="G1098" s="3"/>
      <c r="H1098" s="3"/>
      <c r="I1098" s="4"/>
    </row>
    <row r="1099" spans="2:9" x14ac:dyDescent="0.3">
      <c r="B1099" s="13"/>
      <c r="C1099" s="3"/>
      <c r="D1099" s="3"/>
      <c r="E1099" s="3"/>
      <c r="F1099" s="3"/>
      <c r="G1099" s="3"/>
      <c r="H1099" s="3"/>
      <c r="I1099" s="4"/>
    </row>
    <row r="1100" spans="2:9" x14ac:dyDescent="0.3">
      <c r="B1100" s="13"/>
      <c r="C1100" s="3"/>
      <c r="D1100" s="3"/>
      <c r="E1100" s="3"/>
      <c r="F1100" s="3"/>
      <c r="G1100" s="3"/>
      <c r="H1100" s="3"/>
      <c r="I1100" s="4"/>
    </row>
    <row r="1101" spans="2:9" x14ac:dyDescent="0.3">
      <c r="B1101" s="13"/>
      <c r="C1101" s="3"/>
      <c r="D1101" s="3"/>
      <c r="E1101" s="3"/>
      <c r="F1101" s="3"/>
      <c r="G1101" s="3"/>
      <c r="H1101" s="3"/>
      <c r="I1101" s="4"/>
    </row>
    <row r="1102" spans="2:9" x14ac:dyDescent="0.3">
      <c r="B1102" s="13"/>
      <c r="C1102" s="3"/>
      <c r="D1102" s="3"/>
      <c r="E1102" s="3"/>
      <c r="F1102" s="3"/>
      <c r="G1102" s="3"/>
      <c r="H1102" s="3"/>
      <c r="I1102" s="4"/>
    </row>
    <row r="1103" spans="2:9" x14ac:dyDescent="0.3">
      <c r="B1103" s="13"/>
      <c r="C1103" s="3"/>
      <c r="D1103" s="3"/>
      <c r="E1103" s="3"/>
      <c r="F1103" s="3"/>
      <c r="G1103" s="3"/>
      <c r="H1103" s="3"/>
      <c r="I1103" s="4"/>
    </row>
    <row r="1104" spans="2:9" x14ac:dyDescent="0.3">
      <c r="B1104" s="13"/>
      <c r="C1104" s="3"/>
      <c r="D1104" s="3"/>
      <c r="E1104" s="3"/>
      <c r="F1104" s="3"/>
      <c r="G1104" s="3"/>
      <c r="H1104" s="3"/>
      <c r="I1104" s="4"/>
    </row>
    <row r="1105" spans="2:9" x14ac:dyDescent="0.3">
      <c r="B1105" s="13"/>
      <c r="C1105" s="3"/>
      <c r="D1105" s="3"/>
      <c r="E1105" s="3"/>
      <c r="F1105" s="3"/>
      <c r="G1105" s="3"/>
      <c r="H1105" s="3"/>
      <c r="I1105" s="4"/>
    </row>
    <row r="1106" spans="2:9" x14ac:dyDescent="0.3">
      <c r="B1106" s="13"/>
      <c r="C1106" s="3"/>
      <c r="D1106" s="3"/>
      <c r="E1106" s="3"/>
      <c r="F1106" s="3"/>
      <c r="G1106" s="3"/>
      <c r="H1106" s="3"/>
      <c r="I1106" s="4"/>
    </row>
    <row r="1107" spans="2:9" x14ac:dyDescent="0.3">
      <c r="B1107" s="13"/>
      <c r="C1107" s="3"/>
      <c r="D1107" s="3"/>
      <c r="E1107" s="3"/>
      <c r="F1107" s="3"/>
      <c r="G1107" s="3"/>
      <c r="H1107" s="3"/>
      <c r="I1107" s="4"/>
    </row>
    <row r="1108" spans="2:9" x14ac:dyDescent="0.3">
      <c r="B1108" s="13"/>
      <c r="C1108" s="3"/>
      <c r="D1108" s="3"/>
      <c r="E1108" s="3"/>
      <c r="F1108" s="3"/>
      <c r="G1108" s="3"/>
      <c r="H1108" s="3"/>
      <c r="I1108" s="4"/>
    </row>
    <row r="1109" spans="2:9" x14ac:dyDescent="0.3">
      <c r="B1109" s="13"/>
      <c r="C1109" s="3"/>
      <c r="D1109" s="3"/>
      <c r="E1109" s="3"/>
      <c r="F1109" s="3"/>
      <c r="G1109" s="3"/>
      <c r="H1109" s="3"/>
      <c r="I1109" s="4"/>
    </row>
    <row r="1110" spans="2:9" x14ac:dyDescent="0.3">
      <c r="B1110" s="13"/>
      <c r="C1110" s="3"/>
      <c r="D1110" s="3"/>
      <c r="E1110" s="3"/>
      <c r="F1110" s="3"/>
      <c r="G1110" s="3"/>
      <c r="H1110" s="3"/>
      <c r="I1110" s="4"/>
    </row>
    <row r="1111" spans="2:9" x14ac:dyDescent="0.3">
      <c r="B1111" s="13"/>
      <c r="C1111" s="3"/>
      <c r="D1111" s="3"/>
      <c r="E1111" s="3"/>
      <c r="F1111" s="3"/>
      <c r="G1111" s="3"/>
      <c r="H1111" s="3"/>
      <c r="I1111" s="4"/>
    </row>
    <row r="1112" spans="2:9" x14ac:dyDescent="0.3">
      <c r="B1112" s="13"/>
      <c r="C1112" s="3"/>
      <c r="D1112" s="3"/>
      <c r="E1112" s="3"/>
      <c r="F1112" s="3"/>
      <c r="G1112" s="3"/>
      <c r="H1112" s="3"/>
      <c r="I1112" s="4"/>
    </row>
    <row r="1113" spans="2:9" x14ac:dyDescent="0.3">
      <c r="B1113" s="13"/>
      <c r="C1113" s="3"/>
      <c r="D1113" s="3"/>
      <c r="E1113" s="3"/>
      <c r="F1113" s="3"/>
      <c r="G1113" s="3"/>
      <c r="H1113" s="3"/>
      <c r="I1113" s="4"/>
    </row>
    <row r="1114" spans="2:9" x14ac:dyDescent="0.3">
      <c r="B1114" s="13"/>
      <c r="C1114" s="3"/>
      <c r="D1114" s="3"/>
      <c r="E1114" s="3"/>
      <c r="F1114" s="3"/>
      <c r="G1114" s="3"/>
      <c r="H1114" s="3"/>
      <c r="I1114" s="4"/>
    </row>
    <row r="1115" spans="2:9" x14ac:dyDescent="0.3">
      <c r="B1115" s="13"/>
      <c r="C1115" s="3"/>
      <c r="D1115" s="3"/>
      <c r="E1115" s="3"/>
      <c r="F1115" s="3"/>
      <c r="G1115" s="3"/>
      <c r="H1115" s="3"/>
      <c r="I1115" s="4"/>
    </row>
    <row r="1116" spans="2:9" x14ac:dyDescent="0.3">
      <c r="B1116" s="13"/>
      <c r="C1116" s="3"/>
      <c r="D1116" s="3"/>
      <c r="E1116" s="3"/>
      <c r="F1116" s="3"/>
      <c r="G1116" s="3"/>
      <c r="H1116" s="3"/>
      <c r="I1116" s="4"/>
    </row>
    <row r="1117" spans="2:9" x14ac:dyDescent="0.3">
      <c r="B1117" s="13"/>
      <c r="C1117" s="3"/>
      <c r="D1117" s="3"/>
      <c r="E1117" s="3"/>
      <c r="F1117" s="3"/>
      <c r="G1117" s="3"/>
      <c r="H1117" s="3"/>
      <c r="I1117" s="4"/>
    </row>
    <row r="1118" spans="2:9" x14ac:dyDescent="0.3">
      <c r="B1118" s="13"/>
      <c r="C1118" s="3"/>
      <c r="D1118" s="3"/>
      <c r="E1118" s="3"/>
      <c r="F1118" s="3"/>
      <c r="G1118" s="3"/>
      <c r="H1118" s="3"/>
      <c r="I1118" s="4"/>
    </row>
    <row r="1119" spans="2:9" x14ac:dyDescent="0.3">
      <c r="B1119" s="13"/>
      <c r="C1119" s="3"/>
      <c r="D1119" s="3"/>
      <c r="E1119" s="3"/>
      <c r="F1119" s="3"/>
      <c r="G1119" s="3"/>
      <c r="H1119" s="3"/>
      <c r="I1119" s="4"/>
    </row>
    <row r="1120" spans="2:9" x14ac:dyDescent="0.3">
      <c r="B1120" s="13"/>
      <c r="C1120" s="3"/>
      <c r="D1120" s="3"/>
      <c r="E1120" s="3"/>
      <c r="F1120" s="3"/>
      <c r="G1120" s="3"/>
      <c r="H1120" s="3"/>
      <c r="I1120" s="4"/>
    </row>
    <row r="1121" spans="2:9" x14ac:dyDescent="0.3">
      <c r="B1121" s="13"/>
      <c r="C1121" s="3"/>
      <c r="D1121" s="3"/>
      <c r="E1121" s="3"/>
      <c r="F1121" s="3"/>
      <c r="G1121" s="3"/>
      <c r="H1121" s="3"/>
      <c r="I1121" s="4"/>
    </row>
    <row r="1122" spans="2:9" x14ac:dyDescent="0.3">
      <c r="B1122" s="13"/>
      <c r="C1122" s="3"/>
      <c r="D1122" s="3"/>
      <c r="E1122" s="3"/>
      <c r="F1122" s="3"/>
      <c r="G1122" s="3"/>
      <c r="H1122" s="3"/>
      <c r="I1122" s="4"/>
    </row>
    <row r="1123" spans="2:9" x14ac:dyDescent="0.3">
      <c r="B1123" s="13"/>
      <c r="C1123" s="3"/>
      <c r="D1123" s="3"/>
      <c r="E1123" s="3"/>
      <c r="F1123" s="3"/>
      <c r="G1123" s="3"/>
      <c r="H1123" s="3"/>
      <c r="I1123" s="4"/>
    </row>
    <row r="1124" spans="2:9" x14ac:dyDescent="0.3">
      <c r="B1124" s="13"/>
      <c r="C1124" s="3"/>
      <c r="D1124" s="3"/>
      <c r="E1124" s="3"/>
      <c r="F1124" s="3"/>
      <c r="G1124" s="3"/>
      <c r="H1124" s="3"/>
      <c r="I1124" s="4"/>
    </row>
    <row r="1125" spans="2:9" x14ac:dyDescent="0.3">
      <c r="B1125" s="13"/>
      <c r="C1125" s="3"/>
      <c r="D1125" s="3"/>
      <c r="E1125" s="3"/>
      <c r="F1125" s="3"/>
      <c r="G1125" s="3"/>
      <c r="H1125" s="3"/>
      <c r="I1125" s="4"/>
    </row>
    <row r="1126" spans="2:9" x14ac:dyDescent="0.3">
      <c r="B1126" s="13"/>
      <c r="C1126" s="3"/>
      <c r="D1126" s="3"/>
      <c r="E1126" s="3"/>
      <c r="F1126" s="3"/>
      <c r="G1126" s="3"/>
      <c r="H1126" s="3"/>
      <c r="I1126" s="4"/>
    </row>
    <row r="1127" spans="2:9" x14ac:dyDescent="0.3">
      <c r="B1127" s="13"/>
      <c r="C1127" s="3"/>
      <c r="D1127" s="3"/>
      <c r="E1127" s="3"/>
      <c r="F1127" s="3"/>
      <c r="G1127" s="3"/>
      <c r="H1127" s="3"/>
      <c r="I1127" s="4"/>
    </row>
    <row r="1128" spans="2:9" x14ac:dyDescent="0.3">
      <c r="B1128" s="13"/>
      <c r="C1128" s="3"/>
      <c r="D1128" s="3"/>
      <c r="E1128" s="3"/>
      <c r="F1128" s="3"/>
      <c r="G1128" s="3"/>
      <c r="H1128" s="3"/>
      <c r="I1128" s="4"/>
    </row>
    <row r="1129" spans="2:9" x14ac:dyDescent="0.3">
      <c r="B1129" s="13"/>
      <c r="C1129" s="3"/>
      <c r="D1129" s="3"/>
      <c r="E1129" s="3"/>
      <c r="F1129" s="3"/>
      <c r="G1129" s="3"/>
      <c r="H1129" s="3"/>
      <c r="I1129" s="4"/>
    </row>
    <row r="1130" spans="2:9" x14ac:dyDescent="0.3">
      <c r="B1130" s="13"/>
      <c r="C1130" s="3"/>
      <c r="D1130" s="3"/>
      <c r="E1130" s="3"/>
      <c r="F1130" s="3"/>
      <c r="G1130" s="3"/>
      <c r="H1130" s="3"/>
      <c r="I1130" s="4"/>
    </row>
    <row r="1131" spans="2:9" x14ac:dyDescent="0.3">
      <c r="B1131" s="13"/>
      <c r="C1131" s="3"/>
      <c r="D1131" s="3"/>
      <c r="E1131" s="3"/>
      <c r="F1131" s="3"/>
      <c r="G1131" s="3"/>
      <c r="H1131" s="3"/>
      <c r="I1131" s="4"/>
    </row>
    <row r="1132" spans="2:9" x14ac:dyDescent="0.3">
      <c r="B1132" s="13"/>
      <c r="C1132" s="3"/>
      <c r="D1132" s="3"/>
      <c r="E1132" s="3"/>
      <c r="F1132" s="3"/>
      <c r="G1132" s="3"/>
      <c r="H1132" s="3"/>
      <c r="I1132" s="4"/>
    </row>
    <row r="1133" spans="2:9" x14ac:dyDescent="0.3">
      <c r="B1133" s="13"/>
      <c r="C1133" s="3"/>
      <c r="D1133" s="3"/>
      <c r="E1133" s="3"/>
      <c r="F1133" s="3"/>
      <c r="G1133" s="3"/>
      <c r="H1133" s="3"/>
      <c r="I1133" s="4"/>
    </row>
    <row r="1134" spans="2:9" x14ac:dyDescent="0.3">
      <c r="B1134" s="13"/>
      <c r="C1134" s="3"/>
      <c r="D1134" s="3"/>
      <c r="E1134" s="3"/>
      <c r="F1134" s="3"/>
      <c r="G1134" s="3"/>
      <c r="H1134" s="3"/>
      <c r="I1134" s="4"/>
    </row>
    <row r="1135" spans="2:9" x14ac:dyDescent="0.3">
      <c r="B1135" s="13"/>
      <c r="C1135" s="3"/>
      <c r="D1135" s="3"/>
      <c r="E1135" s="3"/>
      <c r="F1135" s="3"/>
      <c r="G1135" s="3"/>
      <c r="H1135" s="3"/>
      <c r="I1135" s="4"/>
    </row>
    <row r="1136" spans="2:9" x14ac:dyDescent="0.3">
      <c r="B1136" s="13"/>
      <c r="C1136" s="3"/>
      <c r="D1136" s="3"/>
      <c r="E1136" s="3"/>
      <c r="F1136" s="3"/>
      <c r="G1136" s="3"/>
      <c r="H1136" s="3"/>
      <c r="I1136" s="4"/>
    </row>
    <row r="1137" spans="2:9" x14ac:dyDescent="0.3">
      <c r="B1137" s="13"/>
      <c r="C1137" s="3"/>
      <c r="D1137" s="3"/>
      <c r="E1137" s="3"/>
      <c r="F1137" s="3"/>
      <c r="G1137" s="3"/>
      <c r="H1137" s="3"/>
      <c r="I1137" s="4"/>
    </row>
    <row r="1138" spans="2:9" x14ac:dyDescent="0.3">
      <c r="B1138" s="13"/>
      <c r="C1138" s="3"/>
      <c r="D1138" s="3"/>
      <c r="E1138" s="3"/>
      <c r="F1138" s="3"/>
      <c r="G1138" s="3"/>
      <c r="H1138" s="3"/>
      <c r="I1138" s="4"/>
    </row>
    <row r="1139" spans="2:9" x14ac:dyDescent="0.3">
      <c r="B1139" s="13"/>
      <c r="C1139" s="3"/>
      <c r="D1139" s="3"/>
      <c r="E1139" s="3"/>
      <c r="F1139" s="3"/>
      <c r="G1139" s="3"/>
      <c r="H1139" s="3"/>
      <c r="I1139" s="4"/>
    </row>
    <row r="1140" spans="2:9" x14ac:dyDescent="0.3">
      <c r="B1140" s="13"/>
      <c r="C1140" s="3"/>
      <c r="D1140" s="3"/>
      <c r="E1140" s="3"/>
      <c r="F1140" s="3"/>
      <c r="G1140" s="3"/>
      <c r="H1140" s="3"/>
      <c r="I1140" s="4"/>
    </row>
    <row r="1141" spans="2:9" x14ac:dyDescent="0.3">
      <c r="B1141" s="13"/>
      <c r="C1141" s="3"/>
      <c r="D1141" s="3"/>
      <c r="E1141" s="3"/>
      <c r="F1141" s="3"/>
      <c r="G1141" s="3"/>
      <c r="H1141" s="3"/>
      <c r="I1141" s="4"/>
    </row>
    <row r="1142" spans="2:9" x14ac:dyDescent="0.3">
      <c r="B1142" s="13"/>
      <c r="C1142" s="3"/>
      <c r="D1142" s="3"/>
      <c r="E1142" s="3"/>
      <c r="F1142" s="3"/>
      <c r="G1142" s="3"/>
      <c r="H1142" s="3"/>
      <c r="I1142" s="4"/>
    </row>
    <row r="1143" spans="2:9" x14ac:dyDescent="0.3">
      <c r="B1143" s="13"/>
      <c r="C1143" s="3"/>
      <c r="D1143" s="3"/>
      <c r="E1143" s="3"/>
      <c r="F1143" s="3"/>
      <c r="G1143" s="3"/>
      <c r="H1143" s="3"/>
      <c r="I1143" s="4"/>
    </row>
    <row r="1144" spans="2:9" x14ac:dyDescent="0.3">
      <c r="B1144" s="13"/>
      <c r="C1144" s="3"/>
      <c r="D1144" s="3"/>
      <c r="E1144" s="3"/>
      <c r="F1144" s="3"/>
      <c r="G1144" s="3"/>
      <c r="H1144" s="3"/>
      <c r="I1144" s="4"/>
    </row>
    <row r="1145" spans="2:9" x14ac:dyDescent="0.3">
      <c r="B1145" s="13"/>
      <c r="C1145" s="3"/>
      <c r="D1145" s="3"/>
      <c r="E1145" s="3"/>
      <c r="F1145" s="3"/>
      <c r="G1145" s="3"/>
      <c r="H1145" s="3"/>
      <c r="I1145" s="4"/>
    </row>
    <row r="1146" spans="2:9" x14ac:dyDescent="0.3">
      <c r="B1146" s="13"/>
      <c r="C1146" s="3"/>
      <c r="D1146" s="3"/>
      <c r="E1146" s="3"/>
      <c r="F1146" s="3"/>
      <c r="G1146" s="3"/>
      <c r="H1146" s="3"/>
      <c r="I1146" s="4"/>
    </row>
    <row r="1147" spans="2:9" x14ac:dyDescent="0.3">
      <c r="B1147" s="13"/>
      <c r="C1147" s="3"/>
      <c r="D1147" s="3"/>
      <c r="E1147" s="3"/>
      <c r="F1147" s="3"/>
      <c r="G1147" s="3"/>
      <c r="H1147" s="3"/>
      <c r="I1147" s="4"/>
    </row>
    <row r="1148" spans="2:9" x14ac:dyDescent="0.3">
      <c r="B1148" s="13"/>
      <c r="C1148" s="3"/>
      <c r="D1148" s="3"/>
      <c r="E1148" s="3"/>
      <c r="F1148" s="3"/>
      <c r="G1148" s="3"/>
      <c r="H1148" s="3"/>
      <c r="I1148" s="4"/>
    </row>
    <row r="1149" spans="2:9" x14ac:dyDescent="0.3">
      <c r="B1149" s="13"/>
      <c r="C1149" s="3"/>
      <c r="D1149" s="3"/>
      <c r="E1149" s="3"/>
      <c r="F1149" s="3"/>
      <c r="G1149" s="3"/>
      <c r="H1149" s="3"/>
      <c r="I1149" s="4"/>
    </row>
    <row r="1150" spans="2:9" x14ac:dyDescent="0.3">
      <c r="B1150" s="13"/>
      <c r="C1150" s="3"/>
      <c r="D1150" s="3"/>
      <c r="E1150" s="3"/>
      <c r="F1150" s="3"/>
      <c r="G1150" s="3"/>
      <c r="H1150" s="3"/>
      <c r="I1150" s="4"/>
    </row>
    <row r="1151" spans="2:9" x14ac:dyDescent="0.3">
      <c r="B1151" s="13"/>
      <c r="C1151" s="3"/>
      <c r="D1151" s="3"/>
      <c r="E1151" s="3"/>
      <c r="F1151" s="3"/>
      <c r="G1151" s="3"/>
      <c r="H1151" s="3"/>
      <c r="I1151" s="4"/>
    </row>
    <row r="1152" spans="2:9" x14ac:dyDescent="0.3">
      <c r="B1152" s="13"/>
      <c r="C1152" s="3"/>
      <c r="D1152" s="3"/>
      <c r="E1152" s="3"/>
      <c r="F1152" s="3"/>
      <c r="G1152" s="3"/>
      <c r="H1152" s="3"/>
      <c r="I1152" s="4"/>
    </row>
    <row r="1153" spans="2:9" x14ac:dyDescent="0.3">
      <c r="B1153" s="13"/>
      <c r="C1153" s="3"/>
      <c r="D1153" s="3"/>
      <c r="E1153" s="3"/>
      <c r="F1153" s="3"/>
      <c r="G1153" s="3"/>
      <c r="H1153" s="3"/>
      <c r="I1153" s="4"/>
    </row>
    <row r="1154" spans="2:9" x14ac:dyDescent="0.3">
      <c r="B1154" s="13"/>
      <c r="C1154" s="3"/>
      <c r="D1154" s="3"/>
      <c r="E1154" s="3"/>
      <c r="F1154" s="3"/>
      <c r="G1154" s="3"/>
      <c r="H1154" s="3"/>
      <c r="I1154" s="4"/>
    </row>
    <row r="1155" spans="2:9" x14ac:dyDescent="0.3">
      <c r="B1155" s="13"/>
      <c r="C1155" s="3"/>
      <c r="D1155" s="3"/>
      <c r="E1155" s="3"/>
      <c r="F1155" s="3"/>
      <c r="G1155" s="3"/>
      <c r="H1155" s="3"/>
      <c r="I1155" s="4"/>
    </row>
    <row r="1156" spans="2:9" x14ac:dyDescent="0.3">
      <c r="B1156" s="13"/>
      <c r="C1156" s="3"/>
      <c r="D1156" s="3"/>
      <c r="E1156" s="3"/>
      <c r="F1156" s="3"/>
      <c r="G1156" s="3"/>
      <c r="H1156" s="3"/>
      <c r="I1156" s="4"/>
    </row>
    <row r="1157" spans="2:9" x14ac:dyDescent="0.3">
      <c r="B1157" s="13"/>
      <c r="C1157" s="3"/>
      <c r="D1157" s="3"/>
      <c r="E1157" s="3"/>
      <c r="F1157" s="3"/>
      <c r="G1157" s="3"/>
      <c r="H1157" s="3"/>
      <c r="I1157" s="4"/>
    </row>
    <row r="1158" spans="2:9" x14ac:dyDescent="0.3">
      <c r="B1158" s="13"/>
      <c r="C1158" s="3"/>
      <c r="D1158" s="3"/>
      <c r="E1158" s="3"/>
      <c r="F1158" s="3"/>
      <c r="G1158" s="3"/>
      <c r="H1158" s="3"/>
      <c r="I1158" s="4"/>
    </row>
    <row r="1159" spans="2:9" x14ac:dyDescent="0.3">
      <c r="B1159" s="13"/>
      <c r="C1159" s="3"/>
      <c r="D1159" s="3"/>
      <c r="E1159" s="3"/>
      <c r="F1159" s="3"/>
      <c r="G1159" s="3"/>
      <c r="H1159" s="3"/>
      <c r="I1159" s="4"/>
    </row>
    <row r="1160" spans="2:9" x14ac:dyDescent="0.3">
      <c r="B1160" s="13"/>
      <c r="C1160" s="3"/>
      <c r="D1160" s="3"/>
      <c r="E1160" s="3"/>
      <c r="F1160" s="3"/>
      <c r="G1160" s="3"/>
      <c r="H1160" s="3"/>
      <c r="I1160" s="4"/>
    </row>
    <row r="1161" spans="2:9" x14ac:dyDescent="0.3">
      <c r="B1161" s="13"/>
      <c r="C1161" s="3"/>
      <c r="D1161" s="3"/>
      <c r="E1161" s="3"/>
      <c r="F1161" s="3"/>
      <c r="G1161" s="3"/>
      <c r="H1161" s="3"/>
      <c r="I1161" s="4"/>
    </row>
    <row r="1162" spans="2:9" x14ac:dyDescent="0.3">
      <c r="B1162" s="13"/>
      <c r="C1162" s="3"/>
      <c r="D1162" s="3"/>
      <c r="E1162" s="3"/>
      <c r="F1162" s="3"/>
      <c r="G1162" s="3"/>
      <c r="H1162" s="3"/>
      <c r="I1162" s="4"/>
    </row>
    <row r="1163" spans="2:9" x14ac:dyDescent="0.3">
      <c r="B1163" s="13"/>
      <c r="C1163" s="3"/>
      <c r="D1163" s="3"/>
      <c r="E1163" s="3"/>
      <c r="F1163" s="3"/>
      <c r="G1163" s="3"/>
      <c r="H1163" s="3"/>
      <c r="I1163" s="4"/>
    </row>
    <row r="1164" spans="2:9" x14ac:dyDescent="0.3">
      <c r="B1164" s="13"/>
      <c r="C1164" s="3"/>
      <c r="D1164" s="3"/>
      <c r="E1164" s="3"/>
      <c r="F1164" s="3"/>
      <c r="G1164" s="3"/>
      <c r="H1164" s="3"/>
      <c r="I1164" s="4"/>
    </row>
    <row r="1165" spans="2:9" x14ac:dyDescent="0.3">
      <c r="B1165" s="13"/>
      <c r="C1165" s="3"/>
      <c r="D1165" s="3"/>
      <c r="E1165" s="3"/>
      <c r="F1165" s="3"/>
      <c r="G1165" s="3"/>
      <c r="H1165" s="3"/>
      <c r="I1165" s="4"/>
    </row>
    <row r="1166" spans="2:9" x14ac:dyDescent="0.3">
      <c r="B1166" s="13"/>
      <c r="C1166" s="3"/>
      <c r="D1166" s="3"/>
      <c r="E1166" s="3"/>
      <c r="F1166" s="3"/>
      <c r="G1166" s="3"/>
      <c r="H1166" s="3"/>
      <c r="I1166" s="4"/>
    </row>
    <row r="1167" spans="2:9" x14ac:dyDescent="0.3">
      <c r="B1167" s="13"/>
      <c r="C1167" s="3"/>
      <c r="D1167" s="3"/>
      <c r="E1167" s="3"/>
      <c r="F1167" s="3"/>
      <c r="G1167" s="3"/>
      <c r="H1167" s="3"/>
      <c r="I1167" s="4"/>
    </row>
    <row r="1168" spans="2:9" x14ac:dyDescent="0.3">
      <c r="B1168" s="13"/>
      <c r="C1168" s="3"/>
      <c r="D1168" s="3"/>
      <c r="E1168" s="3"/>
      <c r="F1168" s="3"/>
      <c r="G1168" s="3"/>
      <c r="H1168" s="3"/>
      <c r="I1168" s="4"/>
    </row>
    <row r="1169" spans="2:9" x14ac:dyDescent="0.3">
      <c r="B1169" s="13"/>
      <c r="C1169" s="3"/>
      <c r="D1169" s="3"/>
      <c r="E1169" s="3"/>
      <c r="F1169" s="3"/>
      <c r="G1169" s="3"/>
      <c r="H1169" s="3"/>
      <c r="I1169" s="4"/>
    </row>
    <row r="1170" spans="2:9" x14ac:dyDescent="0.3">
      <c r="B1170" s="13"/>
      <c r="C1170" s="3"/>
      <c r="D1170" s="3"/>
      <c r="E1170" s="3"/>
      <c r="F1170" s="3"/>
      <c r="G1170" s="3"/>
      <c r="H1170" s="3"/>
      <c r="I1170" s="4"/>
    </row>
    <row r="1171" spans="2:9" x14ac:dyDescent="0.3">
      <c r="B1171" s="13"/>
      <c r="C1171" s="3"/>
      <c r="D1171" s="3"/>
      <c r="E1171" s="3"/>
      <c r="F1171" s="3"/>
      <c r="G1171" s="3"/>
      <c r="H1171" s="3"/>
      <c r="I1171" s="4"/>
    </row>
    <row r="1172" spans="2:9" x14ac:dyDescent="0.3">
      <c r="B1172" s="13"/>
      <c r="C1172" s="3"/>
      <c r="D1172" s="3"/>
      <c r="E1172" s="3"/>
      <c r="F1172" s="3"/>
      <c r="G1172" s="3"/>
      <c r="H1172" s="3"/>
      <c r="I1172" s="4"/>
    </row>
    <row r="1173" spans="2:9" x14ac:dyDescent="0.3">
      <c r="B1173" s="13"/>
      <c r="C1173" s="3"/>
      <c r="D1173" s="3"/>
      <c r="E1173" s="3"/>
      <c r="F1173" s="3"/>
      <c r="G1173" s="3"/>
      <c r="H1173" s="3"/>
      <c r="I1173" s="4"/>
    </row>
    <row r="1174" spans="2:9" x14ac:dyDescent="0.3">
      <c r="B1174" s="13"/>
      <c r="C1174" s="3"/>
      <c r="D1174" s="3"/>
      <c r="E1174" s="3"/>
      <c r="F1174" s="3"/>
      <c r="G1174" s="3"/>
      <c r="H1174" s="3"/>
      <c r="I1174" s="4"/>
    </row>
    <row r="1175" spans="2:9" x14ac:dyDescent="0.3">
      <c r="B1175" s="13"/>
      <c r="C1175" s="3"/>
      <c r="D1175" s="3"/>
      <c r="E1175" s="3"/>
      <c r="F1175" s="3"/>
      <c r="G1175" s="3"/>
      <c r="H1175" s="3"/>
      <c r="I1175" s="4"/>
    </row>
    <row r="1176" spans="2:9" x14ac:dyDescent="0.3">
      <c r="B1176" s="13"/>
      <c r="C1176" s="3"/>
      <c r="D1176" s="3"/>
      <c r="E1176" s="3"/>
      <c r="F1176" s="3"/>
      <c r="G1176" s="3"/>
      <c r="H1176" s="3"/>
      <c r="I1176" s="4"/>
    </row>
    <row r="1177" spans="2:9" x14ac:dyDescent="0.3">
      <c r="B1177" s="13"/>
      <c r="C1177" s="3"/>
      <c r="D1177" s="3"/>
      <c r="E1177" s="3"/>
      <c r="F1177" s="3"/>
      <c r="G1177" s="3"/>
      <c r="H1177" s="3"/>
      <c r="I1177" s="4"/>
    </row>
    <row r="1178" spans="2:9" x14ac:dyDescent="0.3">
      <c r="B1178" s="13"/>
      <c r="C1178" s="3"/>
      <c r="D1178" s="3"/>
      <c r="E1178" s="3"/>
      <c r="F1178" s="3"/>
      <c r="G1178" s="3"/>
      <c r="H1178" s="3"/>
      <c r="I1178" s="4"/>
    </row>
    <row r="1179" spans="2:9" x14ac:dyDescent="0.3">
      <c r="B1179" s="13"/>
      <c r="C1179" s="3"/>
      <c r="D1179" s="3"/>
      <c r="E1179" s="3"/>
      <c r="F1179" s="3"/>
      <c r="G1179" s="3"/>
      <c r="H1179" s="3"/>
      <c r="I1179" s="4"/>
    </row>
    <row r="1180" spans="2:9" x14ac:dyDescent="0.3">
      <c r="B1180" s="13"/>
      <c r="C1180" s="3"/>
      <c r="D1180" s="3"/>
      <c r="E1180" s="3"/>
      <c r="F1180" s="3"/>
      <c r="G1180" s="3"/>
      <c r="H1180" s="3"/>
      <c r="I1180" s="4"/>
    </row>
    <row r="1181" spans="2:9" x14ac:dyDescent="0.3">
      <c r="B1181" s="13"/>
      <c r="C1181" s="3"/>
      <c r="D1181" s="3"/>
      <c r="E1181" s="3"/>
      <c r="F1181" s="3"/>
      <c r="G1181" s="3"/>
      <c r="H1181" s="3"/>
      <c r="I1181" s="4"/>
    </row>
    <row r="1182" spans="2:9" x14ac:dyDescent="0.3">
      <c r="B1182" s="13"/>
      <c r="C1182" s="3"/>
      <c r="D1182" s="3"/>
      <c r="E1182" s="3"/>
      <c r="F1182" s="3"/>
      <c r="G1182" s="3"/>
      <c r="H1182" s="3"/>
      <c r="I1182" s="4"/>
    </row>
    <row r="1183" spans="2:9" x14ac:dyDescent="0.3">
      <c r="B1183" s="13"/>
      <c r="C1183" s="3"/>
      <c r="D1183" s="3"/>
      <c r="E1183" s="3"/>
      <c r="F1183" s="3"/>
      <c r="G1183" s="3"/>
      <c r="H1183" s="3"/>
      <c r="I1183" s="4"/>
    </row>
    <row r="1184" spans="2:9" x14ac:dyDescent="0.3">
      <c r="B1184" s="13"/>
      <c r="C1184" s="3"/>
      <c r="D1184" s="3"/>
      <c r="E1184" s="3"/>
      <c r="F1184" s="3"/>
      <c r="G1184" s="3"/>
      <c r="H1184" s="3"/>
      <c r="I1184" s="4"/>
    </row>
    <row r="1185" spans="2:9" x14ac:dyDescent="0.3">
      <c r="B1185" s="13"/>
      <c r="C1185" s="3"/>
      <c r="D1185" s="3"/>
      <c r="E1185" s="3"/>
      <c r="F1185" s="3"/>
      <c r="G1185" s="3"/>
      <c r="H1185" s="3"/>
      <c r="I1185" s="4"/>
    </row>
    <row r="1186" spans="2:9" x14ac:dyDescent="0.3">
      <c r="B1186" s="13"/>
      <c r="C1186" s="3"/>
      <c r="D1186" s="3"/>
      <c r="E1186" s="3"/>
      <c r="F1186" s="3"/>
      <c r="G1186" s="3"/>
      <c r="H1186" s="3"/>
      <c r="I1186" s="4"/>
    </row>
    <row r="1187" spans="2:9" x14ac:dyDescent="0.3">
      <c r="B1187" s="13"/>
      <c r="C1187" s="3"/>
      <c r="D1187" s="3"/>
      <c r="E1187" s="3"/>
      <c r="F1187" s="3"/>
      <c r="G1187" s="3"/>
      <c r="H1187" s="3"/>
      <c r="I1187" s="4"/>
    </row>
    <row r="1188" spans="2:9" x14ac:dyDescent="0.3">
      <c r="B1188" s="13"/>
      <c r="C1188" s="3"/>
      <c r="D1188" s="3"/>
      <c r="E1188" s="3"/>
      <c r="F1188" s="3"/>
      <c r="G1188" s="3"/>
      <c r="H1188" s="3"/>
      <c r="I1188" s="4"/>
    </row>
    <row r="1189" spans="2:9" x14ac:dyDescent="0.3">
      <c r="B1189" s="13"/>
      <c r="C1189" s="3"/>
      <c r="D1189" s="3"/>
      <c r="E1189" s="3"/>
      <c r="F1189" s="3"/>
      <c r="G1189" s="3"/>
      <c r="H1189" s="3"/>
      <c r="I1189" s="4"/>
    </row>
    <row r="1190" spans="2:9" x14ac:dyDescent="0.3">
      <c r="B1190" s="13"/>
      <c r="C1190" s="3"/>
      <c r="D1190" s="3"/>
      <c r="E1190" s="3"/>
      <c r="F1190" s="3"/>
      <c r="G1190" s="3"/>
      <c r="H1190" s="3"/>
      <c r="I1190" s="4"/>
    </row>
    <row r="1191" spans="2:9" x14ac:dyDescent="0.3">
      <c r="B1191" s="13"/>
      <c r="C1191" s="3"/>
      <c r="D1191" s="3"/>
      <c r="E1191" s="3"/>
      <c r="F1191" s="3"/>
      <c r="G1191" s="3"/>
      <c r="H1191" s="3"/>
      <c r="I1191" s="4"/>
    </row>
    <row r="1192" spans="2:9" x14ac:dyDescent="0.3">
      <c r="B1192" s="13"/>
      <c r="C1192" s="3"/>
      <c r="D1192" s="3"/>
      <c r="E1192" s="3"/>
      <c r="F1192" s="3"/>
      <c r="G1192" s="3"/>
      <c r="H1192" s="3"/>
      <c r="I1192" s="4"/>
    </row>
    <row r="1193" spans="2:9" x14ac:dyDescent="0.3">
      <c r="B1193" s="13"/>
      <c r="C1193" s="3"/>
      <c r="D1193" s="3"/>
      <c r="E1193" s="3"/>
      <c r="F1193" s="3"/>
      <c r="G1193" s="3"/>
      <c r="H1193" s="3"/>
      <c r="I1193" s="4"/>
    </row>
    <row r="1194" spans="2:9" x14ac:dyDescent="0.3">
      <c r="B1194" s="13"/>
      <c r="C1194" s="3"/>
      <c r="D1194" s="3"/>
      <c r="E1194" s="3"/>
      <c r="F1194" s="3"/>
      <c r="G1194" s="3"/>
      <c r="H1194" s="3"/>
      <c r="I1194" s="4"/>
    </row>
    <row r="1195" spans="2:9" x14ac:dyDescent="0.3">
      <c r="B1195" s="13"/>
      <c r="C1195" s="3"/>
      <c r="D1195" s="3"/>
      <c r="E1195" s="3"/>
      <c r="F1195" s="3"/>
      <c r="G1195" s="3"/>
      <c r="H1195" s="3"/>
      <c r="I1195" s="4"/>
    </row>
    <row r="1196" spans="2:9" x14ac:dyDescent="0.3">
      <c r="B1196" s="13"/>
      <c r="C1196" s="3"/>
      <c r="D1196" s="3"/>
      <c r="E1196" s="3"/>
      <c r="F1196" s="3"/>
      <c r="G1196" s="3"/>
      <c r="H1196" s="3"/>
      <c r="I1196" s="4"/>
    </row>
    <row r="1197" spans="2:9" x14ac:dyDescent="0.3">
      <c r="B1197" s="13"/>
      <c r="C1197" s="3"/>
      <c r="D1197" s="3"/>
      <c r="E1197" s="3"/>
      <c r="F1197" s="3"/>
      <c r="G1197" s="3"/>
      <c r="H1197" s="3"/>
      <c r="I1197" s="4"/>
    </row>
    <row r="1198" spans="2:9" x14ac:dyDescent="0.3">
      <c r="B1198" s="13"/>
      <c r="C1198" s="3"/>
      <c r="D1198" s="3"/>
      <c r="E1198" s="3"/>
      <c r="F1198" s="3"/>
      <c r="G1198" s="3"/>
      <c r="H1198" s="3"/>
      <c r="I1198" s="4"/>
    </row>
    <row r="1199" spans="2:9" x14ac:dyDescent="0.3">
      <c r="B1199" s="13"/>
      <c r="C1199" s="3"/>
      <c r="D1199" s="3"/>
      <c r="E1199" s="3"/>
      <c r="F1199" s="3"/>
      <c r="G1199" s="3"/>
      <c r="H1199" s="3"/>
      <c r="I1199" s="4"/>
    </row>
    <row r="1200" spans="2:9" x14ac:dyDescent="0.3">
      <c r="B1200" s="13"/>
      <c r="C1200" s="3"/>
      <c r="D1200" s="3"/>
      <c r="E1200" s="3"/>
      <c r="F1200" s="3"/>
      <c r="G1200" s="3"/>
      <c r="H1200" s="3"/>
      <c r="I1200" s="4"/>
    </row>
    <row r="1201" spans="2:9" x14ac:dyDescent="0.3">
      <c r="B1201" s="13"/>
      <c r="C1201" s="3"/>
      <c r="D1201" s="3"/>
      <c r="E1201" s="3"/>
      <c r="F1201" s="3"/>
      <c r="G1201" s="3"/>
      <c r="H1201" s="3"/>
      <c r="I1201" s="4"/>
    </row>
    <row r="1202" spans="2:9" x14ac:dyDescent="0.3">
      <c r="B1202" s="13"/>
      <c r="C1202" s="3"/>
      <c r="D1202" s="3"/>
      <c r="E1202" s="3"/>
      <c r="F1202" s="3"/>
      <c r="G1202" s="3"/>
      <c r="H1202" s="3"/>
      <c r="I1202" s="4"/>
    </row>
    <row r="1203" spans="2:9" x14ac:dyDescent="0.3">
      <c r="B1203" s="13"/>
      <c r="C1203" s="3"/>
      <c r="D1203" s="3"/>
      <c r="E1203" s="3"/>
      <c r="F1203" s="3"/>
      <c r="G1203" s="3"/>
      <c r="H1203" s="3"/>
      <c r="I1203" s="4"/>
    </row>
    <row r="1204" spans="2:9" x14ac:dyDescent="0.3">
      <c r="B1204" s="13"/>
      <c r="C1204" s="3"/>
      <c r="D1204" s="3"/>
      <c r="E1204" s="3"/>
      <c r="F1204" s="3"/>
      <c r="G1204" s="3"/>
      <c r="H1204" s="3"/>
      <c r="I1204" s="4"/>
    </row>
    <row r="1205" spans="2:9" x14ac:dyDescent="0.3">
      <c r="B1205" s="13"/>
      <c r="C1205" s="3"/>
      <c r="D1205" s="3"/>
      <c r="E1205" s="3"/>
      <c r="F1205" s="3"/>
      <c r="G1205" s="3"/>
      <c r="H1205" s="3"/>
      <c r="I1205" s="4"/>
    </row>
    <row r="1206" spans="2:9" x14ac:dyDescent="0.3">
      <c r="B1206" s="13"/>
      <c r="C1206" s="3"/>
      <c r="D1206" s="3"/>
      <c r="E1206" s="3"/>
      <c r="F1206" s="3"/>
      <c r="G1206" s="3"/>
      <c r="H1206" s="3"/>
      <c r="I1206" s="4"/>
    </row>
    <row r="1207" spans="2:9" x14ac:dyDescent="0.3">
      <c r="B1207" s="13"/>
      <c r="C1207" s="3"/>
      <c r="D1207" s="3"/>
      <c r="E1207" s="3"/>
      <c r="F1207" s="3"/>
      <c r="G1207" s="3"/>
      <c r="H1207" s="3"/>
      <c r="I1207" s="4"/>
    </row>
    <row r="1208" spans="2:9" x14ac:dyDescent="0.3">
      <c r="B1208" s="13"/>
      <c r="C1208" s="3"/>
      <c r="D1208" s="3"/>
      <c r="E1208" s="3"/>
      <c r="F1208" s="3"/>
      <c r="G1208" s="3"/>
      <c r="H1208" s="3"/>
      <c r="I1208" s="4"/>
    </row>
    <row r="1209" spans="2:9" x14ac:dyDescent="0.3">
      <c r="B1209" s="13"/>
      <c r="C1209" s="3"/>
      <c r="D1209" s="3"/>
      <c r="E1209" s="3"/>
      <c r="F1209" s="3"/>
      <c r="G1209" s="3"/>
      <c r="H1209" s="3"/>
      <c r="I1209" s="4"/>
    </row>
    <row r="1210" spans="2:9" x14ac:dyDescent="0.3">
      <c r="B1210" s="13"/>
      <c r="C1210" s="3"/>
      <c r="D1210" s="3"/>
      <c r="E1210" s="3"/>
      <c r="F1210" s="3"/>
      <c r="G1210" s="3"/>
      <c r="H1210" s="3"/>
      <c r="I1210" s="4"/>
    </row>
    <row r="1211" spans="2:9" x14ac:dyDescent="0.3">
      <c r="B1211" s="13"/>
      <c r="C1211" s="3"/>
      <c r="D1211" s="3"/>
      <c r="E1211" s="3"/>
      <c r="F1211" s="3"/>
      <c r="G1211" s="3"/>
      <c r="H1211" s="3"/>
      <c r="I1211" s="4"/>
    </row>
    <row r="1212" spans="2:9" x14ac:dyDescent="0.3">
      <c r="B1212" s="13"/>
      <c r="C1212" s="3"/>
      <c r="D1212" s="3"/>
      <c r="E1212" s="3"/>
      <c r="F1212" s="3"/>
      <c r="G1212" s="3"/>
      <c r="H1212" s="3"/>
      <c r="I1212" s="4"/>
    </row>
    <row r="1213" spans="2:9" x14ac:dyDescent="0.3">
      <c r="B1213" s="13"/>
      <c r="C1213" s="3"/>
      <c r="D1213" s="3"/>
      <c r="E1213" s="3"/>
      <c r="F1213" s="3"/>
      <c r="G1213" s="3"/>
      <c r="H1213" s="3"/>
      <c r="I1213" s="4"/>
    </row>
    <row r="1214" spans="2:9" x14ac:dyDescent="0.3">
      <c r="B1214" s="13"/>
      <c r="C1214" s="3"/>
      <c r="D1214" s="3"/>
      <c r="E1214" s="3"/>
      <c r="F1214" s="3"/>
      <c r="G1214" s="3"/>
      <c r="H1214" s="3"/>
      <c r="I1214" s="4"/>
    </row>
    <row r="1215" spans="2:9" x14ac:dyDescent="0.3">
      <c r="B1215" s="13"/>
      <c r="C1215" s="3"/>
      <c r="D1215" s="3"/>
      <c r="E1215" s="3"/>
      <c r="F1215" s="3"/>
      <c r="G1215" s="3"/>
      <c r="H1215" s="3"/>
      <c r="I1215" s="4"/>
    </row>
    <row r="1216" spans="2:9" x14ac:dyDescent="0.3">
      <c r="B1216" s="13"/>
      <c r="C1216" s="3"/>
      <c r="D1216" s="3"/>
      <c r="E1216" s="3"/>
      <c r="F1216" s="3"/>
      <c r="G1216" s="3"/>
      <c r="H1216" s="3"/>
      <c r="I1216" s="4"/>
    </row>
    <row r="1217" spans="2:9" x14ac:dyDescent="0.3">
      <c r="B1217" s="13"/>
      <c r="C1217" s="3"/>
      <c r="D1217" s="3"/>
      <c r="E1217" s="3"/>
      <c r="F1217" s="3"/>
      <c r="G1217" s="3"/>
      <c r="H1217" s="3"/>
      <c r="I1217" s="4"/>
    </row>
    <row r="1218" spans="2:9" x14ac:dyDescent="0.3">
      <c r="B1218" s="13"/>
      <c r="C1218" s="3"/>
      <c r="D1218" s="3"/>
      <c r="E1218" s="3"/>
      <c r="F1218" s="3"/>
      <c r="G1218" s="3"/>
      <c r="H1218" s="3"/>
      <c r="I1218" s="4"/>
    </row>
    <row r="1219" spans="2:9" x14ac:dyDescent="0.3">
      <c r="B1219" s="13"/>
      <c r="C1219" s="3"/>
      <c r="D1219" s="3"/>
      <c r="E1219" s="3"/>
      <c r="F1219" s="3"/>
      <c r="G1219" s="3"/>
      <c r="H1219" s="3"/>
      <c r="I1219" s="4"/>
    </row>
    <row r="1220" spans="2:9" x14ac:dyDescent="0.3">
      <c r="B1220" s="13"/>
      <c r="C1220" s="3"/>
      <c r="D1220" s="3"/>
      <c r="E1220" s="3"/>
      <c r="F1220" s="3"/>
      <c r="G1220" s="3"/>
      <c r="H1220" s="3"/>
      <c r="I1220" s="4"/>
    </row>
    <row r="1221" spans="2:9" x14ac:dyDescent="0.3">
      <c r="B1221" s="13"/>
      <c r="C1221" s="3"/>
      <c r="D1221" s="3"/>
      <c r="E1221" s="3"/>
      <c r="F1221" s="3"/>
      <c r="G1221" s="3"/>
      <c r="H1221" s="3"/>
      <c r="I1221" s="4"/>
    </row>
    <row r="1222" spans="2:9" x14ac:dyDescent="0.3">
      <c r="B1222" s="13"/>
      <c r="C1222" s="3"/>
      <c r="D1222" s="3"/>
      <c r="E1222" s="3"/>
      <c r="F1222" s="3"/>
      <c r="G1222" s="3"/>
      <c r="H1222" s="3"/>
      <c r="I1222" s="4"/>
    </row>
    <row r="1223" spans="2:9" x14ac:dyDescent="0.3">
      <c r="B1223" s="13"/>
      <c r="C1223" s="3"/>
      <c r="D1223" s="3"/>
      <c r="E1223" s="3"/>
      <c r="F1223" s="3"/>
      <c r="G1223" s="3"/>
      <c r="H1223" s="3"/>
      <c r="I1223" s="4"/>
    </row>
    <row r="1224" spans="2:9" x14ac:dyDescent="0.3">
      <c r="B1224" s="13"/>
      <c r="C1224" s="3"/>
      <c r="D1224" s="3"/>
      <c r="E1224" s="3"/>
      <c r="F1224" s="3"/>
      <c r="G1224" s="3"/>
      <c r="H1224" s="3"/>
      <c r="I1224" s="4"/>
    </row>
    <row r="1225" spans="2:9" x14ac:dyDescent="0.3">
      <c r="B1225" s="13"/>
      <c r="C1225" s="3"/>
      <c r="D1225" s="3"/>
      <c r="E1225" s="3"/>
      <c r="F1225" s="3"/>
      <c r="G1225" s="3"/>
      <c r="H1225" s="3"/>
      <c r="I1225" s="4"/>
    </row>
    <row r="1226" spans="2:9" x14ac:dyDescent="0.3">
      <c r="B1226" s="13"/>
      <c r="C1226" s="3"/>
      <c r="D1226" s="3"/>
      <c r="E1226" s="3"/>
      <c r="F1226" s="3"/>
      <c r="G1226" s="3"/>
      <c r="H1226" s="3"/>
      <c r="I1226" s="4"/>
    </row>
    <row r="1227" spans="2:9" x14ac:dyDescent="0.3">
      <c r="B1227" s="13"/>
      <c r="C1227" s="3"/>
      <c r="D1227" s="3"/>
      <c r="E1227" s="3"/>
      <c r="F1227" s="3"/>
      <c r="G1227" s="3"/>
      <c r="H1227" s="3"/>
      <c r="I1227" s="4"/>
    </row>
    <row r="1228" spans="2:9" x14ac:dyDescent="0.3">
      <c r="B1228" s="13"/>
      <c r="C1228" s="3"/>
      <c r="D1228" s="3"/>
      <c r="E1228" s="3"/>
      <c r="F1228" s="3"/>
      <c r="G1228" s="3"/>
      <c r="H1228" s="3"/>
      <c r="I1228" s="4"/>
    </row>
    <row r="1229" spans="2:9" x14ac:dyDescent="0.3">
      <c r="B1229" s="13"/>
      <c r="C1229" s="3"/>
      <c r="D1229" s="3"/>
      <c r="E1229" s="3"/>
      <c r="F1229" s="3"/>
      <c r="G1229" s="3"/>
      <c r="H1229" s="3"/>
      <c r="I1229" s="4"/>
    </row>
    <row r="1230" spans="2:9" x14ac:dyDescent="0.3">
      <c r="B1230" s="13"/>
      <c r="C1230" s="3"/>
      <c r="D1230" s="3"/>
      <c r="E1230" s="3"/>
      <c r="F1230" s="3"/>
      <c r="G1230" s="3"/>
      <c r="H1230" s="3"/>
      <c r="I1230" s="4"/>
    </row>
    <row r="1231" spans="2:9" x14ac:dyDescent="0.3">
      <c r="B1231" s="13"/>
      <c r="C1231" s="3"/>
      <c r="D1231" s="3"/>
      <c r="E1231" s="3"/>
      <c r="F1231" s="3"/>
      <c r="G1231" s="3"/>
      <c r="H1231" s="3"/>
      <c r="I1231" s="4"/>
    </row>
    <row r="1232" spans="2:9" x14ac:dyDescent="0.3">
      <c r="B1232" s="13"/>
      <c r="C1232" s="3"/>
      <c r="D1232" s="3"/>
      <c r="E1232" s="3"/>
      <c r="F1232" s="3"/>
      <c r="G1232" s="3"/>
      <c r="H1232" s="3"/>
      <c r="I1232" s="4"/>
    </row>
    <row r="1233" spans="2:9" x14ac:dyDescent="0.3">
      <c r="B1233" s="13"/>
      <c r="C1233" s="3"/>
      <c r="D1233" s="3"/>
      <c r="E1233" s="3"/>
      <c r="F1233" s="3"/>
      <c r="G1233" s="3"/>
      <c r="H1233" s="3"/>
      <c r="I1233" s="4"/>
    </row>
    <row r="1234" spans="2:9" x14ac:dyDescent="0.3">
      <c r="B1234" s="13"/>
      <c r="C1234" s="3"/>
      <c r="D1234" s="3"/>
      <c r="E1234" s="3"/>
      <c r="F1234" s="3"/>
      <c r="G1234" s="3"/>
      <c r="H1234" s="3"/>
      <c r="I1234" s="4"/>
    </row>
    <row r="1235" spans="2:9" x14ac:dyDescent="0.3">
      <c r="B1235" s="13"/>
      <c r="C1235" s="3"/>
      <c r="D1235" s="3"/>
      <c r="E1235" s="3"/>
      <c r="F1235" s="3"/>
      <c r="G1235" s="3"/>
      <c r="H1235" s="3"/>
      <c r="I1235" s="4"/>
    </row>
    <row r="1236" spans="2:9" x14ac:dyDescent="0.3">
      <c r="B1236" s="13"/>
      <c r="C1236" s="3"/>
      <c r="D1236" s="3"/>
      <c r="E1236" s="3"/>
      <c r="F1236" s="3"/>
      <c r="G1236" s="3"/>
      <c r="H1236" s="3"/>
      <c r="I1236" s="4"/>
    </row>
    <row r="1237" spans="2:9" x14ac:dyDescent="0.3">
      <c r="B1237" s="13"/>
      <c r="C1237" s="3"/>
      <c r="D1237" s="3"/>
      <c r="E1237" s="3"/>
      <c r="F1237" s="3"/>
      <c r="G1237" s="3"/>
      <c r="H1237" s="3"/>
      <c r="I1237" s="4"/>
    </row>
    <row r="1238" spans="2:9" x14ac:dyDescent="0.3">
      <c r="B1238" s="13"/>
      <c r="C1238" s="3"/>
      <c r="D1238" s="3"/>
      <c r="E1238" s="3"/>
      <c r="F1238" s="3"/>
      <c r="G1238" s="3"/>
      <c r="H1238" s="3"/>
      <c r="I1238" s="4"/>
    </row>
    <row r="1239" spans="2:9" x14ac:dyDescent="0.3">
      <c r="B1239" s="13"/>
      <c r="C1239" s="3"/>
      <c r="D1239" s="3"/>
      <c r="E1239" s="3"/>
      <c r="F1239" s="3"/>
      <c r="G1239" s="3"/>
      <c r="H1239" s="3"/>
      <c r="I1239" s="4"/>
    </row>
    <row r="1240" spans="2:9" x14ac:dyDescent="0.3">
      <c r="B1240" s="13"/>
      <c r="C1240" s="3"/>
      <c r="D1240" s="3"/>
      <c r="E1240" s="3"/>
      <c r="F1240" s="3"/>
      <c r="G1240" s="3"/>
      <c r="H1240" s="3"/>
      <c r="I1240" s="4"/>
    </row>
    <row r="1241" spans="2:9" x14ac:dyDescent="0.3">
      <c r="B1241" s="13"/>
      <c r="C1241" s="3"/>
      <c r="D1241" s="3"/>
      <c r="E1241" s="3"/>
      <c r="F1241" s="3"/>
      <c r="G1241" s="3"/>
      <c r="H1241" s="3"/>
      <c r="I1241" s="4"/>
    </row>
    <row r="1242" spans="2:9" x14ac:dyDescent="0.3">
      <c r="B1242" s="13"/>
      <c r="C1242" s="3"/>
      <c r="D1242" s="3"/>
      <c r="E1242" s="3"/>
      <c r="F1242" s="3"/>
      <c r="G1242" s="3"/>
      <c r="H1242" s="3"/>
      <c r="I1242" s="4"/>
    </row>
    <row r="1243" spans="2:9" x14ac:dyDescent="0.3">
      <c r="B1243" s="13"/>
      <c r="C1243" s="3"/>
      <c r="D1243" s="3"/>
      <c r="E1243" s="3"/>
      <c r="F1243" s="3"/>
      <c r="G1243" s="3"/>
      <c r="H1243" s="3"/>
      <c r="I1243" s="4"/>
    </row>
    <row r="1244" spans="2:9" x14ac:dyDescent="0.3">
      <c r="B1244" s="13"/>
      <c r="C1244" s="3"/>
      <c r="D1244" s="3"/>
      <c r="E1244" s="3"/>
      <c r="F1244" s="3"/>
      <c r="G1244" s="3"/>
      <c r="H1244" s="3"/>
      <c r="I1244" s="4"/>
    </row>
    <row r="1245" spans="2:9" x14ac:dyDescent="0.3">
      <c r="B1245" s="13"/>
      <c r="C1245" s="3"/>
      <c r="D1245" s="3"/>
      <c r="E1245" s="3"/>
      <c r="F1245" s="3"/>
      <c r="G1245" s="3"/>
      <c r="H1245" s="3"/>
      <c r="I1245" s="4"/>
    </row>
    <row r="1246" spans="2:9" x14ac:dyDescent="0.3">
      <c r="B1246" s="13"/>
      <c r="C1246" s="3"/>
      <c r="D1246" s="3"/>
      <c r="E1246" s="3"/>
      <c r="F1246" s="3"/>
      <c r="G1246" s="3"/>
      <c r="H1246" s="3"/>
      <c r="I1246" s="4"/>
    </row>
    <row r="1247" spans="2:9" x14ac:dyDescent="0.3">
      <c r="B1247" s="13"/>
      <c r="C1247" s="3"/>
      <c r="D1247" s="3"/>
      <c r="E1247" s="3"/>
      <c r="F1247" s="3"/>
      <c r="G1247" s="3"/>
      <c r="H1247" s="3"/>
      <c r="I1247" s="4"/>
    </row>
    <row r="1248" spans="2:9" x14ac:dyDescent="0.3">
      <c r="B1248" s="13"/>
      <c r="C1248" s="3"/>
      <c r="D1248" s="3"/>
      <c r="E1248" s="3"/>
      <c r="F1248" s="3"/>
      <c r="G1248" s="3"/>
      <c r="H1248" s="3"/>
      <c r="I1248" s="4"/>
    </row>
    <row r="1249" spans="2:9" x14ac:dyDescent="0.3">
      <c r="B1249" s="13"/>
      <c r="C1249" s="3"/>
      <c r="D1249" s="3"/>
      <c r="E1249" s="3"/>
      <c r="F1249" s="3"/>
      <c r="G1249" s="3"/>
      <c r="H1249" s="3"/>
      <c r="I1249" s="4"/>
    </row>
    <row r="1250" spans="2:9" x14ac:dyDescent="0.3">
      <c r="B1250" s="13"/>
      <c r="C1250" s="3"/>
      <c r="D1250" s="3"/>
      <c r="E1250" s="3"/>
      <c r="F1250" s="3"/>
      <c r="G1250" s="3"/>
      <c r="H1250" s="3"/>
      <c r="I1250" s="4"/>
    </row>
    <row r="1251" spans="2:9" x14ac:dyDescent="0.3">
      <c r="B1251" s="13"/>
      <c r="C1251" s="3"/>
      <c r="D1251" s="3"/>
      <c r="E1251" s="3"/>
      <c r="F1251" s="3"/>
      <c r="G1251" s="3"/>
      <c r="H1251" s="3"/>
      <c r="I1251" s="4"/>
    </row>
    <row r="1252" spans="2:9" x14ac:dyDescent="0.3">
      <c r="B1252" s="13"/>
      <c r="C1252" s="3"/>
      <c r="D1252" s="3"/>
      <c r="E1252" s="3"/>
      <c r="F1252" s="3"/>
      <c r="G1252" s="3"/>
      <c r="H1252" s="3"/>
      <c r="I1252" s="4"/>
    </row>
    <row r="1253" spans="2:9" x14ac:dyDescent="0.3">
      <c r="B1253" s="13"/>
      <c r="C1253" s="3"/>
      <c r="D1253" s="3"/>
      <c r="E1253" s="3"/>
      <c r="F1253" s="3"/>
      <c r="G1253" s="3"/>
      <c r="H1253" s="3"/>
      <c r="I1253" s="4"/>
    </row>
    <row r="1254" spans="2:9" x14ac:dyDescent="0.3">
      <c r="B1254" s="13"/>
      <c r="C1254" s="3"/>
      <c r="D1254" s="3"/>
      <c r="E1254" s="3"/>
      <c r="F1254" s="3"/>
      <c r="G1254" s="3"/>
      <c r="H1254" s="3"/>
      <c r="I1254" s="4"/>
    </row>
    <row r="1255" spans="2:9" x14ac:dyDescent="0.3">
      <c r="B1255" s="13"/>
      <c r="C1255" s="3"/>
      <c r="D1255" s="3"/>
      <c r="E1255" s="3"/>
      <c r="F1255" s="3"/>
      <c r="G1255" s="3"/>
      <c r="H1255" s="3"/>
      <c r="I1255" s="4"/>
    </row>
    <row r="1256" spans="2:9" x14ac:dyDescent="0.3">
      <c r="B1256" s="13"/>
      <c r="C1256" s="3"/>
      <c r="D1256" s="3"/>
      <c r="E1256" s="3"/>
      <c r="F1256" s="3"/>
      <c r="G1256" s="3"/>
      <c r="H1256" s="3"/>
      <c r="I1256" s="4"/>
    </row>
    <row r="1257" spans="2:9" x14ac:dyDescent="0.3">
      <c r="B1257" s="13"/>
      <c r="C1257" s="3"/>
      <c r="D1257" s="3"/>
      <c r="E1257" s="3"/>
      <c r="F1257" s="3"/>
      <c r="G1257" s="3"/>
      <c r="H1257" s="3"/>
      <c r="I1257" s="4"/>
    </row>
    <row r="1258" spans="2:9" x14ac:dyDescent="0.3">
      <c r="B1258" s="13"/>
      <c r="C1258" s="3"/>
      <c r="D1258" s="3"/>
      <c r="E1258" s="3"/>
      <c r="F1258" s="3"/>
      <c r="G1258" s="3"/>
      <c r="H1258" s="3"/>
      <c r="I1258" s="4"/>
    </row>
    <row r="1259" spans="2:9" x14ac:dyDescent="0.3">
      <c r="B1259" s="13"/>
      <c r="C1259" s="3"/>
      <c r="D1259" s="3"/>
      <c r="E1259" s="3"/>
      <c r="F1259" s="3"/>
      <c r="G1259" s="3"/>
      <c r="H1259" s="3"/>
      <c r="I1259" s="4"/>
    </row>
    <row r="1260" spans="2:9" x14ac:dyDescent="0.3">
      <c r="B1260" s="13"/>
      <c r="C1260" s="3"/>
      <c r="D1260" s="3"/>
      <c r="E1260" s="3"/>
      <c r="F1260" s="3"/>
      <c r="G1260" s="3"/>
      <c r="H1260" s="3"/>
      <c r="I1260" s="4"/>
    </row>
    <row r="1261" spans="2:9" x14ac:dyDescent="0.3">
      <c r="B1261" s="13"/>
      <c r="C1261" s="3"/>
      <c r="D1261" s="3"/>
      <c r="E1261" s="3"/>
      <c r="F1261" s="3"/>
      <c r="G1261" s="3"/>
      <c r="H1261" s="3"/>
      <c r="I1261" s="4"/>
    </row>
    <row r="1262" spans="2:9" x14ac:dyDescent="0.3">
      <c r="B1262" s="13"/>
      <c r="C1262" s="3"/>
      <c r="D1262" s="3"/>
      <c r="E1262" s="3"/>
      <c r="F1262" s="3"/>
      <c r="G1262" s="3"/>
      <c r="H1262" s="3"/>
      <c r="I1262" s="4"/>
    </row>
    <row r="1263" spans="2:9" x14ac:dyDescent="0.3">
      <c r="B1263" s="13"/>
      <c r="C1263" s="3"/>
      <c r="D1263" s="3"/>
      <c r="E1263" s="3"/>
      <c r="F1263" s="3"/>
      <c r="G1263" s="3"/>
      <c r="H1263" s="3"/>
      <c r="I1263" s="4"/>
    </row>
    <row r="1264" spans="2:9" x14ac:dyDescent="0.3">
      <c r="B1264" s="13"/>
      <c r="C1264" s="3"/>
      <c r="D1264" s="3"/>
      <c r="E1264" s="3"/>
      <c r="F1264" s="3"/>
      <c r="G1264" s="3"/>
      <c r="H1264" s="3"/>
      <c r="I1264" s="4"/>
    </row>
    <row r="1265" spans="2:9" x14ac:dyDescent="0.3">
      <c r="B1265" s="13"/>
      <c r="C1265" s="3"/>
      <c r="D1265" s="3"/>
      <c r="E1265" s="3"/>
      <c r="F1265" s="3"/>
      <c r="G1265" s="3"/>
      <c r="H1265" s="3"/>
      <c r="I1265" s="4"/>
    </row>
    <row r="1266" spans="2:9" x14ac:dyDescent="0.3">
      <c r="B1266" s="13"/>
      <c r="C1266" s="3"/>
      <c r="D1266" s="3"/>
      <c r="E1266" s="3"/>
      <c r="F1266" s="3"/>
      <c r="G1266" s="3"/>
      <c r="H1266" s="3"/>
      <c r="I1266" s="4"/>
    </row>
    <row r="1267" spans="2:9" x14ac:dyDescent="0.3">
      <c r="B1267" s="13"/>
      <c r="C1267" s="3"/>
      <c r="D1267" s="3"/>
      <c r="E1267" s="3"/>
      <c r="F1267" s="3"/>
      <c r="G1267" s="3"/>
      <c r="H1267" s="3"/>
      <c r="I1267" s="4"/>
    </row>
    <row r="1268" spans="2:9" x14ac:dyDescent="0.3">
      <c r="B1268" s="13"/>
      <c r="C1268" s="3"/>
      <c r="D1268" s="3"/>
      <c r="E1268" s="3"/>
      <c r="F1268" s="3"/>
      <c r="G1268" s="3"/>
      <c r="H1268" s="3"/>
      <c r="I1268" s="4"/>
    </row>
    <row r="1269" spans="2:9" x14ac:dyDescent="0.3">
      <c r="B1269" s="13"/>
      <c r="C1269" s="3"/>
      <c r="D1269" s="3"/>
      <c r="E1269" s="3"/>
      <c r="F1269" s="3"/>
      <c r="G1269" s="3"/>
      <c r="H1269" s="3"/>
      <c r="I1269" s="4"/>
    </row>
    <row r="1270" spans="2:9" x14ac:dyDescent="0.3">
      <c r="B1270" s="13"/>
      <c r="C1270" s="3"/>
      <c r="D1270" s="3"/>
      <c r="E1270" s="3"/>
      <c r="F1270" s="3"/>
      <c r="G1270" s="3"/>
      <c r="H1270" s="3"/>
      <c r="I1270" s="4"/>
    </row>
    <row r="1271" spans="2:9" x14ac:dyDescent="0.3">
      <c r="B1271" s="13"/>
      <c r="C1271" s="3"/>
      <c r="D1271" s="3"/>
      <c r="E1271" s="3"/>
      <c r="F1271" s="3"/>
      <c r="G1271" s="3"/>
      <c r="H1271" s="3"/>
      <c r="I1271" s="4"/>
    </row>
    <row r="1272" spans="2:9" x14ac:dyDescent="0.3">
      <c r="B1272" s="13"/>
      <c r="C1272" s="3"/>
      <c r="D1272" s="3"/>
      <c r="E1272" s="3"/>
      <c r="F1272" s="3"/>
      <c r="G1272" s="3"/>
      <c r="H1272" s="3"/>
      <c r="I1272" s="4"/>
    </row>
    <row r="1273" spans="2:9" x14ac:dyDescent="0.3">
      <c r="B1273" s="13"/>
      <c r="C1273" s="3"/>
      <c r="D1273" s="3"/>
      <c r="E1273" s="3"/>
      <c r="F1273" s="3"/>
      <c r="G1273" s="3"/>
      <c r="H1273" s="3"/>
      <c r="I1273" s="4"/>
    </row>
    <row r="1274" spans="2:9" x14ac:dyDescent="0.3">
      <c r="B1274" s="13"/>
      <c r="C1274" s="3"/>
      <c r="D1274" s="3"/>
      <c r="E1274" s="3"/>
      <c r="F1274" s="3"/>
      <c r="G1274" s="3"/>
      <c r="H1274" s="3"/>
      <c r="I1274" s="4"/>
    </row>
    <row r="1275" spans="2:9" x14ac:dyDescent="0.3">
      <c r="B1275" s="13"/>
      <c r="C1275" s="3"/>
      <c r="D1275" s="3"/>
      <c r="E1275" s="3"/>
      <c r="F1275" s="3"/>
      <c r="G1275" s="3"/>
      <c r="H1275" s="3"/>
      <c r="I1275" s="4"/>
    </row>
    <row r="1276" spans="2:9" x14ac:dyDescent="0.3">
      <c r="B1276" s="13"/>
      <c r="C1276" s="3"/>
      <c r="D1276" s="3"/>
      <c r="E1276" s="3"/>
      <c r="F1276" s="3"/>
      <c r="G1276" s="3"/>
      <c r="H1276" s="3"/>
      <c r="I1276" s="4"/>
    </row>
    <row r="1277" spans="2:9" x14ac:dyDescent="0.3">
      <c r="B1277" s="13"/>
      <c r="C1277" s="3"/>
      <c r="D1277" s="3"/>
      <c r="E1277" s="3"/>
      <c r="F1277" s="3"/>
      <c r="G1277" s="3"/>
      <c r="H1277" s="3"/>
      <c r="I1277" s="4"/>
    </row>
    <row r="1278" spans="2:9" x14ac:dyDescent="0.3">
      <c r="B1278" s="13"/>
      <c r="C1278" s="3"/>
      <c r="D1278" s="3"/>
      <c r="E1278" s="3"/>
      <c r="F1278" s="3"/>
      <c r="G1278" s="3"/>
      <c r="H1278" s="3"/>
      <c r="I1278" s="4"/>
    </row>
    <row r="1279" spans="2:9" x14ac:dyDescent="0.3">
      <c r="B1279" s="13"/>
      <c r="C1279" s="3"/>
      <c r="D1279" s="3"/>
      <c r="E1279" s="3"/>
      <c r="F1279" s="3"/>
      <c r="G1279" s="3"/>
      <c r="H1279" s="3"/>
      <c r="I1279" s="4"/>
    </row>
    <row r="1280" spans="2:9" x14ac:dyDescent="0.3">
      <c r="B1280" s="13"/>
      <c r="C1280" s="3"/>
      <c r="D1280" s="3"/>
      <c r="E1280" s="3"/>
      <c r="F1280" s="3"/>
      <c r="G1280" s="3"/>
      <c r="H1280" s="3"/>
      <c r="I1280" s="4"/>
    </row>
    <row r="1281" spans="2:9" x14ac:dyDescent="0.3">
      <c r="B1281" s="13"/>
      <c r="C1281" s="3"/>
      <c r="D1281" s="3"/>
      <c r="E1281" s="3"/>
      <c r="F1281" s="3"/>
      <c r="G1281" s="3"/>
      <c r="H1281" s="3"/>
      <c r="I1281" s="4"/>
    </row>
    <row r="1282" spans="2:9" x14ac:dyDescent="0.3">
      <c r="B1282" s="13"/>
      <c r="C1282" s="3"/>
      <c r="D1282" s="3"/>
      <c r="E1282" s="3"/>
      <c r="F1282" s="3"/>
      <c r="G1282" s="3"/>
      <c r="H1282" s="3"/>
      <c r="I1282" s="4"/>
    </row>
    <row r="1283" spans="2:9" x14ac:dyDescent="0.3">
      <c r="B1283" s="13"/>
      <c r="C1283" s="3"/>
      <c r="D1283" s="3"/>
      <c r="E1283" s="3"/>
      <c r="F1283" s="3"/>
      <c r="G1283" s="3"/>
      <c r="H1283" s="3"/>
      <c r="I1283" s="4"/>
    </row>
    <row r="1284" spans="2:9" x14ac:dyDescent="0.3">
      <c r="B1284" s="13"/>
      <c r="C1284" s="3"/>
      <c r="D1284" s="3"/>
      <c r="E1284" s="3"/>
      <c r="F1284" s="3"/>
      <c r="G1284" s="3"/>
      <c r="H1284" s="3"/>
      <c r="I1284" s="4"/>
    </row>
    <row r="1285" spans="2:9" x14ac:dyDescent="0.3">
      <c r="B1285" s="13"/>
      <c r="C1285" s="3"/>
      <c r="D1285" s="3"/>
      <c r="E1285" s="3"/>
      <c r="F1285" s="3"/>
      <c r="G1285" s="3"/>
      <c r="H1285" s="3"/>
      <c r="I1285" s="4"/>
    </row>
    <row r="1286" spans="2:9" x14ac:dyDescent="0.3">
      <c r="B1286" s="13"/>
      <c r="C1286" s="3"/>
      <c r="D1286" s="3"/>
      <c r="E1286" s="3"/>
      <c r="F1286" s="3"/>
      <c r="G1286" s="3"/>
      <c r="H1286" s="3"/>
      <c r="I1286" s="4"/>
    </row>
    <row r="1287" spans="2:9" x14ac:dyDescent="0.3">
      <c r="B1287" s="13"/>
      <c r="C1287" s="3"/>
      <c r="D1287" s="3"/>
      <c r="E1287" s="3"/>
      <c r="F1287" s="3"/>
      <c r="G1287" s="3"/>
      <c r="H1287" s="3"/>
      <c r="I1287" s="4"/>
    </row>
    <row r="1288" spans="2:9" x14ac:dyDescent="0.3">
      <c r="B1288" s="13"/>
      <c r="C1288" s="3"/>
      <c r="D1288" s="3"/>
      <c r="E1288" s="3"/>
      <c r="F1288" s="3"/>
      <c r="G1288" s="3"/>
      <c r="H1288" s="3"/>
      <c r="I1288" s="4"/>
    </row>
    <row r="1289" spans="2:9" x14ac:dyDescent="0.3">
      <c r="B1289" s="13"/>
      <c r="C1289" s="3"/>
      <c r="D1289" s="3"/>
      <c r="E1289" s="3"/>
      <c r="F1289" s="3"/>
      <c r="G1289" s="3"/>
      <c r="H1289" s="3"/>
      <c r="I1289" s="4"/>
    </row>
    <row r="1290" spans="2:9" x14ac:dyDescent="0.3">
      <c r="B1290" s="13"/>
      <c r="C1290" s="3"/>
      <c r="D1290" s="3"/>
      <c r="E1290" s="3"/>
      <c r="F1290" s="3"/>
      <c r="G1290" s="3"/>
      <c r="H1290" s="3"/>
      <c r="I1290" s="4"/>
    </row>
  </sheetData>
  <mergeCells count="3">
    <mergeCell ref="Z2:AA2"/>
    <mergeCell ref="Z5:AA5"/>
    <mergeCell ref="B6:N6"/>
  </mergeCells>
  <phoneticPr fontId="2" type="noConversion"/>
  <conditionalFormatting sqref="K8:L8">
    <cfRule type="cellIs" dxfId="3" priority="2" operator="between">
      <formula>$K$4</formula>
      <formula>$L$4</formula>
    </cfRule>
    <cfRule type="cellIs" dxfId="2" priority="4" operator="between">
      <formula>$C$4</formula>
      <formula>$D$4</formula>
    </cfRule>
  </conditionalFormatting>
  <conditionalFormatting sqref="J8">
    <cfRule type="cellIs" dxfId="1" priority="1" operator="greaterThan">
      <formula>0.9</formula>
    </cfRule>
    <cfRule type="cellIs" dxfId="0" priority="3" operator="greaterThan">
      <formula>0.9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예시</vt:lpstr>
      <vt:lpstr>임상_High(90이상)</vt:lpstr>
      <vt:lpstr>임상_Mid(65이상 90미만)</vt:lpstr>
      <vt:lpstr>임상_Low(65미만)</vt:lpstr>
      <vt:lpstr>임상_전체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SD_loacl</cp:lastModifiedBy>
  <dcterms:created xsi:type="dcterms:W3CDTF">2020-11-09T18:20:20Z</dcterms:created>
  <dcterms:modified xsi:type="dcterms:W3CDTF">2021-07-05T10:35:30Z</dcterms:modified>
</cp:coreProperties>
</file>