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js/Desktop/OneDrive - 숭실대학교 - Soongsil University/Project/한이음ICT/WBS,요구사항/"/>
    </mc:Choice>
  </mc:AlternateContent>
  <xr:revisionPtr revIDLastSave="0" documentId="13_ncr:1_{3B560991-729F-7E48-A9C3-9FF021EEFAD3}" xr6:coauthVersionLast="45" xr6:coauthVersionMax="45" xr10:uidLastSave="{00000000-0000-0000-0000-000000000000}"/>
  <bookViews>
    <workbookView visibility="hidden" xWindow="1520" yWindow="1520" windowWidth="21600" windowHeight="11500" xr2:uid="{00000000-000D-0000-FFFF-FFFF01000000}"/>
    <workbookView visibility="hidden" xWindow="1520" yWindow="1520" windowWidth="21600" windowHeight="11500" xr2:uid="{00000000-000D-0000-FFFF-FFFF02000000}"/>
  </bookViews>
  <sheets>
    <sheet name="WBS" sheetId="2" r:id="rId1"/>
  </sheets>
  <definedNames>
    <definedName name="_xlnm._FilterDatabase" localSheetId="0" hidden="1">WBS!$D$8:$E$8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2" l="1"/>
  <c r="L55" i="2"/>
  <c r="K36" i="2" l="1"/>
  <c r="K37" i="2"/>
  <c r="K66" i="2" l="1"/>
  <c r="K67" i="2"/>
  <c r="K68" i="2"/>
  <c r="K69" i="2"/>
  <c r="K70" i="2"/>
  <c r="K71" i="2"/>
  <c r="K77" i="2"/>
  <c r="K78" i="2"/>
  <c r="K79" i="2"/>
  <c r="K80" i="2"/>
  <c r="K81" i="2"/>
  <c r="K82" i="2"/>
  <c r="K83" i="2"/>
  <c r="K96" i="2"/>
  <c r="K97" i="2"/>
  <c r="K98" i="2"/>
  <c r="K104" i="2"/>
  <c r="K105" i="2"/>
  <c r="K106" i="2"/>
  <c r="K55" i="2"/>
  <c r="K56" i="2"/>
  <c r="K57" i="2"/>
  <c r="K58" i="2"/>
  <c r="K59" i="2"/>
  <c r="K60" i="2"/>
  <c r="K61" i="2"/>
  <c r="K62" i="2"/>
  <c r="K43" i="2"/>
  <c r="K44" i="2"/>
  <c r="K45" i="2"/>
  <c r="K46" i="2"/>
  <c r="K47" i="2"/>
  <c r="K48" i="2"/>
  <c r="K49" i="2"/>
  <c r="K50" i="2"/>
  <c r="K51" i="2"/>
  <c r="K22" i="2"/>
  <c r="K23" i="2"/>
  <c r="K29" i="2"/>
  <c r="K30" i="2"/>
  <c r="K31" i="2"/>
  <c r="K32" i="2"/>
  <c r="K33" i="2"/>
  <c r="K34" i="2"/>
  <c r="K35" i="2"/>
  <c r="K38" i="2"/>
  <c r="K39" i="2"/>
  <c r="K11" i="2"/>
  <c r="K12" i="2"/>
  <c r="K13" i="2"/>
  <c r="K14" i="2"/>
  <c r="G27" i="2"/>
  <c r="I9" i="2"/>
  <c r="K21" i="2" l="1"/>
  <c r="N102" i="2" l="1"/>
  <c r="I102" i="2"/>
  <c r="G102" i="2"/>
  <c r="K103" i="2"/>
  <c r="L103" i="2"/>
  <c r="M103" i="2"/>
  <c r="K20" i="2" l="1"/>
  <c r="M115" i="2" l="1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N110" i="2"/>
  <c r="I110" i="2"/>
  <c r="G110" i="2"/>
  <c r="M109" i="2"/>
  <c r="L109" i="2"/>
  <c r="K109" i="2"/>
  <c r="M108" i="2"/>
  <c r="L108" i="2"/>
  <c r="K108" i="2"/>
  <c r="M107" i="2"/>
  <c r="L107" i="2"/>
  <c r="K107" i="2"/>
  <c r="M105" i="2"/>
  <c r="L105" i="2"/>
  <c r="L102" i="2" l="1"/>
  <c r="M102" i="2" s="1"/>
  <c r="K110" i="2"/>
  <c r="L110" i="2"/>
  <c r="M110" i="2" s="1"/>
  <c r="K102" i="2"/>
  <c r="M101" i="2" l="1"/>
  <c r="L101" i="2"/>
  <c r="K101" i="2"/>
  <c r="M100" i="2"/>
  <c r="L100" i="2"/>
  <c r="K100" i="2"/>
  <c r="M99" i="2"/>
  <c r="L99" i="2"/>
  <c r="K99" i="2"/>
  <c r="M97" i="2"/>
  <c r="L97" i="2"/>
  <c r="M95" i="2"/>
  <c r="L95" i="2"/>
  <c r="K95" i="2"/>
  <c r="N94" i="2"/>
  <c r="I94" i="2"/>
  <c r="G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N88" i="2"/>
  <c r="I88" i="2"/>
  <c r="G88" i="2"/>
  <c r="M87" i="2"/>
  <c r="L87" i="2"/>
  <c r="K87" i="2"/>
  <c r="M86" i="2"/>
  <c r="L86" i="2"/>
  <c r="K86" i="2"/>
  <c r="M85" i="2"/>
  <c r="L85" i="2"/>
  <c r="K85" i="2"/>
  <c r="M84" i="2"/>
  <c r="L84" i="2"/>
  <c r="K84" i="2"/>
  <c r="M76" i="2"/>
  <c r="L76" i="2"/>
  <c r="K76" i="2"/>
  <c r="N75" i="2"/>
  <c r="I75" i="2"/>
  <c r="G75" i="2"/>
  <c r="M74" i="2"/>
  <c r="L74" i="2"/>
  <c r="K74" i="2"/>
  <c r="M73" i="2"/>
  <c r="L73" i="2"/>
  <c r="K73" i="2"/>
  <c r="M72" i="2"/>
  <c r="L72" i="2"/>
  <c r="K72" i="2"/>
  <c r="M70" i="2"/>
  <c r="L70" i="2"/>
  <c r="M65" i="2"/>
  <c r="L65" i="2"/>
  <c r="K65" i="2"/>
  <c r="N64" i="2"/>
  <c r="G64" i="2"/>
  <c r="L64" i="2" l="1"/>
  <c r="M64" i="2" s="1"/>
  <c r="K75" i="2"/>
  <c r="K94" i="2"/>
  <c r="L88" i="2"/>
  <c r="M88" i="2" s="1"/>
  <c r="L94" i="2"/>
  <c r="M94" i="2" s="1"/>
  <c r="K88" i="2"/>
  <c r="L75" i="2"/>
  <c r="M75" i="2" s="1"/>
  <c r="K64" i="2"/>
  <c r="M44" i="2"/>
  <c r="L44" i="2"/>
  <c r="K24" i="2"/>
  <c r="L30" i="2" l="1"/>
  <c r="M30" i="2"/>
  <c r="K63" i="2"/>
  <c r="L63" i="2"/>
  <c r="M63" i="2"/>
  <c r="L62" i="2"/>
  <c r="M62" i="2"/>
  <c r="N53" i="2"/>
  <c r="I53" i="2"/>
  <c r="G53" i="2"/>
  <c r="K25" i="2"/>
  <c r="G18" i="2"/>
  <c r="L15" i="2" l="1"/>
  <c r="M15" i="2" s="1"/>
  <c r="K15" i="2"/>
  <c r="N27" i="2"/>
  <c r="I27" i="2"/>
  <c r="K27" i="2" s="1"/>
  <c r="G41" i="2"/>
  <c r="I41" i="2"/>
  <c r="N41" i="2"/>
  <c r="K54" i="2"/>
  <c r="L54" i="2"/>
  <c r="M54" i="2"/>
  <c r="M42" i="2"/>
  <c r="L42" i="2"/>
  <c r="K42" i="2"/>
  <c r="M52" i="2"/>
  <c r="L52" i="2"/>
  <c r="K52" i="2"/>
  <c r="N18" i="2"/>
  <c r="I18" i="2"/>
  <c r="M57" i="2"/>
  <c r="L57" i="2"/>
  <c r="M56" i="2"/>
  <c r="L56" i="2"/>
  <c r="L48" i="2"/>
  <c r="M48" i="2"/>
  <c r="L51" i="2"/>
  <c r="M51" i="2"/>
  <c r="M40" i="2"/>
  <c r="L40" i="2"/>
  <c r="K40" i="2"/>
  <c r="M26" i="2"/>
  <c r="L26" i="2"/>
  <c r="K26" i="2"/>
  <c r="G9" i="2"/>
  <c r="P7" i="2" s="1"/>
  <c r="L39" i="2"/>
  <c r="M39" i="2"/>
  <c r="L34" i="2"/>
  <c r="M34" i="2" s="1"/>
  <c r="L28" i="2"/>
  <c r="M28" i="2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1" i="2"/>
  <c r="M41" i="2" s="1"/>
  <c r="L53" i="2"/>
  <c r="M53" i="2" s="1"/>
  <c r="L27" i="2"/>
  <c r="M27" i="2" s="1"/>
  <c r="K41" i="2"/>
  <c r="K53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<sst xmlns="http://schemas.openxmlformats.org/spreadsheetml/2006/main" count="529" uniqueCount="209">
  <si>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</si>
  <si>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</si>
  <si>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</si>
  <si>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</si>
  <si>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</si>
  <si>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</si>
  <si>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</si>
  <si>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</si>
  <si>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</si>
  <si>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</si>
  <si>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</si>
  <si>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</si>
  <si>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</si>
  <si>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</si>
  <si>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</si>
  <si>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</si>
  <si>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</si>
  <si>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</si>
  <si>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</si>
  <si>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</si>
  <si>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</si>
  <si>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</si>
  <si>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</si>
  <si>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</si>
  <si>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</si>
  <si>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</si>
  <si>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</si>
  <si>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</si>
  <si>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</si>
  <si>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</si>
  <si>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</si>
  <si>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</si>
  <si>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</si>
  <si>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</si>
  <si>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</si>
  <si>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</si>
  <si>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</si>
  <si>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</si>
  <si>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</si>
  <si>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</si>
  <si>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</si>
  <si>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</si>
  <si>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</si>
  <si>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</si>
  <si>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</si>
  <si>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</si>
  <si>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</si>
  <si>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</si>
  <si>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</si>
  <si>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</si>
  <si>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</si>
  <si>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</si>
  <si>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</si>
  <si>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</si>
  <si>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</si>
  <si>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</si>
  <si>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</si>
  <si>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</si>
  <si>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</si>
  <si>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</si>
  <si>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</si>
  <si>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</si>
  <si>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</si>
  <si>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</si>
  <si>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윤창섭 김진석 권오승</t>
    <phoneticPr fontId="1" type="noConversion"/>
  </si>
  <si>
    <t>문자 인식률 분석</t>
    <phoneticPr fontId="1" type="noConversion"/>
  </si>
  <si>
    <t xml:space="preserve">윤창섭 김진석 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</si>
  <si>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</si>
  <si>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</si>
  <si>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</si>
  <si>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</si>
  <si>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</si>
  <si>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</si>
  <si>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</si>
  <si>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OpenCV를 라즈베리파이에 설치</t>
  </si>
  <si>
    <t>라즈베리파이에서 OpenCV로 번호판 인식</t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</si>
  <si>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</si>
  <si>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</si>
  <si>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</si>
  <si>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 xml:space="preserve">김진석 윤창섭 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</si>
  <si>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</si>
  <si>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</si>
  <si>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</si>
  <si>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</si>
  <si>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</si>
  <si>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</si>
  <si>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</si>
  <si>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</si>
  <si>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</si>
  <si>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</si>
  <si>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</si>
  <si>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</si>
  <si>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</si>
  <si>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</si>
  <si>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</si>
  <si>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</si>
  <si>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</si>
  <si>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</si>
  <si>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</si>
  <si>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</si>
  <si>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</si>
  <si>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</si>
  <si>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</si>
  <si>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</si>
  <si>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</si>
  <si>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</si>
  <si>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</si>
  <si>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</si>
  <si>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</si>
  <si>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</si>
  <si>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</si>
  <si>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</si>
  <si>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</si>
  <si>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</si>
  <si>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</si>
  <si>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</si>
  <si>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</si>
  <si>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</si>
  <si>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</si>
  <si>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</si>
  <si>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</si>
  <si>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</si>
  <si>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</si>
  <si>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</si>
  <si>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</si>
  <si>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</si>
  <si>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</si>
  <si>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</si>
  <si>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</si>
  <si>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</si>
  <si>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</si>
  <si>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</si>
  <si>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</si>
  <si>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</si>
  <si>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</si>
  <si>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</si>
  <si>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</si>
  <si>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</si>
  <si>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</si>
  <si>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주차구역 DB 테이블 구축</t>
  </si>
  <si>
    <t>가용주차 DB 테이블 구축</t>
  </si>
  <si>
    <t>정기/방문자 DB 테이블 구축</t>
  </si>
  <si>
    <t>정기거주 차량에 대해 LOG화</t>
  </si>
  <si>
    <t>7.3</t>
  </si>
  <si>
    <t>python과 mysql 연결</t>
  </si>
  <si>
    <t>7.4</t>
  </si>
  <si>
    <t>실제 데이터로 정기 거주 차량 조회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</si>
  <si>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</si>
  <si>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</si>
  <si>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</si>
  <si>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</si>
  <si>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</si>
  <si>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</si>
  <si>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</si>
  <si>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</si>
  <si>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</si>
  <si>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</si>
  <si>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</si>
  <si>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</si>
  <si>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</si>
  <si>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</si>
  <si>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관리인 웹 서버를 구축한다.</t>
  </si>
  <si>
    <t>9.1</t>
    <phoneticPr fontId="1" type="noConversion"/>
  </si>
  <si>
    <t>관리자용 서버에 필요한 요소 분석</t>
  </si>
  <si>
    <t>홍민아</t>
  </si>
  <si>
    <t>9.2</t>
  </si>
  <si>
    <t>ERD &amp; DB 설계서 작성</t>
  </si>
  <si>
    <t>apache/flask를 이용해 웹 서버 구축</t>
  </si>
  <si>
    <t>9.3</t>
  </si>
  <si>
    <t>MySql 연결</t>
  </si>
  <si>
    <t>UI 구성</t>
  </si>
  <si>
    <t>9.4</t>
  </si>
  <si>
    <t>애로사항 개선</t>
  </si>
  <si>
    <t>9.5</t>
  </si>
  <si>
    <t>사용자 웹 서버를 구축한다.</t>
    <phoneticPr fontId="1" type="noConversion"/>
  </si>
  <si>
    <t>10.1</t>
    <phoneticPr fontId="1" type="noConversion"/>
  </si>
  <si>
    <t>사용자 웹 서버에 필요한 요소 분석</t>
  </si>
  <si>
    <t>홍민아, 이소윤</t>
  </si>
  <si>
    <t>layout 디자인</t>
  </si>
  <si>
    <t>10.2</t>
  </si>
  <si>
    <t>10.3</t>
  </si>
  <si>
    <t>퍼블리싱 (HTML &amp; CSS 코드 작성)</t>
  </si>
  <si>
    <t>apache/flask를 이용한 웹 개발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</si>
  <si>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</si>
  <si>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</si>
  <si>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</si>
  <si>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</si>
  <si>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</si>
  <si>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</si>
  <si>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</si>
  <si>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</si>
  <si>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</si>
  <si>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</si>
  <si>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</si>
  <si>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</si>
  <si>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</si>
  <si>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</si>
  <si>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</si>
  <si>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</si>
  <si>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</si>
  <si>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김진석 권오승</t>
  </si>
  <si>
    <t>윤창섭</t>
  </si>
  <si>
    <t>김진석</t>
  </si>
  <si>
    <t>윤창섭 권오승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</si>
  <si>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</si>
  <si>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</si>
  <si>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</si>
  <si>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</si>
  <si>
    <t>서버로의 데이터 전송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</si>
</sst>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top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</cellXfs>
  <cellStyles count="1">
    <cellStyle name="표준" xfId="0" builtinId="0"/>
  </cellStyles>
  <dxfs count="7"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Z115"/>
  <sheetViews>
    <sheetView tabSelected="1" workbookViewId="0"/>
    <sheetView showGridLines="0" tabSelected="1" workbookViewId="1"/>
  </sheetViews>
  <sheetFormatPr baseColWidth="10" defaultColWidth="8.6640625" defaultRowHeight="14"/>
  <cols>
    <col min="1" max="1" width="9.1640625" style="85" customWidth="1"/>
    <col min="2" max="2" width="20.83203125" style="2" customWidth="1"/>
    <col min="3" max="3" width="43.1640625" style="2" bestFit="1" customWidth="1"/>
    <col min="4" max="4" width="9.1640625" style="3" customWidth="1"/>
    <col min="5" max="5" width="8.1640625" style="3" bestFit="1" customWidth="1"/>
    <col min="6" max="6" width="17" style="3" bestFit="1" customWidth="1"/>
    <col min="7" max="7" width="9.6640625" style="1" bestFit="1" customWidth="1"/>
    <col min="8" max="8" width="9" style="1" customWidth="1"/>
    <col min="9" max="9" width="10.1640625" style="1" bestFit="1" customWidth="1"/>
    <col min="10" max="10" width="9.1640625" style="1" customWidth="1"/>
    <col min="11" max="11" width="5.5" style="1" customWidth="1"/>
    <col min="12" max="12" width="2.33203125" style="1" hidden="1" customWidth="1"/>
    <col min="13" max="13" width="6.1640625" style="1" hidden="1" customWidth="1"/>
    <col min="14" max="14" width="6.1640625" style="21" customWidth="1"/>
    <col min="15" max="15" width="0.6640625" style="22" customWidth="1"/>
    <col min="16" max="255" width="1.6640625" style="2" customWidth="1"/>
    <col min="256" max="16384" width="8.6640625" style="2"/>
  </cols>
  <sheetData>
    <row r="1" spans="1:260" ht="30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6">
      <c r="B2" s="77" t="s">
        <v>1</v>
      </c>
      <c r="C2" s="70" t="s">
        <v>2</v>
      </c>
      <c r="D2" s="65"/>
      <c r="E2" s="65"/>
      <c r="G2" s="65"/>
      <c r="H2" s="65"/>
    </row>
    <row r="3" spans="1:260" ht="16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32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9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>
      <c r="A9" s="81">
        <v>1</v>
      </c>
      <c r="B9" s="114" t="s">
        <v>23</v>
      </c>
      <c r="C9" s="115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44029</v>
      </c>
      <c r="N9" s="49">
        <f>AVERAGE(N10:N17)</f>
        <v>0.125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30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>
      <c r="A11" s="124">
        <v>1.2</v>
      </c>
      <c r="B11" s="120" t="s">
        <v>31</v>
      </c>
      <c r="C11" s="88" t="s">
        <v>32</v>
      </c>
      <c r="D11" s="38" t="s">
        <v>28</v>
      </c>
      <c r="E11" s="73" t="s">
        <v>29</v>
      </c>
      <c r="F11" s="73" t="s">
        <v>30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0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>
      <c r="A12" s="124"/>
      <c r="B12" s="120"/>
      <c r="C12" s="86" t="s">
        <v>33</v>
      </c>
      <c r="D12" s="38" t="s">
        <v>49</v>
      </c>
      <c r="E12" s="73" t="s">
        <v>29</v>
      </c>
      <c r="F12" s="73" t="s">
        <v>30</v>
      </c>
      <c r="G12" s="39">
        <v>44030</v>
      </c>
      <c r="H12" s="39"/>
      <c r="I12" s="39">
        <v>44031</v>
      </c>
      <c r="J12" s="39"/>
      <c r="K12" s="40">
        <f t="shared" si="4"/>
        <v>0</v>
      </c>
      <c r="L12" s="41"/>
      <c r="M12" s="42"/>
      <c r="N12" s="43">
        <v>0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>
      <c r="A13" s="124"/>
      <c r="B13" s="120"/>
      <c r="C13" s="87" t="s">
        <v>34</v>
      </c>
      <c r="D13" s="38" t="s">
        <v>49</v>
      </c>
      <c r="E13" s="73" t="s">
        <v>29</v>
      </c>
      <c r="F13" s="73" t="s">
        <v>30</v>
      </c>
      <c r="G13" s="39">
        <v>44030</v>
      </c>
      <c r="H13" s="39"/>
      <c r="I13" s="39">
        <v>44031</v>
      </c>
      <c r="J13" s="39"/>
      <c r="K13" s="40">
        <f t="shared" si="4"/>
        <v>0</v>
      </c>
      <c r="L13" s="41"/>
      <c r="M13" s="42"/>
      <c r="N13" s="43">
        <v>0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>
      <c r="A14" s="124"/>
      <c r="B14" s="120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/>
      <c r="I14" s="39">
        <v>44031</v>
      </c>
      <c r="J14" s="39"/>
      <c r="K14" s="40">
        <f t="shared" si="4"/>
        <v>0</v>
      </c>
      <c r="L14" s="41"/>
      <c r="M14" s="42"/>
      <c r="N14" s="43">
        <v>0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/>
      <c r="I15" s="39">
        <v>44040</v>
      </c>
      <c r="J15" s="39"/>
      <c r="K15" s="40">
        <f>NETWORKDAYS(G15,I15)</f>
        <v>6</v>
      </c>
      <c r="L15" s="41">
        <f>I15-G15</f>
        <v>7</v>
      </c>
      <c r="M15" s="42">
        <f>IF(N15=0,G15-1,G15+(INT(L15*N15)))</f>
        <v>44032</v>
      </c>
      <c r="N15" s="43">
        <v>0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/>
      <c r="I16" s="39">
        <v>44042</v>
      </c>
      <c r="J16" s="39"/>
      <c r="K16" s="40">
        <f t="shared" si="4"/>
        <v>6</v>
      </c>
      <c r="L16" s="41">
        <f t="shared" si="5"/>
        <v>7</v>
      </c>
      <c r="M16" s="42">
        <f t="shared" si="6"/>
        <v>44034</v>
      </c>
      <c r="N16" s="43">
        <v>0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/>
      <c r="I17" s="53">
        <v>44030</v>
      </c>
      <c r="J17" s="53"/>
      <c r="K17" s="54">
        <f t="shared" si="4"/>
        <v>0</v>
      </c>
      <c r="L17" s="55">
        <f t="shared" si="5"/>
        <v>0</v>
      </c>
      <c r="M17" s="56">
        <f t="shared" si="6"/>
        <v>44029</v>
      </c>
      <c r="N17" s="57">
        <v>0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>
      <c r="A18" s="84" t="s">
        <v>45</v>
      </c>
      <c r="B18" s="116" t="s">
        <v>46</v>
      </c>
      <c r="C18" s="117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44031</v>
      </c>
      <c r="N18" s="36">
        <f>AVERAGE(N19:N26)</f>
        <v>0.25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30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>
      <c r="A20" s="124" t="s">
        <v>50</v>
      </c>
      <c r="B20" s="121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>
      <c r="A21" s="124"/>
      <c r="B21" s="121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/>
      <c r="I21" s="39">
        <v>44032</v>
      </c>
      <c r="J21" s="39"/>
      <c r="K21" s="40">
        <f>NETWORKDAYS(G21,I21)</f>
        <v>1</v>
      </c>
      <c r="L21" s="41"/>
      <c r="M21" s="42"/>
      <c r="N21" s="43">
        <v>0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>
      <c r="A22" s="124"/>
      <c r="B22" s="121"/>
      <c r="C22" s="37" t="s">
        <v>54</v>
      </c>
      <c r="D22" s="38" t="s">
        <v>49</v>
      </c>
      <c r="E22" s="73" t="s">
        <v>29</v>
      </c>
      <c r="F22" s="73" t="s">
        <v>30</v>
      </c>
      <c r="G22" s="39">
        <v>44030</v>
      </c>
      <c r="H22" s="39"/>
      <c r="I22" s="39">
        <v>44032</v>
      </c>
      <c r="J22" s="39"/>
      <c r="K22" s="40">
        <f t="shared" ref="K22:K23" si="7">NETWORKDAYS(G22,I22)</f>
        <v>1</v>
      </c>
      <c r="L22" s="41"/>
      <c r="M22" s="42"/>
      <c r="N22" s="43">
        <v>0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>
      <c r="A23" s="124"/>
      <c r="B23" s="121"/>
      <c r="C23" s="37" t="s">
        <v>55</v>
      </c>
      <c r="D23" s="38" t="s">
        <v>49</v>
      </c>
      <c r="E23" s="73" t="s">
        <v>29</v>
      </c>
      <c r="F23" s="73" t="s">
        <v>30</v>
      </c>
      <c r="G23" s="39">
        <v>44030</v>
      </c>
      <c r="H23" s="39"/>
      <c r="I23" s="39">
        <v>44032</v>
      </c>
      <c r="J23" s="39"/>
      <c r="K23" s="40">
        <f t="shared" si="7"/>
        <v>1</v>
      </c>
      <c r="L23" s="41"/>
      <c r="M23" s="42"/>
      <c r="N23" s="43">
        <v>0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57</v>
      </c>
      <c r="G24" s="39">
        <v>44030</v>
      </c>
      <c r="H24" s="39"/>
      <c r="I24" s="39">
        <v>44042</v>
      </c>
      <c r="J24" s="39"/>
      <c r="K24" s="40">
        <f t="shared" ref="K24:K25" si="8">NETWORKDAYS(G24,I24)</f>
        <v>9</v>
      </c>
      <c r="L24" s="41"/>
      <c r="M24" s="42"/>
      <c r="N24" s="43">
        <v>0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57</v>
      </c>
      <c r="G25" s="39">
        <v>44031</v>
      </c>
      <c r="H25" s="39"/>
      <c r="I25" s="39">
        <v>44031</v>
      </c>
      <c r="J25" s="39"/>
      <c r="K25" s="40">
        <f t="shared" si="8"/>
        <v>0</v>
      </c>
      <c r="L25" s="41"/>
      <c r="M25" s="42"/>
      <c r="N25" s="43">
        <v>0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/>
      <c r="I26" s="53">
        <v>44031</v>
      </c>
      <c r="J26" s="53"/>
      <c r="K26" s="54">
        <f t="shared" ref="K26:K40" si="9">NETWORKDAYS(G26,I26)</f>
        <v>0</v>
      </c>
      <c r="L26" s="55">
        <f t="shared" ref="L26:L40" si="10">I26-G26</f>
        <v>0</v>
      </c>
      <c r="M26" s="56">
        <f>IF(N26=0,G26-1,G26+(INT(L26*N26)))</f>
        <v>44030</v>
      </c>
      <c r="N26" s="57">
        <v>0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>
      <c r="A27" s="84" t="s">
        <v>59</v>
      </c>
      <c r="B27" s="116" t="s">
        <v>60</v>
      </c>
      <c r="C27" s="117"/>
      <c r="D27" s="31" t="s">
        <v>61</v>
      </c>
      <c r="E27" s="75" t="s">
        <v>29</v>
      </c>
      <c r="F27" s="75"/>
      <c r="G27" s="32">
        <f>MIN(G28:G40)</f>
        <v>44026</v>
      </c>
      <c r="H27" s="32"/>
      <c r="I27" s="32">
        <f>MAX(I28:I40)</f>
        <v>44043</v>
      </c>
      <c r="J27" s="32"/>
      <c r="K27" s="33">
        <f t="shared" si="9"/>
        <v>14</v>
      </c>
      <c r="L27" s="34">
        <f t="shared" si="10"/>
        <v>17</v>
      </c>
      <c r="M27" s="35">
        <f>G27+(INT(L27*N27))</f>
        <v>44026</v>
      </c>
      <c r="N27" s="36">
        <f>AVERAGE(N28:N40)</f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>
      <c r="A28" s="124" t="s">
        <v>62</v>
      </c>
      <c r="B28" s="121" t="s">
        <v>26</v>
      </c>
      <c r="C28" s="37" t="s">
        <v>63</v>
      </c>
      <c r="D28" s="38" t="s">
        <v>49</v>
      </c>
      <c r="E28" s="73" t="s">
        <v>29</v>
      </c>
      <c r="F28" s="73" t="s">
        <v>64</v>
      </c>
      <c r="G28" s="39">
        <v>44028</v>
      </c>
      <c r="H28" s="39"/>
      <c r="I28" s="39">
        <v>44032</v>
      </c>
      <c r="J28" s="39"/>
      <c r="K28" s="40">
        <f t="shared" si="9"/>
        <v>3</v>
      </c>
      <c r="L28" s="41">
        <f t="shared" si="10"/>
        <v>4</v>
      </c>
      <c r="M28" s="42">
        <f t="shared" ref="M28:M40" si="11">IF(N28=0,G28-1,G28+(INT(L28*N28)))</f>
        <v>44027</v>
      </c>
      <c r="N28" s="43">
        <v>0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>
      <c r="A29" s="124"/>
      <c r="B29" s="121"/>
      <c r="C29" s="37" t="s">
        <v>65</v>
      </c>
      <c r="D29" s="38" t="s">
        <v>49</v>
      </c>
      <c r="E29" s="73" t="s">
        <v>29</v>
      </c>
      <c r="F29" s="73" t="s">
        <v>66</v>
      </c>
      <c r="G29" s="39">
        <v>44028</v>
      </c>
      <c r="H29" s="39"/>
      <c r="I29" s="39">
        <v>44032</v>
      </c>
      <c r="J29" s="39"/>
      <c r="K29" s="40">
        <f t="shared" si="9"/>
        <v>3</v>
      </c>
      <c r="L29" s="41"/>
      <c r="M29" s="42"/>
      <c r="N29" s="43">
        <v>0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>
      <c r="A30" s="124">
        <v>3.2</v>
      </c>
      <c r="B30" s="121" t="s">
        <v>31</v>
      </c>
      <c r="C30" s="37" t="s">
        <v>67</v>
      </c>
      <c r="D30" s="38" t="s">
        <v>49</v>
      </c>
      <c r="E30" s="73" t="s">
        <v>29</v>
      </c>
      <c r="F30" s="73" t="s">
        <v>68</v>
      </c>
      <c r="G30" s="39">
        <v>44032</v>
      </c>
      <c r="H30" s="39"/>
      <c r="I30" s="39">
        <v>44039</v>
      </c>
      <c r="J30" s="39"/>
      <c r="K30" s="40">
        <f t="shared" si="9"/>
        <v>6</v>
      </c>
      <c r="L30" s="41">
        <f>I30-G30</f>
        <v>7</v>
      </c>
      <c r="M30" s="42">
        <f>IF(N30=0,G30-1,G30+(INT(L30*N30)))</f>
        <v>44031</v>
      </c>
      <c r="N30" s="43">
        <v>0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>
      <c r="A31" s="124"/>
      <c r="B31" s="121"/>
      <c r="C31" s="37" t="s">
        <v>69</v>
      </c>
      <c r="D31" s="38" t="s">
        <v>49</v>
      </c>
      <c r="E31" s="73" t="s">
        <v>29</v>
      </c>
      <c r="F31" s="73" t="s">
        <v>68</v>
      </c>
      <c r="G31" s="39">
        <v>44032</v>
      </c>
      <c r="H31" s="39"/>
      <c r="I31" s="39">
        <v>44039</v>
      </c>
      <c r="J31" s="39"/>
      <c r="K31" s="40">
        <f t="shared" si="9"/>
        <v>6</v>
      </c>
      <c r="L31" s="41"/>
      <c r="M31" s="42"/>
      <c r="N31" s="43">
        <v>0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>
      <c r="A32" s="124"/>
      <c r="B32" s="121"/>
      <c r="C32" s="37" t="s">
        <v>70</v>
      </c>
      <c r="D32" s="38" t="s">
        <v>49</v>
      </c>
      <c r="E32" s="73" t="s">
        <v>71</v>
      </c>
      <c r="F32" s="73" t="s">
        <v>72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>
      <c r="A33" s="124"/>
      <c r="B33" s="121"/>
      <c r="C33" s="37" t="s">
        <v>73</v>
      </c>
      <c r="D33" s="38" t="s">
        <v>49</v>
      </c>
      <c r="E33" s="73" t="s">
        <v>29</v>
      </c>
      <c r="F33" s="73" t="s">
        <v>30</v>
      </c>
      <c r="G33" s="39">
        <v>44032</v>
      </c>
      <c r="H33" s="39"/>
      <c r="I33" s="39">
        <v>44039</v>
      </c>
      <c r="J33" s="39"/>
      <c r="K33" s="40">
        <f t="shared" si="9"/>
        <v>6</v>
      </c>
      <c r="L33" s="41"/>
      <c r="M33" s="42"/>
      <c r="N33" s="43">
        <v>0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>
      <c r="A34" s="124">
        <v>3.3</v>
      </c>
      <c r="B34" s="121" t="s">
        <v>37</v>
      </c>
      <c r="C34" s="37" t="s">
        <v>74</v>
      </c>
      <c r="D34" s="38" t="s">
        <v>49</v>
      </c>
      <c r="E34" s="73" t="s">
        <v>29</v>
      </c>
      <c r="F34" s="73" t="s">
        <v>57</v>
      </c>
      <c r="G34" s="39">
        <v>44032</v>
      </c>
      <c r="H34" s="39"/>
      <c r="I34" s="39">
        <v>44042</v>
      </c>
      <c r="J34" s="39"/>
      <c r="K34" s="40">
        <f t="shared" si="9"/>
        <v>9</v>
      </c>
      <c r="L34" s="41">
        <f t="shared" si="10"/>
        <v>10</v>
      </c>
      <c r="M34" s="42">
        <f t="shared" si="11"/>
        <v>44031</v>
      </c>
      <c r="N34" s="43">
        <v>0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>
      <c r="A35" s="124"/>
      <c r="B35" s="121"/>
      <c r="C35" s="37" t="s">
        <v>75</v>
      </c>
      <c r="D35" s="38" t="s">
        <v>49</v>
      </c>
      <c r="E35" s="73" t="s">
        <v>29</v>
      </c>
      <c r="F35" s="73" t="s">
        <v>30</v>
      </c>
      <c r="G35" s="39">
        <v>44032</v>
      </c>
      <c r="H35" s="39"/>
      <c r="I35" s="39">
        <v>44042</v>
      </c>
      <c r="J35" s="39"/>
      <c r="K35" s="40">
        <f t="shared" si="9"/>
        <v>9</v>
      </c>
      <c r="L35" s="41"/>
      <c r="M35" s="42"/>
      <c r="N35" s="43">
        <v>0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>
      <c r="A36" s="124"/>
      <c r="B36" s="121"/>
      <c r="C36" s="37" t="s">
        <v>76</v>
      </c>
      <c r="D36" s="38" t="s">
        <v>49</v>
      </c>
      <c r="E36" s="73" t="s">
        <v>71</v>
      </c>
      <c r="F36" s="73" t="s">
        <v>204</v>
      </c>
      <c r="G36" s="39">
        <v>44026</v>
      </c>
      <c r="H36" s="39"/>
      <c r="I36" s="39">
        <v>44038</v>
      </c>
      <c r="J36" s="39"/>
      <c r="K36" s="40">
        <f t="shared" si="9"/>
        <v>9</v>
      </c>
      <c r="L36" s="41"/>
      <c r="M36" s="42"/>
      <c r="N36" s="43">
        <v>0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>
      <c r="A37" s="124"/>
      <c r="B37" s="121"/>
      <c r="C37" s="37" t="s">
        <v>77</v>
      </c>
      <c r="D37" s="38" t="s">
        <v>49</v>
      </c>
      <c r="E37" s="73" t="s">
        <v>71</v>
      </c>
      <c r="F37" s="73" t="s">
        <v>205</v>
      </c>
      <c r="G37" s="39">
        <v>44026</v>
      </c>
      <c r="H37" s="39"/>
      <c r="I37" s="39">
        <v>44038</v>
      </c>
      <c r="J37" s="39"/>
      <c r="K37" s="40">
        <f t="shared" si="9"/>
        <v>9</v>
      </c>
      <c r="L37" s="41"/>
      <c r="M37" s="42"/>
      <c r="N37" s="43">
        <v>0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>
      <c r="A38" s="124"/>
      <c r="B38" s="121"/>
      <c r="C38" s="37" t="s">
        <v>78</v>
      </c>
      <c r="D38" s="38" t="s">
        <v>49</v>
      </c>
      <c r="E38" s="73" t="s">
        <v>29</v>
      </c>
      <c r="F38" s="73" t="s">
        <v>79</v>
      </c>
      <c r="G38" s="39">
        <v>44032</v>
      </c>
      <c r="H38" s="39"/>
      <c r="I38" s="39">
        <v>44042</v>
      </c>
      <c r="J38" s="39"/>
      <c r="K38" s="40">
        <f t="shared" si="9"/>
        <v>9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>
      <c r="A39" s="82">
        <v>3.4</v>
      </c>
      <c r="B39" s="88" t="s">
        <v>40</v>
      </c>
      <c r="C39" s="37" t="s">
        <v>80</v>
      </c>
      <c r="D39" s="38" t="s">
        <v>49</v>
      </c>
      <c r="E39" s="73" t="s">
        <v>29</v>
      </c>
      <c r="F39" s="73" t="s">
        <v>81</v>
      </c>
      <c r="G39" s="39">
        <v>44042</v>
      </c>
      <c r="H39" s="39"/>
      <c r="I39" s="39">
        <v>44043</v>
      </c>
      <c r="J39" s="39"/>
      <c r="K39" s="40">
        <f t="shared" si="9"/>
        <v>2</v>
      </c>
      <c r="L39" s="41">
        <f t="shared" si="10"/>
        <v>1</v>
      </c>
      <c r="M39" s="42">
        <f t="shared" si="11"/>
        <v>44041</v>
      </c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60" customFormat="1">
      <c r="A40" s="83">
        <v>3.5</v>
      </c>
      <c r="B40" s="51" t="s">
        <v>42</v>
      </c>
      <c r="C40" s="51" t="s">
        <v>43</v>
      </c>
      <c r="D40" s="52" t="s">
        <v>44</v>
      </c>
      <c r="E40" s="74" t="s">
        <v>29</v>
      </c>
      <c r="F40" s="74"/>
      <c r="G40" s="53">
        <v>44043</v>
      </c>
      <c r="H40" s="53"/>
      <c r="I40" s="53">
        <v>44043</v>
      </c>
      <c r="J40" s="53"/>
      <c r="K40" s="54">
        <f t="shared" si="9"/>
        <v>1</v>
      </c>
      <c r="L40" s="55">
        <f t="shared" si="10"/>
        <v>0</v>
      </c>
      <c r="M40" s="56">
        <f t="shared" si="11"/>
        <v>44042</v>
      </c>
      <c r="N40" s="57">
        <v>0</v>
      </c>
      <c r="O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</row>
    <row r="41" spans="1:260" s="20" customFormat="1">
      <c r="A41" s="105" t="s">
        <v>82</v>
      </c>
      <c r="B41" s="118" t="s">
        <v>83</v>
      </c>
      <c r="C41" s="119"/>
      <c r="D41" s="31" t="s">
        <v>24</v>
      </c>
      <c r="E41" s="75" t="s">
        <v>29</v>
      </c>
      <c r="F41" s="75"/>
      <c r="G41" s="32">
        <f>MIN(G42:G52)</f>
        <v>44044</v>
      </c>
      <c r="H41" s="32"/>
      <c r="I41" s="32">
        <f>MAX(I42:I52)</f>
        <v>44055</v>
      </c>
      <c r="J41" s="32"/>
      <c r="K41" s="33">
        <f t="shared" ref="K41:K62" si="12">NETWORKDAYS(G41,I41)</f>
        <v>8</v>
      </c>
      <c r="L41" s="34">
        <f t="shared" ref="L41:L55" si="13">I41-G41</f>
        <v>11</v>
      </c>
      <c r="M41" s="35">
        <f>G41+(INT(L41*N41))</f>
        <v>44044</v>
      </c>
      <c r="N41" s="36">
        <f>AVERAGE(N42:N52)</f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</row>
    <row r="42" spans="1:260" s="19" customFormat="1">
      <c r="A42" s="107" t="s">
        <v>198</v>
      </c>
      <c r="B42" s="94" t="s">
        <v>26</v>
      </c>
      <c r="C42" s="94" t="s">
        <v>84</v>
      </c>
      <c r="D42" s="95" t="s">
        <v>49</v>
      </c>
      <c r="E42" s="73" t="s">
        <v>29</v>
      </c>
      <c r="F42" s="73" t="s">
        <v>64</v>
      </c>
      <c r="G42" s="39">
        <v>44044</v>
      </c>
      <c r="H42" s="39"/>
      <c r="I42" s="39">
        <v>44044</v>
      </c>
      <c r="J42" s="39"/>
      <c r="K42" s="40">
        <f t="shared" si="12"/>
        <v>0</v>
      </c>
      <c r="L42" s="41">
        <f t="shared" si="13"/>
        <v>0</v>
      </c>
      <c r="M42" s="42">
        <f>IF(N42=0,G42-1,G42+(INT(L42*N42)))</f>
        <v>44043</v>
      </c>
      <c r="N42" s="43">
        <v>0</v>
      </c>
      <c r="O42" s="17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</row>
    <row r="43" spans="1:260" s="19" customFormat="1">
      <c r="A43" s="108"/>
      <c r="B43" s="96"/>
      <c r="C43" s="93" t="s">
        <v>85</v>
      </c>
      <c r="D43" s="95" t="s">
        <v>49</v>
      </c>
      <c r="E43" s="73" t="s">
        <v>29</v>
      </c>
      <c r="F43" s="73" t="s">
        <v>64</v>
      </c>
      <c r="G43" s="39">
        <v>44044</v>
      </c>
      <c r="H43" s="39"/>
      <c r="I43" s="39">
        <v>44044</v>
      </c>
      <c r="J43" s="39"/>
      <c r="K43" s="40">
        <f t="shared" si="12"/>
        <v>0</v>
      </c>
      <c r="L43" s="41"/>
      <c r="M43" s="42"/>
      <c r="N43" s="43">
        <v>0</v>
      </c>
      <c r="O43" s="17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</row>
    <row r="44" spans="1:260" s="19" customFormat="1">
      <c r="A44" s="106" t="s">
        <v>86</v>
      </c>
      <c r="B44" s="94" t="s">
        <v>31</v>
      </c>
      <c r="C44" s="94" t="s">
        <v>87</v>
      </c>
      <c r="D44" s="95" t="s">
        <v>49</v>
      </c>
      <c r="E44" s="73" t="s">
        <v>29</v>
      </c>
      <c r="F44" s="73" t="s">
        <v>57</v>
      </c>
      <c r="G44" s="39">
        <v>44045</v>
      </c>
      <c r="H44" s="39"/>
      <c r="I44" s="39">
        <v>44046</v>
      </c>
      <c r="J44" s="39"/>
      <c r="K44" s="40">
        <f t="shared" si="12"/>
        <v>1</v>
      </c>
      <c r="L44" s="41">
        <f t="shared" ref="L44" si="14">I44-G44</f>
        <v>1</v>
      </c>
      <c r="M44" s="42">
        <f>IF(N44=0,G44-1,G44+(INT(L44*N44)))</f>
        <v>44044</v>
      </c>
      <c r="N44" s="43">
        <v>0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>
      <c r="A45" s="82"/>
      <c r="B45" s="96"/>
      <c r="C45" s="37" t="s">
        <v>88</v>
      </c>
      <c r="D45" s="95" t="s">
        <v>49</v>
      </c>
      <c r="E45" s="73" t="s">
        <v>29</v>
      </c>
      <c r="F45" s="73" t="s">
        <v>200</v>
      </c>
      <c r="G45" s="39">
        <v>44045</v>
      </c>
      <c r="H45" s="39"/>
      <c r="I45" s="39">
        <v>44046</v>
      </c>
      <c r="J45" s="39"/>
      <c r="K45" s="40">
        <f t="shared" si="12"/>
        <v>1</v>
      </c>
      <c r="L45" s="41"/>
      <c r="M45" s="42"/>
      <c r="N45" s="43">
        <v>0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>
      <c r="A46" s="82" t="s">
        <v>89</v>
      </c>
      <c r="B46" s="88" t="s">
        <v>37</v>
      </c>
      <c r="C46" s="37" t="s">
        <v>90</v>
      </c>
      <c r="D46" s="95" t="s">
        <v>49</v>
      </c>
      <c r="E46" s="73" t="s">
        <v>29</v>
      </c>
      <c r="F46" s="73" t="s">
        <v>201</v>
      </c>
      <c r="G46" s="39">
        <v>44045</v>
      </c>
      <c r="H46" s="39"/>
      <c r="I46" s="39">
        <v>44046</v>
      </c>
      <c r="J46" s="39"/>
      <c r="K46" s="40">
        <f t="shared" si="12"/>
        <v>1</v>
      </c>
      <c r="L46" s="41"/>
      <c r="M46" s="42"/>
      <c r="N46" s="43">
        <v>0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>
      <c r="A47" s="99"/>
      <c r="B47" s="100"/>
      <c r="C47" s="37" t="s">
        <v>91</v>
      </c>
      <c r="D47" s="95" t="s">
        <v>49</v>
      </c>
      <c r="E47" s="73" t="s">
        <v>29</v>
      </c>
      <c r="F47" s="73" t="s">
        <v>202</v>
      </c>
      <c r="G47" s="39">
        <v>44045</v>
      </c>
      <c r="H47" s="39"/>
      <c r="I47" s="39">
        <v>44046</v>
      </c>
      <c r="J47" s="39"/>
      <c r="K47" s="40">
        <f t="shared" si="12"/>
        <v>1</v>
      </c>
      <c r="L47" s="41"/>
      <c r="M47" s="42"/>
      <c r="N47" s="43">
        <v>0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>
      <c r="A48" s="101"/>
      <c r="B48" s="102"/>
      <c r="C48" s="37" t="s">
        <v>92</v>
      </c>
      <c r="D48" s="38" t="s">
        <v>49</v>
      </c>
      <c r="E48" s="73" t="s">
        <v>29</v>
      </c>
      <c r="F48" s="73" t="s">
        <v>39</v>
      </c>
      <c r="G48" s="39">
        <v>44045</v>
      </c>
      <c r="H48" s="39"/>
      <c r="I48" s="39">
        <v>44047</v>
      </c>
      <c r="J48" s="39"/>
      <c r="K48" s="40">
        <f t="shared" si="12"/>
        <v>2</v>
      </c>
      <c r="L48" s="41">
        <f t="shared" si="13"/>
        <v>2</v>
      </c>
      <c r="M48" s="42">
        <f>IF(N48=0,G48-1,G48+(INT(L48*N48)))</f>
        <v>44044</v>
      </c>
      <c r="N48" s="43">
        <v>0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>
      <c r="A49" s="101"/>
      <c r="B49" s="102"/>
      <c r="C49" s="37" t="s">
        <v>93</v>
      </c>
      <c r="D49" s="38" t="s">
        <v>49</v>
      </c>
      <c r="E49" s="73" t="s">
        <v>29</v>
      </c>
      <c r="F49" s="73" t="s">
        <v>203</v>
      </c>
      <c r="G49" s="39">
        <v>44045</v>
      </c>
      <c r="H49" s="39"/>
      <c r="I49" s="39">
        <v>44047</v>
      </c>
      <c r="J49" s="39"/>
      <c r="K49" s="40">
        <f t="shared" si="12"/>
        <v>2</v>
      </c>
      <c r="L49" s="41"/>
      <c r="M49" s="42"/>
      <c r="N49" s="43">
        <v>0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>
      <c r="A50" s="103"/>
      <c r="B50" s="104"/>
      <c r="C50" s="37" t="s">
        <v>199</v>
      </c>
      <c r="D50" s="38" t="s">
        <v>49</v>
      </c>
      <c r="E50" s="73" t="s">
        <v>94</v>
      </c>
      <c r="F50" s="73" t="s">
        <v>206</v>
      </c>
      <c r="G50" s="39">
        <v>44047</v>
      </c>
      <c r="H50" s="39"/>
      <c r="I50" s="39">
        <v>44055</v>
      </c>
      <c r="J50" s="39"/>
      <c r="K50" s="40">
        <f t="shared" si="12"/>
        <v>7</v>
      </c>
      <c r="L50" s="41"/>
      <c r="M50" s="42"/>
      <c r="N50" s="43">
        <v>0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>
      <c r="A51" s="82" t="s">
        <v>95</v>
      </c>
      <c r="B51" s="88" t="s">
        <v>40</v>
      </c>
      <c r="C51" s="37" t="s">
        <v>96</v>
      </c>
      <c r="D51" s="95" t="s">
        <v>49</v>
      </c>
      <c r="E51" s="73" t="s">
        <v>29</v>
      </c>
      <c r="F51" s="73" t="s">
        <v>57</v>
      </c>
      <c r="G51" s="39">
        <v>44045</v>
      </c>
      <c r="H51" s="39"/>
      <c r="I51" s="39">
        <v>44049</v>
      </c>
      <c r="J51" s="39"/>
      <c r="K51" s="40">
        <f t="shared" si="12"/>
        <v>4</v>
      </c>
      <c r="L51" s="41">
        <f t="shared" si="13"/>
        <v>4</v>
      </c>
      <c r="M51" s="42">
        <f>IF(N51=0,G51-1,G51+(INT(L51*N51)))</f>
        <v>44044</v>
      </c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60" customFormat="1">
      <c r="A52" s="83" t="s">
        <v>97</v>
      </c>
      <c r="B52" s="89" t="s">
        <v>42</v>
      </c>
      <c r="C52" s="51" t="s">
        <v>43</v>
      </c>
      <c r="D52" s="52" t="s">
        <v>44</v>
      </c>
      <c r="E52" s="74" t="s">
        <v>29</v>
      </c>
      <c r="F52" s="74"/>
      <c r="G52" s="53">
        <v>44050</v>
      </c>
      <c r="H52" s="53"/>
      <c r="I52" s="53">
        <v>44050</v>
      </c>
      <c r="J52" s="53"/>
      <c r="K52" s="54">
        <f t="shared" si="12"/>
        <v>1</v>
      </c>
      <c r="L52" s="55">
        <f t="shared" si="13"/>
        <v>0</v>
      </c>
      <c r="M52" s="56">
        <f>IF(N52=0,G52-1,G52+(INT(L52*N52)))</f>
        <v>44049</v>
      </c>
      <c r="N52" s="57">
        <v>0</v>
      </c>
      <c r="O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</row>
    <row r="53" spans="1:260" s="20" customFormat="1">
      <c r="A53" s="84" t="s">
        <v>98</v>
      </c>
      <c r="B53" s="110" t="s">
        <v>208</v>
      </c>
      <c r="C53" s="111"/>
      <c r="D53" s="31" t="s">
        <v>24</v>
      </c>
      <c r="E53" s="75" t="s">
        <v>29</v>
      </c>
      <c r="F53" s="75"/>
      <c r="G53" s="32">
        <f>MIN(G54:G63)</f>
        <v>44050</v>
      </c>
      <c r="H53" s="32"/>
      <c r="I53" s="32">
        <f>MAX(I54:I63)</f>
        <v>44066</v>
      </c>
      <c r="J53" s="32"/>
      <c r="K53" s="33">
        <f t="shared" si="12"/>
        <v>11</v>
      </c>
      <c r="L53" s="34">
        <f t="shared" si="13"/>
        <v>16</v>
      </c>
      <c r="M53" s="35">
        <f>G53+(INT(L53*N53))</f>
        <v>44050</v>
      </c>
      <c r="N53" s="36">
        <f>AVERAGE(N54:N63)</f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</row>
    <row r="54" spans="1:260" s="19" customFormat="1">
      <c r="A54" s="124" t="s">
        <v>99</v>
      </c>
      <c r="B54" s="120" t="s">
        <v>26</v>
      </c>
      <c r="C54" s="37" t="s">
        <v>100</v>
      </c>
      <c r="D54" s="38" t="s">
        <v>49</v>
      </c>
      <c r="E54" s="73" t="s">
        <v>29</v>
      </c>
      <c r="F54" s="73" t="s">
        <v>30</v>
      </c>
      <c r="G54" s="39">
        <v>44050</v>
      </c>
      <c r="H54" s="39"/>
      <c r="I54" s="39">
        <v>44051</v>
      </c>
      <c r="J54" s="39"/>
      <c r="K54" s="40">
        <f t="shared" si="12"/>
        <v>1</v>
      </c>
      <c r="L54" s="41">
        <f t="shared" si="13"/>
        <v>1</v>
      </c>
      <c r="M54" s="42">
        <f>IF(N54=0,G54-1,G54+(INT(L54*N54)))</f>
        <v>44049</v>
      </c>
      <c r="N54" s="43">
        <v>0</v>
      </c>
      <c r="O54" s="17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</row>
    <row r="55" spans="1:260" s="19" customFormat="1" ht="14.25" customHeight="1">
      <c r="A55" s="124"/>
      <c r="B55" s="120"/>
      <c r="C55" s="92" t="s">
        <v>101</v>
      </c>
      <c r="D55" s="38" t="s">
        <v>49</v>
      </c>
      <c r="E55" s="73" t="s">
        <v>29</v>
      </c>
      <c r="F55" s="73" t="s">
        <v>30</v>
      </c>
      <c r="G55" s="39">
        <v>44050</v>
      </c>
      <c r="H55" s="39"/>
      <c r="I55" s="39">
        <v>44051</v>
      </c>
      <c r="J55" s="39"/>
      <c r="K55" s="40">
        <f t="shared" si="12"/>
        <v>1</v>
      </c>
      <c r="L55" s="41">
        <f t="shared" si="13"/>
        <v>1</v>
      </c>
      <c r="M55" s="42"/>
      <c r="N55" s="43">
        <v>0</v>
      </c>
      <c r="O55" s="17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</row>
    <row r="56" spans="1:260" s="19" customFormat="1">
      <c r="A56" s="97" t="s">
        <v>102</v>
      </c>
      <c r="B56" s="37" t="s">
        <v>31</v>
      </c>
      <c r="C56" s="88" t="s">
        <v>103</v>
      </c>
      <c r="D56" s="38" t="s">
        <v>49</v>
      </c>
      <c r="E56" s="73" t="s">
        <v>29</v>
      </c>
      <c r="F56" s="73" t="s">
        <v>30</v>
      </c>
      <c r="G56" s="39">
        <v>44051</v>
      </c>
      <c r="H56" s="39"/>
      <c r="I56" s="39">
        <v>44053</v>
      </c>
      <c r="J56" s="39"/>
      <c r="K56" s="40">
        <f t="shared" si="12"/>
        <v>1</v>
      </c>
      <c r="L56" s="41" t="e">
        <f>I56-#REF!</f>
        <v>#REF!</v>
      </c>
      <c r="M56" s="42" t="e">
        <f>IF(N56=0,#REF!-1,#REF!+(INT(L56*N56)))</f>
        <v>#REF!</v>
      </c>
      <c r="N56" s="43">
        <v>0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>
      <c r="A57" s="124" t="s">
        <v>104</v>
      </c>
      <c r="B57" s="120" t="s">
        <v>37</v>
      </c>
      <c r="C57" s="37" t="s">
        <v>105</v>
      </c>
      <c r="D57" s="38" t="s">
        <v>49</v>
      </c>
      <c r="E57" s="73" t="s">
        <v>29</v>
      </c>
      <c r="F57" s="73" t="s">
        <v>30</v>
      </c>
      <c r="G57" s="39">
        <v>44053</v>
      </c>
      <c r="H57" s="39"/>
      <c r="I57" s="39">
        <v>44060</v>
      </c>
      <c r="J57" s="39"/>
      <c r="K57" s="40">
        <f t="shared" si="12"/>
        <v>6</v>
      </c>
      <c r="L57" s="41" t="e">
        <f>I57-#REF!</f>
        <v>#REF!</v>
      </c>
      <c r="M57" s="42" t="e">
        <f>IF(N57=0,#REF!-1,#REF!+(INT(L57*N57)))</f>
        <v>#REF!</v>
      </c>
      <c r="N57" s="43">
        <v>0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ht="14.25" customHeight="1">
      <c r="A58" s="124"/>
      <c r="B58" s="120"/>
      <c r="C58" s="37" t="s">
        <v>106</v>
      </c>
      <c r="D58" s="38" t="s">
        <v>49</v>
      </c>
      <c r="E58" s="73" t="s">
        <v>29</v>
      </c>
      <c r="F58" s="73" t="s">
        <v>30</v>
      </c>
      <c r="G58" s="39">
        <v>44053</v>
      </c>
      <c r="H58" s="39"/>
      <c r="I58" s="39">
        <v>44060</v>
      </c>
      <c r="J58" s="39"/>
      <c r="K58" s="40">
        <f t="shared" si="12"/>
        <v>6</v>
      </c>
      <c r="L58" s="41"/>
      <c r="M58" s="42"/>
      <c r="N58" s="43">
        <v>0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ht="14.25" customHeight="1">
      <c r="A59" s="124"/>
      <c r="B59" s="120"/>
      <c r="C59" s="37" t="s">
        <v>107</v>
      </c>
      <c r="D59" s="38" t="s">
        <v>49</v>
      </c>
      <c r="E59" s="73" t="s">
        <v>29</v>
      </c>
      <c r="F59" s="73" t="s">
        <v>30</v>
      </c>
      <c r="G59" s="39">
        <v>44056</v>
      </c>
      <c r="H59" s="39"/>
      <c r="I59" s="39">
        <v>44063</v>
      </c>
      <c r="J59" s="39"/>
      <c r="K59" s="40">
        <f t="shared" si="12"/>
        <v>6</v>
      </c>
      <c r="L59" s="41"/>
      <c r="M59" s="42"/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>
      <c r="A60" s="124"/>
      <c r="B60" s="120"/>
      <c r="C60" s="37" t="s">
        <v>108</v>
      </c>
      <c r="D60" s="38" t="s">
        <v>49</v>
      </c>
      <c r="E60" s="73" t="s">
        <v>29</v>
      </c>
      <c r="F60" s="73" t="s">
        <v>30</v>
      </c>
      <c r="G60" s="39">
        <v>44056</v>
      </c>
      <c r="H60" s="39"/>
      <c r="I60" s="39">
        <v>44063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>
      <c r="A61" s="124"/>
      <c r="B61" s="120"/>
      <c r="C61" s="37" t="s">
        <v>109</v>
      </c>
      <c r="D61" s="38" t="s">
        <v>49</v>
      </c>
      <c r="E61" s="73" t="s">
        <v>29</v>
      </c>
      <c r="F61" s="73" t="s">
        <v>30</v>
      </c>
      <c r="G61" s="39">
        <v>44056</v>
      </c>
      <c r="H61" s="39"/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>
      <c r="A62" s="82" t="s">
        <v>110</v>
      </c>
      <c r="B62" s="37" t="s">
        <v>40</v>
      </c>
      <c r="C62" s="37" t="s">
        <v>111</v>
      </c>
      <c r="D62" s="38" t="s">
        <v>49</v>
      </c>
      <c r="E62" s="73" t="s">
        <v>29</v>
      </c>
      <c r="F62" s="73" t="s">
        <v>30</v>
      </c>
      <c r="G62" s="39">
        <v>44063</v>
      </c>
      <c r="H62" s="39"/>
      <c r="I62" s="39">
        <v>44066</v>
      </c>
      <c r="J62" s="39"/>
      <c r="K62" s="40">
        <f t="shared" si="12"/>
        <v>2</v>
      </c>
      <c r="L62" s="41">
        <f>I62-G62</f>
        <v>3</v>
      </c>
      <c r="M62" s="42">
        <f>IF(N62=0,G62-1,G62+(INT(L62*N62)))</f>
        <v>44062</v>
      </c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60" customFormat="1">
      <c r="A63" s="83" t="s">
        <v>112</v>
      </c>
      <c r="B63" s="51" t="s">
        <v>43</v>
      </c>
      <c r="C63" s="51" t="s">
        <v>43</v>
      </c>
      <c r="D63" s="52" t="s">
        <v>44</v>
      </c>
      <c r="E63" s="74" t="s">
        <v>29</v>
      </c>
      <c r="F63" s="52"/>
      <c r="G63" s="53">
        <v>44066</v>
      </c>
      <c r="H63" s="53"/>
      <c r="I63" s="53">
        <v>44066</v>
      </c>
      <c r="J63" s="53"/>
      <c r="K63" s="54">
        <f>NETWORKDAYS(G63,I63)</f>
        <v>0</v>
      </c>
      <c r="L63" s="55">
        <f>I63-G63</f>
        <v>0</v>
      </c>
      <c r="M63" s="56">
        <f>IF(N63=0,G63-1,G63+(INT(L63*N63)))</f>
        <v>44065</v>
      </c>
      <c r="N63" s="57">
        <v>0</v>
      </c>
      <c r="O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  <c r="ES63" s="59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  <c r="FK63" s="59"/>
      <c r="FL63" s="59"/>
      <c r="FM63" s="59"/>
      <c r="FN63" s="59"/>
      <c r="FO63" s="59"/>
      <c r="FP63" s="59"/>
      <c r="FQ63" s="59"/>
      <c r="FR63" s="59"/>
      <c r="FS63" s="59"/>
      <c r="FT63" s="59"/>
      <c r="FU63" s="59"/>
      <c r="FV63" s="59"/>
      <c r="FW63" s="59"/>
      <c r="FX63" s="59"/>
      <c r="FY63" s="59"/>
      <c r="FZ63" s="59"/>
      <c r="GA63" s="59"/>
      <c r="GB63" s="59"/>
      <c r="GC63" s="59"/>
      <c r="GD63" s="59"/>
      <c r="GE63" s="59"/>
      <c r="GF63" s="59"/>
      <c r="GG63" s="59"/>
      <c r="GH63" s="59"/>
      <c r="GI63" s="59"/>
      <c r="GJ63" s="59"/>
      <c r="GK63" s="59"/>
      <c r="GL63" s="59"/>
      <c r="GM63" s="59"/>
      <c r="GN63" s="59"/>
      <c r="GO63" s="59"/>
      <c r="GP63" s="59"/>
      <c r="GQ63" s="59"/>
      <c r="GR63" s="59"/>
      <c r="GS63" s="59"/>
      <c r="GT63" s="59"/>
      <c r="GU63" s="59"/>
      <c r="GV63" s="59"/>
      <c r="GW63" s="59"/>
      <c r="GX63" s="59"/>
      <c r="GY63" s="59"/>
      <c r="GZ63" s="59"/>
      <c r="HA63" s="59"/>
      <c r="HB63" s="59"/>
      <c r="HC63" s="59"/>
      <c r="HD63" s="59"/>
      <c r="HE63" s="59"/>
      <c r="HF63" s="59"/>
      <c r="HG63" s="59"/>
      <c r="HH63" s="59"/>
      <c r="HI63" s="59"/>
      <c r="HJ63" s="59"/>
      <c r="HK63" s="59"/>
      <c r="HL63" s="59"/>
      <c r="HM63" s="59"/>
      <c r="HN63" s="59"/>
      <c r="HO63" s="59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/>
      <c r="IC63" s="59"/>
      <c r="ID63" s="59"/>
      <c r="IE63" s="59"/>
      <c r="IF63" s="59"/>
      <c r="IG63" s="59"/>
      <c r="IH63" s="59"/>
      <c r="II63" s="59"/>
      <c r="IJ63" s="59"/>
      <c r="IK63" s="59"/>
      <c r="IL63" s="59"/>
      <c r="IM63" s="59"/>
      <c r="IN63" s="59"/>
      <c r="IO63" s="59"/>
      <c r="IP63" s="59"/>
      <c r="IQ63" s="59"/>
      <c r="IR63" s="59"/>
      <c r="IS63" s="59"/>
      <c r="IT63" s="59"/>
      <c r="IU63" s="59"/>
      <c r="IV63" s="59"/>
      <c r="IW63" s="59"/>
      <c r="IX63" s="59"/>
      <c r="IY63" s="59"/>
      <c r="IZ63" s="59"/>
    </row>
    <row r="64" spans="1:260" s="20" customFormat="1">
      <c r="A64" s="84">
        <v>6</v>
      </c>
      <c r="B64" s="112" t="s">
        <v>113</v>
      </c>
      <c r="C64" s="113"/>
      <c r="D64" s="31" t="s">
        <v>24</v>
      </c>
      <c r="E64" s="75" t="s">
        <v>71</v>
      </c>
      <c r="F64" s="75"/>
      <c r="G64" s="32">
        <f>MIN(G65:G74)</f>
        <v>44047</v>
      </c>
      <c r="H64" s="32"/>
      <c r="I64" s="32">
        <f>MAX(I65:I74)</f>
        <v>44074</v>
      </c>
      <c r="J64" s="32"/>
      <c r="K64" s="33">
        <f t="shared" ref="K64:K71" si="15">NETWORKDAYS(G64,I64)</f>
        <v>20</v>
      </c>
      <c r="L64" s="34">
        <f t="shared" ref="L64:L65" si="16">I64-G64</f>
        <v>27</v>
      </c>
      <c r="M64" s="35">
        <f>G64+(INT(L64*N64))</f>
        <v>44047</v>
      </c>
      <c r="N64" s="36">
        <f>AVERAGE(N65:N74)</f>
        <v>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</row>
    <row r="65" spans="1:260" s="19" customFormat="1">
      <c r="A65" s="127" t="s">
        <v>114</v>
      </c>
      <c r="B65" s="128" t="s">
        <v>115</v>
      </c>
      <c r="C65" s="37" t="s">
        <v>116</v>
      </c>
      <c r="D65" s="38" t="s">
        <v>49</v>
      </c>
      <c r="E65" s="73" t="s">
        <v>71</v>
      </c>
      <c r="F65" s="73" t="s">
        <v>72</v>
      </c>
      <c r="G65" s="39">
        <v>44065</v>
      </c>
      <c r="H65" s="39"/>
      <c r="I65" s="39">
        <v>44065</v>
      </c>
      <c r="J65" s="39"/>
      <c r="K65" s="40">
        <f t="shared" si="15"/>
        <v>0</v>
      </c>
      <c r="L65" s="41">
        <f t="shared" si="16"/>
        <v>0</v>
      </c>
      <c r="M65" s="42">
        <f>IF(N65=0,G65-1,G65+(INT(L65*N65)))</f>
        <v>44064</v>
      </c>
      <c r="N65" s="43">
        <v>0</v>
      </c>
      <c r="O65" s="17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  <c r="IW65" s="18"/>
      <c r="IX65" s="18"/>
      <c r="IY65" s="18"/>
      <c r="IZ65" s="18"/>
    </row>
    <row r="66" spans="1:260" s="19" customFormat="1" ht="14.25" customHeight="1">
      <c r="A66" s="127"/>
      <c r="B66" s="128"/>
      <c r="C66" s="37" t="s">
        <v>117</v>
      </c>
      <c r="D66" s="38" t="s">
        <v>49</v>
      </c>
      <c r="E66" s="73" t="s">
        <v>71</v>
      </c>
      <c r="F66" s="73" t="s">
        <v>207</v>
      </c>
      <c r="G66" s="39">
        <v>44066</v>
      </c>
      <c r="H66" s="39"/>
      <c r="I66" s="39">
        <v>44066</v>
      </c>
      <c r="J66" s="39"/>
      <c r="K66" s="40">
        <f t="shared" si="15"/>
        <v>0</v>
      </c>
      <c r="L66" s="41"/>
      <c r="M66" s="42"/>
      <c r="N66" s="43">
        <v>0</v>
      </c>
      <c r="O66" s="17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</row>
    <row r="67" spans="1:260" s="19" customFormat="1" ht="14.25" customHeight="1">
      <c r="A67" s="127"/>
      <c r="B67" s="128"/>
      <c r="C67" s="37" t="s">
        <v>118</v>
      </c>
      <c r="D67" s="38" t="s">
        <v>49</v>
      </c>
      <c r="E67" s="73" t="s">
        <v>71</v>
      </c>
      <c r="F67" s="73" t="s">
        <v>207</v>
      </c>
      <c r="G67" s="39">
        <v>44067</v>
      </c>
      <c r="H67" s="39"/>
      <c r="I67" s="39">
        <v>44067</v>
      </c>
      <c r="J67" s="39"/>
      <c r="K67" s="40">
        <f t="shared" si="15"/>
        <v>1</v>
      </c>
      <c r="L67" s="41"/>
      <c r="M67" s="42"/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>
      <c r="A68" s="127"/>
      <c r="B68" s="128"/>
      <c r="C68" s="37"/>
      <c r="D68" s="38" t="s">
        <v>49</v>
      </c>
      <c r="E68" s="73" t="s">
        <v>71</v>
      </c>
      <c r="F68" s="73"/>
      <c r="G68" s="39">
        <v>44068</v>
      </c>
      <c r="H68" s="39"/>
      <c r="I68" s="39">
        <v>44068</v>
      </c>
      <c r="J68" s="39"/>
      <c r="K68" s="40">
        <f t="shared" si="15"/>
        <v>1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>
      <c r="A69" s="124" t="s">
        <v>119</v>
      </c>
      <c r="B69" s="120" t="s">
        <v>120</v>
      </c>
      <c r="C69" s="37" t="s">
        <v>121</v>
      </c>
      <c r="D69" s="38" t="s">
        <v>49</v>
      </c>
      <c r="E69" s="73" t="s">
        <v>71</v>
      </c>
      <c r="F69" s="73" t="s">
        <v>206</v>
      </c>
      <c r="G69" s="39">
        <v>44047</v>
      </c>
      <c r="H69" s="39"/>
      <c r="I69" s="39">
        <v>44055</v>
      </c>
      <c r="J69" s="39"/>
      <c r="K69" s="40">
        <f t="shared" si="15"/>
        <v>7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>
      <c r="A70" s="124"/>
      <c r="B70" s="120"/>
      <c r="C70" s="37" t="s">
        <v>122</v>
      </c>
      <c r="D70" s="38" t="s">
        <v>49</v>
      </c>
      <c r="E70" s="73" t="s">
        <v>71</v>
      </c>
      <c r="F70" s="73" t="s">
        <v>72</v>
      </c>
      <c r="G70" s="39">
        <v>44052</v>
      </c>
      <c r="H70" s="39"/>
      <c r="I70" s="39">
        <v>44053</v>
      </c>
      <c r="J70" s="39"/>
      <c r="K70" s="40">
        <f t="shared" si="15"/>
        <v>1</v>
      </c>
      <c r="L70" s="41" t="e">
        <f>I70-#REF!</f>
        <v>#REF!</v>
      </c>
      <c r="M70" s="42" t="e">
        <f>IF(N70=0,#REF!-1,#REF!+(INT(L70*N70)))</f>
        <v>#REF!</v>
      </c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>
      <c r="A71" s="124" t="s">
        <v>123</v>
      </c>
      <c r="B71" s="120" t="s">
        <v>124</v>
      </c>
      <c r="C71" s="37" t="s">
        <v>125</v>
      </c>
      <c r="D71" s="38" t="s">
        <v>49</v>
      </c>
      <c r="E71" s="73" t="s">
        <v>71</v>
      </c>
      <c r="F71" s="73" t="s">
        <v>204</v>
      </c>
      <c r="G71" s="39">
        <v>44065</v>
      </c>
      <c r="H71" s="39"/>
      <c r="I71" s="39">
        <v>44073</v>
      </c>
      <c r="J71" s="39"/>
      <c r="K71" s="40">
        <f t="shared" si="15"/>
        <v>5</v>
      </c>
      <c r="L71" s="41"/>
      <c r="M71" s="42"/>
      <c r="N71" s="43">
        <v>0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>
      <c r="A72" s="124"/>
      <c r="B72" s="120"/>
      <c r="C72" s="37" t="s">
        <v>126</v>
      </c>
      <c r="D72" s="38" t="s">
        <v>49</v>
      </c>
      <c r="E72" s="73" t="s">
        <v>71</v>
      </c>
      <c r="F72" s="73" t="s">
        <v>205</v>
      </c>
      <c r="G72" s="39">
        <v>44066</v>
      </c>
      <c r="H72" s="39"/>
      <c r="I72" s="39">
        <v>44074</v>
      </c>
      <c r="J72" s="39"/>
      <c r="K72" s="40">
        <f>NETWORKDAYS(G72,I72)</f>
        <v>6</v>
      </c>
      <c r="L72" s="41" t="e">
        <f>I72-#REF!</f>
        <v>#REF!</v>
      </c>
      <c r="M72" s="42" t="e">
        <f>IF(N72=0,#REF!-1,#REF!+(INT(L72*N72)))</f>
        <v>#REF!</v>
      </c>
      <c r="N72" s="43">
        <v>0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>
      <c r="A73" s="82" t="s">
        <v>127</v>
      </c>
      <c r="B73" s="37" t="s">
        <v>128</v>
      </c>
      <c r="C73" s="37" t="s">
        <v>129</v>
      </c>
      <c r="D73" s="38" t="s">
        <v>49</v>
      </c>
      <c r="E73" s="73" t="s">
        <v>71</v>
      </c>
      <c r="F73" s="73" t="s">
        <v>72</v>
      </c>
      <c r="G73" s="39">
        <v>44065</v>
      </c>
      <c r="H73" s="39"/>
      <c r="I73" s="39">
        <v>44073</v>
      </c>
      <c r="J73" s="39"/>
      <c r="K73" s="40">
        <f>NETWORKDAYS(G73,I73)</f>
        <v>5</v>
      </c>
      <c r="L73" s="41">
        <f>I73-G73</f>
        <v>8</v>
      </c>
      <c r="M73" s="42">
        <f>IF(N73=0,G73-1,G73+(INT(L73*N73)))</f>
        <v>44064</v>
      </c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60" customFormat="1">
      <c r="A74" s="83" t="s">
        <v>130</v>
      </c>
      <c r="B74" s="51" t="s">
        <v>43</v>
      </c>
      <c r="C74" s="51" t="s">
        <v>43</v>
      </c>
      <c r="D74" s="52" t="s">
        <v>44</v>
      </c>
      <c r="E74" s="74" t="s">
        <v>71</v>
      </c>
      <c r="F74" s="52"/>
      <c r="G74" s="53">
        <v>44074</v>
      </c>
      <c r="H74" s="53"/>
      <c r="I74" s="53">
        <v>44074</v>
      </c>
      <c r="J74" s="53"/>
      <c r="K74" s="54">
        <f>NETWORKDAYS(G74,I74)</f>
        <v>1</v>
      </c>
      <c r="L74" s="55">
        <f>I74-G74</f>
        <v>0</v>
      </c>
      <c r="M74" s="56">
        <f>IF(N74=0,G74-1,G74+(INT(L74*N74)))</f>
        <v>44073</v>
      </c>
      <c r="N74" s="57">
        <v>0</v>
      </c>
      <c r="O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  <c r="ES74" s="59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  <c r="FK74" s="59"/>
      <c r="FL74" s="59"/>
      <c r="FM74" s="59"/>
      <c r="FN74" s="59"/>
      <c r="FO74" s="59"/>
      <c r="FP74" s="59"/>
      <c r="FQ74" s="59"/>
      <c r="FR74" s="59"/>
      <c r="FS74" s="59"/>
      <c r="FT74" s="59"/>
      <c r="FU74" s="59"/>
      <c r="FV74" s="59"/>
      <c r="FW74" s="59"/>
      <c r="FX74" s="59"/>
      <c r="FY74" s="59"/>
      <c r="FZ74" s="59"/>
      <c r="GA74" s="59"/>
      <c r="GB74" s="59"/>
      <c r="GC74" s="59"/>
      <c r="GD74" s="59"/>
      <c r="GE74" s="59"/>
      <c r="GF74" s="59"/>
      <c r="GG74" s="59"/>
      <c r="GH74" s="59"/>
      <c r="GI74" s="59"/>
      <c r="GJ74" s="59"/>
      <c r="GK74" s="59"/>
      <c r="GL74" s="59"/>
      <c r="GM74" s="59"/>
      <c r="GN74" s="59"/>
      <c r="GO74" s="59"/>
      <c r="GP74" s="59"/>
      <c r="GQ74" s="59"/>
      <c r="GR74" s="59"/>
      <c r="GS74" s="59"/>
      <c r="GT74" s="59"/>
      <c r="GU74" s="59"/>
      <c r="GV74" s="59"/>
      <c r="GW74" s="59"/>
      <c r="GX74" s="59"/>
      <c r="GY74" s="59"/>
      <c r="GZ74" s="59"/>
      <c r="HA74" s="59"/>
      <c r="HB74" s="59"/>
      <c r="HC74" s="59"/>
      <c r="HD74" s="59"/>
      <c r="HE74" s="59"/>
      <c r="HF74" s="59"/>
      <c r="HG74" s="59"/>
      <c r="HH74" s="59"/>
      <c r="HI74" s="59"/>
      <c r="HJ74" s="59"/>
      <c r="HK74" s="59"/>
      <c r="HL74" s="59"/>
      <c r="HM74" s="59"/>
      <c r="HN74" s="59"/>
      <c r="HO74" s="59"/>
      <c r="HP74" s="59"/>
      <c r="HQ74" s="59"/>
      <c r="HR74" s="59"/>
      <c r="HS74" s="59"/>
      <c r="HT74" s="59"/>
      <c r="HU74" s="59"/>
      <c r="HV74" s="59"/>
      <c r="HW74" s="59"/>
      <c r="HX74" s="59"/>
      <c r="HY74" s="59"/>
      <c r="HZ74" s="59"/>
      <c r="IA74" s="59"/>
      <c r="IB74" s="59"/>
      <c r="IC74" s="59"/>
      <c r="ID74" s="59"/>
      <c r="IE74" s="59"/>
      <c r="IF74" s="59"/>
      <c r="IG74" s="59"/>
      <c r="IH74" s="59"/>
      <c r="II74" s="59"/>
      <c r="IJ74" s="59"/>
      <c r="IK74" s="59"/>
      <c r="IL74" s="59"/>
      <c r="IM74" s="59"/>
      <c r="IN74" s="59"/>
      <c r="IO74" s="59"/>
      <c r="IP74" s="59"/>
      <c r="IQ74" s="59"/>
      <c r="IR74" s="59"/>
      <c r="IS74" s="59"/>
      <c r="IT74" s="59"/>
      <c r="IU74" s="59"/>
      <c r="IV74" s="59"/>
      <c r="IW74" s="59"/>
      <c r="IX74" s="59"/>
      <c r="IY74" s="59"/>
      <c r="IZ74" s="59"/>
    </row>
    <row r="75" spans="1:260" s="20" customFormat="1">
      <c r="A75" s="84">
        <v>7</v>
      </c>
      <c r="B75" s="112" t="s">
        <v>131</v>
      </c>
      <c r="C75" s="113"/>
      <c r="D75" s="31" t="s">
        <v>24</v>
      </c>
      <c r="E75" s="75" t="s">
        <v>71</v>
      </c>
      <c r="F75" s="75"/>
      <c r="G75" s="32">
        <f>MIN(G76:G87)</f>
        <v>0</v>
      </c>
      <c r="H75" s="32"/>
      <c r="I75" s="32">
        <f>MAX(I76:I87)</f>
        <v>0</v>
      </c>
      <c r="J75" s="32"/>
      <c r="K75" s="33">
        <f t="shared" ref="K75:K83" si="17">NETWORKDAYS(G75,I75)</f>
        <v>0</v>
      </c>
      <c r="L75" s="34">
        <f t="shared" ref="L75:L76" si="18">I75-G75</f>
        <v>0</v>
      </c>
      <c r="M75" s="35">
        <f>G75+(INT(L75*N75))</f>
        <v>0</v>
      </c>
      <c r="N75" s="36">
        <f>AVERAGE(N76:N87)</f>
        <v>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</row>
    <row r="76" spans="1:260" s="19" customFormat="1">
      <c r="A76" s="127" t="s">
        <v>132</v>
      </c>
      <c r="B76" s="128" t="s">
        <v>115</v>
      </c>
      <c r="C76" s="37" t="s">
        <v>133</v>
      </c>
      <c r="D76" s="38" t="s">
        <v>49</v>
      </c>
      <c r="E76" s="73" t="s">
        <v>71</v>
      </c>
      <c r="F76" s="73" t="s">
        <v>134</v>
      </c>
      <c r="G76" s="39"/>
      <c r="H76" s="39"/>
      <c r="I76" s="39"/>
      <c r="J76" s="39"/>
      <c r="K76" s="40">
        <f t="shared" si="17"/>
        <v>0</v>
      </c>
      <c r="L76" s="41">
        <f t="shared" si="18"/>
        <v>0</v>
      </c>
      <c r="M76" s="42">
        <f>IF(N76=0,G76-1,G76+(INT(L76*N76)))</f>
        <v>-1</v>
      </c>
      <c r="N76" s="43">
        <v>0</v>
      </c>
      <c r="O76" s="17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  <c r="IW76" s="18"/>
      <c r="IX76" s="18"/>
      <c r="IY76" s="18"/>
      <c r="IZ76" s="18"/>
    </row>
    <row r="77" spans="1:260" s="19" customFormat="1" ht="14.25" customHeight="1">
      <c r="A77" s="127"/>
      <c r="B77" s="128"/>
      <c r="C77" s="37" t="s">
        <v>135</v>
      </c>
      <c r="D77" s="38" t="s">
        <v>49</v>
      </c>
      <c r="E77" s="73" t="s">
        <v>71</v>
      </c>
      <c r="F77" s="73" t="s">
        <v>134</v>
      </c>
      <c r="G77" s="39"/>
      <c r="H77" s="39"/>
      <c r="I77" s="39"/>
      <c r="J77" s="39"/>
      <c r="K77" s="40">
        <f t="shared" si="17"/>
        <v>0</v>
      </c>
      <c r="L77" s="41"/>
      <c r="M77" s="42"/>
      <c r="N77" s="43">
        <v>0</v>
      </c>
      <c r="O77" s="17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  <c r="IW77" s="18"/>
      <c r="IX77" s="18"/>
      <c r="IY77" s="18"/>
      <c r="IZ77" s="18"/>
    </row>
    <row r="78" spans="1:260" s="19" customFormat="1" ht="14.25" customHeight="1">
      <c r="A78" s="127"/>
      <c r="B78" s="128"/>
      <c r="C78" s="37" t="s">
        <v>136</v>
      </c>
      <c r="D78" s="38" t="s">
        <v>49</v>
      </c>
      <c r="E78" s="73" t="s">
        <v>71</v>
      </c>
      <c r="F78" s="73" t="s">
        <v>134</v>
      </c>
      <c r="G78" s="39"/>
      <c r="H78" s="39"/>
      <c r="I78" s="39"/>
      <c r="J78" s="39"/>
      <c r="K78" s="40">
        <f t="shared" si="17"/>
        <v>0</v>
      </c>
      <c r="L78" s="41"/>
      <c r="M78" s="42"/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>
      <c r="A79" s="127"/>
      <c r="B79" s="128"/>
      <c r="C79" s="37" t="s">
        <v>136</v>
      </c>
      <c r="D79" s="38" t="s">
        <v>49</v>
      </c>
      <c r="E79" s="73" t="s">
        <v>71</v>
      </c>
      <c r="F79" s="73" t="s">
        <v>134</v>
      </c>
      <c r="G79" s="39"/>
      <c r="H79" s="39"/>
      <c r="I79" s="39"/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>
      <c r="A80" s="127"/>
      <c r="B80" s="128"/>
      <c r="C80" s="37" t="s">
        <v>137</v>
      </c>
      <c r="D80" s="38" t="s">
        <v>49</v>
      </c>
      <c r="E80" s="73" t="s">
        <v>71</v>
      </c>
      <c r="F80" s="73" t="s">
        <v>134</v>
      </c>
      <c r="G80" s="39"/>
      <c r="H80" s="39"/>
      <c r="I80" s="39"/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>
      <c r="A81" s="127" t="s">
        <v>138</v>
      </c>
      <c r="B81" s="120" t="s">
        <v>120</v>
      </c>
      <c r="C81" s="37" t="s">
        <v>139</v>
      </c>
      <c r="D81" s="38" t="s">
        <v>49</v>
      </c>
      <c r="E81" s="73" t="s">
        <v>71</v>
      </c>
      <c r="F81" s="73" t="s">
        <v>134</v>
      </c>
      <c r="G81" s="39"/>
      <c r="H81" s="39"/>
      <c r="I81" s="39"/>
      <c r="J81" s="39"/>
      <c r="K81" s="40">
        <f t="shared" si="17"/>
        <v>0</v>
      </c>
      <c r="L81" s="41"/>
      <c r="M81" s="42"/>
      <c r="N81" s="43">
        <v>0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>
      <c r="A82" s="127"/>
      <c r="B82" s="120"/>
      <c r="C82" s="37" t="s">
        <v>140</v>
      </c>
      <c r="D82" s="38" t="s">
        <v>49</v>
      </c>
      <c r="E82" s="73" t="s">
        <v>71</v>
      </c>
      <c r="F82" s="73" t="s">
        <v>134</v>
      </c>
      <c r="G82" s="39"/>
      <c r="H82" s="39"/>
      <c r="I82" s="39"/>
      <c r="J82" s="39"/>
      <c r="K82" s="40">
        <f t="shared" si="17"/>
        <v>0</v>
      </c>
      <c r="L82" s="41"/>
      <c r="M82" s="42"/>
      <c r="N82" s="43">
        <v>0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>
      <c r="A83" s="127"/>
      <c r="B83" s="120"/>
      <c r="C83" s="37" t="s">
        <v>141</v>
      </c>
      <c r="D83" s="38" t="s">
        <v>49</v>
      </c>
      <c r="E83" s="73" t="s">
        <v>71</v>
      </c>
      <c r="F83" s="73" t="s">
        <v>134</v>
      </c>
      <c r="G83" s="39"/>
      <c r="H83" s="39"/>
      <c r="I83" s="39"/>
      <c r="J83" s="39"/>
      <c r="K83" s="40">
        <f t="shared" si="17"/>
        <v>0</v>
      </c>
      <c r="L83" s="41"/>
      <c r="M83" s="42"/>
      <c r="N83" s="43">
        <v>0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>
      <c r="A84" s="127"/>
      <c r="B84" s="120"/>
      <c r="C84" s="37" t="s">
        <v>142</v>
      </c>
      <c r="D84" s="38" t="s">
        <v>49</v>
      </c>
      <c r="E84" s="73" t="s">
        <v>71</v>
      </c>
      <c r="F84" s="73" t="s">
        <v>134</v>
      </c>
      <c r="G84" s="39"/>
      <c r="H84" s="39"/>
      <c r="I84" s="39"/>
      <c r="J84" s="39"/>
      <c r="K84" s="40">
        <f>NETWORKDAYS(G84,I84)</f>
        <v>0</v>
      </c>
      <c r="L84" s="41" t="e">
        <f>I84-#REF!</f>
        <v>#REF!</v>
      </c>
      <c r="M84" s="42" t="e">
        <f>IF(N84=0,#REF!-1,#REF!+(INT(L84*N84)))</f>
        <v>#REF!</v>
      </c>
      <c r="N84" s="43">
        <v>0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>
      <c r="A85" s="82" t="s">
        <v>143</v>
      </c>
      <c r="B85" s="37" t="s">
        <v>124</v>
      </c>
      <c r="C85" s="37" t="s">
        <v>144</v>
      </c>
      <c r="D85" s="38" t="s">
        <v>49</v>
      </c>
      <c r="E85" s="73" t="s">
        <v>71</v>
      </c>
      <c r="F85" s="73" t="s">
        <v>134</v>
      </c>
      <c r="G85" s="39"/>
      <c r="H85" s="39"/>
      <c r="I85" s="39"/>
      <c r="J85" s="39"/>
      <c r="K85" s="40">
        <f>NETWORKDAYS(G85,I85)</f>
        <v>0</v>
      </c>
      <c r="L85" s="41" t="e">
        <f>I85-#REF!</f>
        <v>#REF!</v>
      </c>
      <c r="M85" s="42" t="e">
        <f>IF(N85=0,#REF!-1,#REF!+(INT(L85*N85)))</f>
        <v>#REF!</v>
      </c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>
      <c r="A86" s="82" t="s">
        <v>145</v>
      </c>
      <c r="B86" s="37" t="s">
        <v>128</v>
      </c>
      <c r="C86" s="37" t="s">
        <v>146</v>
      </c>
      <c r="D86" s="38" t="s">
        <v>49</v>
      </c>
      <c r="E86" s="73" t="s">
        <v>71</v>
      </c>
      <c r="F86" s="73" t="s">
        <v>134</v>
      </c>
      <c r="G86" s="39"/>
      <c r="H86" s="39"/>
      <c r="I86" s="39"/>
      <c r="J86" s="39"/>
      <c r="K86" s="40">
        <f>NETWORKDAYS(G86,I86)</f>
        <v>0</v>
      </c>
      <c r="L86" s="41">
        <f>I86-G86</f>
        <v>0</v>
      </c>
      <c r="M86" s="42">
        <f>IF(N86=0,G86-1,G86+(INT(L86*N86)))</f>
        <v>-1</v>
      </c>
      <c r="N86" s="43">
        <v>0</v>
      </c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60" customFormat="1">
      <c r="A87" s="83" t="s">
        <v>147</v>
      </c>
      <c r="B87" s="51" t="s">
        <v>43</v>
      </c>
      <c r="C87" s="51" t="s">
        <v>43</v>
      </c>
      <c r="D87" s="52" t="s">
        <v>44</v>
      </c>
      <c r="E87" s="74" t="s">
        <v>71</v>
      </c>
      <c r="F87" s="52"/>
      <c r="G87" s="53"/>
      <c r="H87" s="53"/>
      <c r="I87" s="53"/>
      <c r="J87" s="53"/>
      <c r="K87" s="54">
        <f>NETWORKDAYS(G87,I87)</f>
        <v>0</v>
      </c>
      <c r="L87" s="55">
        <f>I87-G87</f>
        <v>0</v>
      </c>
      <c r="M87" s="56">
        <f>IF(N87=0,G87-1,G87+(INT(L87*N87)))</f>
        <v>-1</v>
      </c>
      <c r="N87" s="57">
        <v>0</v>
      </c>
      <c r="O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  <c r="IO87" s="59"/>
      <c r="IP87" s="59"/>
      <c r="IQ87" s="59"/>
      <c r="IR87" s="59"/>
      <c r="IS87" s="59"/>
      <c r="IT87" s="59"/>
      <c r="IU87" s="59"/>
      <c r="IV87" s="59"/>
      <c r="IW87" s="59"/>
      <c r="IX87" s="59"/>
      <c r="IY87" s="59"/>
      <c r="IZ87" s="59"/>
    </row>
    <row r="88" spans="1:260" s="20" customFormat="1">
      <c r="A88" s="84">
        <v>8</v>
      </c>
      <c r="B88" s="116" t="s">
        <v>148</v>
      </c>
      <c r="C88" s="117"/>
      <c r="D88" s="31" t="s">
        <v>24</v>
      </c>
      <c r="E88" s="75" t="s">
        <v>71</v>
      </c>
      <c r="F88" s="75"/>
      <c r="G88" s="32">
        <f>MIN(G89:G93)</f>
        <v>44043</v>
      </c>
      <c r="H88" s="32"/>
      <c r="I88" s="32">
        <f>MAX(I89:I93)</f>
        <v>44074</v>
      </c>
      <c r="J88" s="32"/>
      <c r="K88" s="33">
        <f t="shared" ref="K88:K89" si="19">NETWORKDAYS(G88,I88)</f>
        <v>22</v>
      </c>
      <c r="L88" s="34">
        <f t="shared" ref="L88:L89" si="20">I88-G88</f>
        <v>31</v>
      </c>
      <c r="M88" s="35">
        <f>G88+(INT(L88*N88))</f>
        <v>44043</v>
      </c>
      <c r="N88" s="36">
        <f>AVERAGE(N89:N93)</f>
        <v>0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</row>
    <row r="89" spans="1:260" s="19" customFormat="1">
      <c r="A89" s="82" t="s">
        <v>149</v>
      </c>
      <c r="B89" s="88" t="s">
        <v>150</v>
      </c>
      <c r="C89" s="37" t="s">
        <v>151</v>
      </c>
      <c r="D89" s="38" t="s">
        <v>49</v>
      </c>
      <c r="E89" s="73" t="s">
        <v>71</v>
      </c>
      <c r="F89" s="73" t="s">
        <v>152</v>
      </c>
      <c r="G89" s="39">
        <v>44043</v>
      </c>
      <c r="H89" s="39"/>
      <c r="I89" s="39">
        <v>44052</v>
      </c>
      <c r="J89" s="39"/>
      <c r="K89" s="40">
        <f t="shared" si="19"/>
        <v>6</v>
      </c>
      <c r="L89" s="41">
        <f t="shared" si="20"/>
        <v>9</v>
      </c>
      <c r="M89" s="42">
        <f>IF(N89=0,G89-1,G89+(INT(L89*N89)))</f>
        <v>44042</v>
      </c>
      <c r="N89" s="43">
        <v>0</v>
      </c>
      <c r="O89" s="17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  <c r="IW89" s="18"/>
      <c r="IX89" s="18"/>
      <c r="IY89" s="18"/>
      <c r="IZ89" s="18"/>
    </row>
    <row r="90" spans="1:260" s="19" customFormat="1">
      <c r="A90" s="82" t="s">
        <v>153</v>
      </c>
      <c r="B90" s="37" t="s">
        <v>115</v>
      </c>
      <c r="C90" s="37" t="s">
        <v>154</v>
      </c>
      <c r="D90" s="38" t="s">
        <v>49</v>
      </c>
      <c r="E90" s="73" t="s">
        <v>71</v>
      </c>
      <c r="F90" s="73" t="s">
        <v>152</v>
      </c>
      <c r="G90" s="39">
        <v>44052</v>
      </c>
      <c r="H90" s="39"/>
      <c r="I90" s="39">
        <v>44063</v>
      </c>
      <c r="J90" s="39"/>
      <c r="K90" s="40">
        <f>NETWORKDAYS(G90,I90)</f>
        <v>9</v>
      </c>
      <c r="L90" s="41" t="e">
        <f>I90-#REF!</f>
        <v>#REF!</v>
      </c>
      <c r="M90" s="42" t="e">
        <f>IF(N90=0,#REF!-1,#REF!+(INT(L90*N90)))</f>
        <v>#REF!</v>
      </c>
      <c r="N90" s="43">
        <v>0</v>
      </c>
      <c r="O90" s="17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  <c r="IW90" s="18"/>
      <c r="IX90" s="18"/>
      <c r="IY90" s="18"/>
      <c r="IZ90" s="18"/>
    </row>
    <row r="91" spans="1:260" s="19" customFormat="1">
      <c r="A91" s="82" t="s">
        <v>155</v>
      </c>
      <c r="B91" s="37" t="s">
        <v>156</v>
      </c>
      <c r="C91" s="37" t="s">
        <v>157</v>
      </c>
      <c r="D91" s="38" t="s">
        <v>49</v>
      </c>
      <c r="E91" s="73" t="s">
        <v>71</v>
      </c>
      <c r="F91" s="73" t="s">
        <v>152</v>
      </c>
      <c r="G91" s="39">
        <v>44064</v>
      </c>
      <c r="H91" s="39"/>
      <c r="I91" s="39">
        <v>44065</v>
      </c>
      <c r="J91" s="39"/>
      <c r="K91" s="40">
        <f>NETWORKDAYS(G91,I91)</f>
        <v>1</v>
      </c>
      <c r="L91" s="41" t="e">
        <f>I91-#REF!</f>
        <v>#REF!</v>
      </c>
      <c r="M91" s="42" t="e">
        <f>IF(N91=0,#REF!-1,#REF!+(INT(L91*N91)))</f>
        <v>#REF!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>
      <c r="A92" s="82" t="s">
        <v>158</v>
      </c>
      <c r="B92" s="37" t="s">
        <v>128</v>
      </c>
      <c r="C92" s="37" t="s">
        <v>159</v>
      </c>
      <c r="D92" s="38" t="s">
        <v>49</v>
      </c>
      <c r="E92" s="73" t="s">
        <v>71</v>
      </c>
      <c r="F92" s="73" t="s">
        <v>152</v>
      </c>
      <c r="G92" s="39">
        <v>44066</v>
      </c>
      <c r="H92" s="39"/>
      <c r="I92" s="39">
        <v>44074</v>
      </c>
      <c r="J92" s="39"/>
      <c r="K92" s="40">
        <f>NETWORKDAYS(G92,I92)</f>
        <v>6</v>
      </c>
      <c r="L92" s="41">
        <f>I92-G92</f>
        <v>8</v>
      </c>
      <c r="M92" s="42">
        <f>IF(N92=0,G92-1,G92+(INT(L92*N92)))</f>
        <v>44065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60" customFormat="1">
      <c r="A93" s="83" t="s">
        <v>160</v>
      </c>
      <c r="B93" s="51" t="s">
        <v>43</v>
      </c>
      <c r="C93" s="51" t="s">
        <v>43</v>
      </c>
      <c r="D93" s="52" t="s">
        <v>44</v>
      </c>
      <c r="E93" s="74" t="s">
        <v>71</v>
      </c>
      <c r="F93" s="52"/>
      <c r="G93" s="53">
        <v>44068</v>
      </c>
      <c r="H93" s="53"/>
      <c r="I93" s="53">
        <v>44068</v>
      </c>
      <c r="J93" s="53"/>
      <c r="K93" s="54">
        <f>NETWORKDAYS(G93,I93)</f>
        <v>1</v>
      </c>
      <c r="L93" s="55">
        <f>I93-G93</f>
        <v>0</v>
      </c>
      <c r="M93" s="56">
        <f>IF(N93=0,G93-1,G93+(INT(L93*N93)))</f>
        <v>44067</v>
      </c>
      <c r="N93" s="57">
        <v>0</v>
      </c>
      <c r="O93" s="58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  <c r="GH93" s="59"/>
      <c r="GI93" s="59"/>
      <c r="GJ93" s="59"/>
      <c r="GK93" s="59"/>
      <c r="GL93" s="59"/>
      <c r="GM93" s="59"/>
      <c r="GN93" s="59"/>
      <c r="GO93" s="59"/>
      <c r="GP93" s="59"/>
      <c r="GQ93" s="59"/>
      <c r="GR93" s="59"/>
      <c r="GS93" s="59"/>
      <c r="GT93" s="59"/>
      <c r="GU93" s="59"/>
      <c r="GV93" s="59"/>
      <c r="GW93" s="59"/>
      <c r="GX93" s="59"/>
      <c r="GY93" s="59"/>
      <c r="GZ93" s="59"/>
      <c r="HA93" s="59"/>
      <c r="HB93" s="59"/>
      <c r="HC93" s="59"/>
      <c r="HD93" s="59"/>
      <c r="HE93" s="59"/>
      <c r="HF93" s="59"/>
      <c r="HG93" s="59"/>
      <c r="HH93" s="59"/>
      <c r="HI93" s="59"/>
      <c r="HJ93" s="59"/>
      <c r="HK93" s="59"/>
      <c r="HL93" s="59"/>
      <c r="HM93" s="59"/>
      <c r="HN93" s="59"/>
      <c r="HO93" s="59"/>
      <c r="HP93" s="59"/>
      <c r="HQ93" s="59"/>
      <c r="HR93" s="59"/>
      <c r="HS93" s="59"/>
      <c r="HT93" s="59"/>
      <c r="HU93" s="59"/>
      <c r="HV93" s="59"/>
      <c r="HW93" s="59"/>
      <c r="HX93" s="59"/>
      <c r="HY93" s="59"/>
      <c r="HZ93" s="59"/>
      <c r="IA93" s="59"/>
      <c r="IB93" s="59"/>
      <c r="IC93" s="59"/>
      <c r="ID93" s="59"/>
      <c r="IE93" s="59"/>
      <c r="IF93" s="59"/>
      <c r="IG93" s="59"/>
      <c r="IH93" s="59"/>
      <c r="II93" s="59"/>
      <c r="IJ93" s="59"/>
      <c r="IK93" s="59"/>
      <c r="IL93" s="59"/>
      <c r="IM93" s="59"/>
      <c r="IN93" s="59"/>
      <c r="IO93" s="59"/>
      <c r="IP93" s="59"/>
      <c r="IQ93" s="59"/>
      <c r="IR93" s="59"/>
      <c r="IS93" s="59"/>
      <c r="IT93" s="59"/>
      <c r="IU93" s="59"/>
      <c r="IV93" s="59"/>
      <c r="IW93" s="59"/>
      <c r="IX93" s="59"/>
      <c r="IY93" s="59"/>
      <c r="IZ93" s="59"/>
    </row>
    <row r="94" spans="1:260" s="20" customFormat="1">
      <c r="A94" s="84">
        <v>9</v>
      </c>
      <c r="B94" s="112" t="s">
        <v>161</v>
      </c>
      <c r="C94" s="113"/>
      <c r="D94" s="31" t="s">
        <v>24</v>
      </c>
      <c r="E94" s="75" t="s">
        <v>71</v>
      </c>
      <c r="F94" s="75"/>
      <c r="G94" s="32">
        <f>MIN(G95:G101)</f>
        <v>44056</v>
      </c>
      <c r="H94" s="32"/>
      <c r="I94" s="32">
        <f>MAX(I95:I101)</f>
        <v>44092</v>
      </c>
      <c r="J94" s="32"/>
      <c r="K94" s="33">
        <f t="shared" ref="K94:K98" si="21">NETWORKDAYS(G94,I94)</f>
        <v>27</v>
      </c>
      <c r="L94" s="34">
        <f t="shared" ref="L94:L95" si="22">I94-G94</f>
        <v>36</v>
      </c>
      <c r="M94" s="35">
        <f>G94+(INT(L94*N94))</f>
        <v>44056</v>
      </c>
      <c r="N94" s="36">
        <f>AVERAGE(N95:N101)</f>
        <v>0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</row>
    <row r="95" spans="1:260" s="19" customFormat="1">
      <c r="A95" s="82" t="s">
        <v>162</v>
      </c>
      <c r="B95" s="37" t="s">
        <v>115</v>
      </c>
      <c r="C95" s="37" t="s">
        <v>163</v>
      </c>
      <c r="D95" s="38" t="s">
        <v>49</v>
      </c>
      <c r="E95" s="73" t="s">
        <v>71</v>
      </c>
      <c r="F95" s="73" t="s">
        <v>164</v>
      </c>
      <c r="G95" s="39">
        <v>44056</v>
      </c>
      <c r="H95" s="39"/>
      <c r="I95" s="39">
        <v>44061</v>
      </c>
      <c r="J95" s="39"/>
      <c r="K95" s="40">
        <f t="shared" si="21"/>
        <v>4</v>
      </c>
      <c r="L95" s="41">
        <f t="shared" si="22"/>
        <v>5</v>
      </c>
      <c r="M95" s="42">
        <f>IF(N95=0,G95-1,G95+(INT(L95*N95)))</f>
        <v>44055</v>
      </c>
      <c r="N95" s="43">
        <v>0</v>
      </c>
      <c r="O95" s="17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  <c r="IW95" s="18"/>
      <c r="IX95" s="18"/>
      <c r="IY95" s="18"/>
      <c r="IZ95" s="18"/>
    </row>
    <row r="96" spans="1:260" s="19" customFormat="1" ht="14.25" customHeight="1">
      <c r="A96" s="126" t="s">
        <v>165</v>
      </c>
      <c r="B96" s="125" t="s">
        <v>120</v>
      </c>
      <c r="C96" s="37" t="s">
        <v>166</v>
      </c>
      <c r="D96" s="38" t="s">
        <v>49</v>
      </c>
      <c r="E96" s="73" t="s">
        <v>71</v>
      </c>
      <c r="F96" s="73" t="s">
        <v>164</v>
      </c>
      <c r="G96" s="39">
        <v>44062</v>
      </c>
      <c r="H96" s="39"/>
      <c r="I96" s="39">
        <v>44066</v>
      </c>
      <c r="J96" s="39"/>
      <c r="K96" s="40">
        <f t="shared" si="21"/>
        <v>3</v>
      </c>
      <c r="L96" s="41"/>
      <c r="M96" s="42"/>
      <c r="N96" s="43">
        <v>0</v>
      </c>
      <c r="O96" s="17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  <c r="IW96" s="18"/>
      <c r="IX96" s="18"/>
      <c r="IY96" s="18"/>
      <c r="IZ96" s="18"/>
    </row>
    <row r="97" spans="1:260" s="19" customFormat="1">
      <c r="A97" s="126"/>
      <c r="B97" s="125"/>
      <c r="C97" s="37" t="s">
        <v>167</v>
      </c>
      <c r="D97" s="38" t="s">
        <v>49</v>
      </c>
      <c r="E97" s="73" t="s">
        <v>71</v>
      </c>
      <c r="F97" s="73" t="s">
        <v>164</v>
      </c>
      <c r="G97" s="39">
        <v>44067</v>
      </c>
      <c r="H97" s="39"/>
      <c r="I97" s="39">
        <v>44071</v>
      </c>
      <c r="J97" s="39"/>
      <c r="K97" s="40">
        <f t="shared" si="21"/>
        <v>5</v>
      </c>
      <c r="L97" s="41" t="e">
        <f>I97-#REF!</f>
        <v>#REF!</v>
      </c>
      <c r="M97" s="42" t="e">
        <f>IF(N97=0,#REF!-1,#REF!+(INT(L97*N97)))</f>
        <v>#REF!</v>
      </c>
      <c r="N97" s="43">
        <v>0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>
      <c r="A98" s="122" t="s">
        <v>168</v>
      </c>
      <c r="B98" s="125" t="s">
        <v>124</v>
      </c>
      <c r="C98" s="92" t="s">
        <v>169</v>
      </c>
      <c r="D98" s="38" t="s">
        <v>49</v>
      </c>
      <c r="E98" s="73" t="s">
        <v>71</v>
      </c>
      <c r="F98" s="73" t="s">
        <v>164</v>
      </c>
      <c r="G98" s="39">
        <v>44072</v>
      </c>
      <c r="H98" s="39"/>
      <c r="I98" s="39">
        <v>44076</v>
      </c>
      <c r="J98" s="39"/>
      <c r="K98" s="40">
        <f t="shared" si="21"/>
        <v>3</v>
      </c>
      <c r="L98" s="41"/>
      <c r="M98" s="42"/>
      <c r="N98" s="43">
        <v>0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>
      <c r="A99" s="122"/>
      <c r="B99" s="125"/>
      <c r="C99" s="91" t="s">
        <v>170</v>
      </c>
      <c r="D99" s="38" t="s">
        <v>49</v>
      </c>
      <c r="E99" s="73" t="s">
        <v>71</v>
      </c>
      <c r="F99" s="73" t="s">
        <v>164</v>
      </c>
      <c r="G99" s="39">
        <v>44077</v>
      </c>
      <c r="H99" s="39"/>
      <c r="I99" s="39">
        <v>44082</v>
      </c>
      <c r="J99" s="39"/>
      <c r="K99" s="40">
        <f>NETWORKDAYS(G99,I99)</f>
        <v>4</v>
      </c>
      <c r="L99" s="41" t="e">
        <f>I99-#REF!</f>
        <v>#REF!</v>
      </c>
      <c r="M99" s="42" t="e">
        <f>IF(N99=0,#REF!-1,#REF!+(INT(L99*N99)))</f>
        <v>#REF!</v>
      </c>
      <c r="N99" s="43">
        <v>0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>
      <c r="A100" s="82" t="s">
        <v>171</v>
      </c>
      <c r="B100" s="37" t="s">
        <v>128</v>
      </c>
      <c r="C100" s="37" t="s">
        <v>172</v>
      </c>
      <c r="D100" s="38" t="s">
        <v>49</v>
      </c>
      <c r="E100" s="73" t="s">
        <v>71</v>
      </c>
      <c r="F100" s="73" t="s">
        <v>164</v>
      </c>
      <c r="G100" s="39">
        <v>44083</v>
      </c>
      <c r="H100" s="39"/>
      <c r="I100" s="39">
        <v>44088</v>
      </c>
      <c r="J100" s="39"/>
      <c r="K100" s="40">
        <f>NETWORKDAYS(G100,I100)</f>
        <v>4</v>
      </c>
      <c r="L100" s="41">
        <f>I100-G100</f>
        <v>5</v>
      </c>
      <c r="M100" s="42">
        <f>IF(N100=0,G100-1,G100+(INT(L100*N100)))</f>
        <v>44082</v>
      </c>
      <c r="N100" s="43">
        <v>0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60" customFormat="1">
      <c r="A101" s="83" t="s">
        <v>173</v>
      </c>
      <c r="B101" s="51" t="s">
        <v>43</v>
      </c>
      <c r="C101" s="51" t="s">
        <v>43</v>
      </c>
      <c r="D101" s="52" t="s">
        <v>44</v>
      </c>
      <c r="E101" s="74" t="s">
        <v>71</v>
      </c>
      <c r="F101" s="52"/>
      <c r="G101" s="53">
        <v>44089</v>
      </c>
      <c r="H101" s="53"/>
      <c r="I101" s="53">
        <v>44092</v>
      </c>
      <c r="J101" s="53"/>
      <c r="K101" s="54">
        <f>NETWORKDAYS(G101,I101)</f>
        <v>4</v>
      </c>
      <c r="L101" s="55">
        <f>I101-G101</f>
        <v>3</v>
      </c>
      <c r="M101" s="56">
        <f>IF(N101=0,G101-1,G101+(INT(L101*N101)))</f>
        <v>44088</v>
      </c>
      <c r="N101" s="57">
        <v>0</v>
      </c>
      <c r="O101" s="58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  <c r="ES101" s="59"/>
      <c r="ET101" s="59"/>
      <c r="EU101" s="59"/>
      <c r="EV101" s="59"/>
      <c r="EW101" s="59"/>
      <c r="EX101" s="59"/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  <c r="GH101" s="59"/>
      <c r="GI101" s="59"/>
      <c r="GJ101" s="59"/>
      <c r="GK101" s="59"/>
      <c r="GL101" s="59"/>
      <c r="GM101" s="59"/>
      <c r="GN101" s="59"/>
      <c r="GO101" s="59"/>
      <c r="GP101" s="59"/>
      <c r="GQ101" s="59"/>
      <c r="GR101" s="59"/>
      <c r="GS101" s="59"/>
      <c r="GT101" s="59"/>
      <c r="GU101" s="59"/>
      <c r="GV101" s="59"/>
      <c r="GW101" s="59"/>
      <c r="GX101" s="59"/>
      <c r="GY101" s="59"/>
      <c r="GZ101" s="59"/>
      <c r="HA101" s="59"/>
      <c r="HB101" s="59"/>
      <c r="HC101" s="59"/>
      <c r="HD101" s="59"/>
      <c r="HE101" s="59"/>
      <c r="HF101" s="59"/>
      <c r="HG101" s="59"/>
      <c r="HH101" s="59"/>
      <c r="HI101" s="59"/>
      <c r="HJ101" s="59"/>
      <c r="HK101" s="59"/>
      <c r="HL101" s="59"/>
      <c r="HM101" s="59"/>
      <c r="HN101" s="59"/>
      <c r="HO101" s="59"/>
      <c r="HP101" s="59"/>
      <c r="HQ101" s="59"/>
      <c r="HR101" s="59"/>
      <c r="HS101" s="59"/>
      <c r="HT101" s="59"/>
      <c r="HU101" s="59"/>
      <c r="HV101" s="59"/>
      <c r="HW101" s="59"/>
      <c r="HX101" s="59"/>
      <c r="HY101" s="59"/>
      <c r="HZ101" s="59"/>
      <c r="IA101" s="59"/>
      <c r="IB101" s="59"/>
      <c r="IC101" s="59"/>
      <c r="ID101" s="59"/>
      <c r="IE101" s="59"/>
      <c r="IF101" s="59"/>
      <c r="IG101" s="59"/>
      <c r="IH101" s="59"/>
      <c r="II101" s="59"/>
      <c r="IJ101" s="59"/>
      <c r="IK101" s="59"/>
      <c r="IL101" s="59"/>
      <c r="IM101" s="59"/>
      <c r="IN101" s="59"/>
      <c r="IO101" s="59"/>
      <c r="IP101" s="59"/>
      <c r="IQ101" s="59"/>
      <c r="IR101" s="59"/>
      <c r="IS101" s="59"/>
      <c r="IT101" s="59"/>
      <c r="IU101" s="59"/>
      <c r="IV101" s="59"/>
      <c r="IW101" s="59"/>
      <c r="IX101" s="59"/>
      <c r="IY101" s="59"/>
      <c r="IZ101" s="59"/>
    </row>
    <row r="102" spans="1:260" s="20" customFormat="1" ht="12" customHeight="1">
      <c r="A102" s="84">
        <v>10</v>
      </c>
      <c r="B102" s="110" t="s">
        <v>174</v>
      </c>
      <c r="C102" s="111"/>
      <c r="D102" s="31" t="s">
        <v>24</v>
      </c>
      <c r="E102" s="75" t="s">
        <v>71</v>
      </c>
      <c r="F102" s="75"/>
      <c r="G102" s="32">
        <f>MIN(G103:G109)</f>
        <v>44093</v>
      </c>
      <c r="H102" s="32"/>
      <c r="I102" s="32">
        <f>MAX(I103:I109)</f>
        <v>44132</v>
      </c>
      <c r="J102" s="32"/>
      <c r="K102" s="33">
        <f t="shared" ref="K102" si="23">NETWORKDAYS(G102,I102)</f>
        <v>28</v>
      </c>
      <c r="L102" s="34">
        <f t="shared" ref="L102" si="24">I102-G102</f>
        <v>39</v>
      </c>
      <c r="M102" s="35">
        <f>G102+(INT(L102*N102))</f>
        <v>44093</v>
      </c>
      <c r="N102" s="36">
        <f>AVERAGE(N103:N109)</f>
        <v>0</v>
      </c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</row>
    <row r="103" spans="1:260" s="19" customFormat="1">
      <c r="A103" s="122" t="s">
        <v>175</v>
      </c>
      <c r="B103" s="123" t="s">
        <v>115</v>
      </c>
      <c r="C103" s="37" t="s">
        <v>176</v>
      </c>
      <c r="D103" s="38" t="s">
        <v>49</v>
      </c>
      <c r="E103" s="73" t="s">
        <v>71</v>
      </c>
      <c r="F103" s="73" t="s">
        <v>177</v>
      </c>
      <c r="G103" s="39">
        <v>44093</v>
      </c>
      <c r="H103" s="39"/>
      <c r="I103" s="39">
        <v>44098</v>
      </c>
      <c r="J103" s="39"/>
      <c r="K103" s="40">
        <f>NETWORKDAYS(G103,I103)</f>
        <v>4</v>
      </c>
      <c r="L103" s="41">
        <f>I103-G103</f>
        <v>5</v>
      </c>
      <c r="M103" s="42">
        <f>IF(N103=0,G103-1,G103+(INT(L103*N103)))</f>
        <v>44092</v>
      </c>
      <c r="N103" s="43">
        <v>0</v>
      </c>
      <c r="O103" s="17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  <c r="IW103" s="18"/>
      <c r="IX103" s="18"/>
      <c r="IY103" s="18"/>
      <c r="IZ103" s="18"/>
    </row>
    <row r="104" spans="1:260" s="19" customFormat="1" ht="14.25" customHeight="1">
      <c r="A104" s="122"/>
      <c r="B104" s="123"/>
      <c r="C104" s="37" t="s">
        <v>178</v>
      </c>
      <c r="D104" s="38" t="s">
        <v>49</v>
      </c>
      <c r="E104" s="73" t="s">
        <v>71</v>
      </c>
      <c r="F104" s="73" t="s">
        <v>164</v>
      </c>
      <c r="G104" s="39">
        <v>44099</v>
      </c>
      <c r="H104" s="39"/>
      <c r="I104" s="39">
        <v>44104</v>
      </c>
      <c r="J104" s="39"/>
      <c r="K104" s="40">
        <f t="shared" ref="K104:K106" si="25">NETWORKDAYS(G104,I104)</f>
        <v>4</v>
      </c>
      <c r="L104" s="41"/>
      <c r="M104" s="42"/>
      <c r="N104" s="43">
        <v>0</v>
      </c>
      <c r="O104" s="17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  <c r="IW104" s="18"/>
      <c r="IX104" s="18"/>
      <c r="IY104" s="18"/>
      <c r="IZ104" s="18"/>
    </row>
    <row r="105" spans="1:260" s="19" customFormat="1">
      <c r="A105" s="97" t="s">
        <v>179</v>
      </c>
      <c r="B105" s="98" t="s">
        <v>120</v>
      </c>
      <c r="C105" s="37" t="s">
        <v>166</v>
      </c>
      <c r="D105" s="38" t="s">
        <v>49</v>
      </c>
      <c r="E105" s="73" t="s">
        <v>71</v>
      </c>
      <c r="F105" s="73" t="s">
        <v>152</v>
      </c>
      <c r="G105" s="39">
        <v>44105</v>
      </c>
      <c r="H105" s="39"/>
      <c r="I105" s="39">
        <v>44109</v>
      </c>
      <c r="J105" s="39"/>
      <c r="K105" s="40">
        <f t="shared" si="25"/>
        <v>3</v>
      </c>
      <c r="L105" s="41" t="e">
        <f>I105-#REF!</f>
        <v>#REF!</v>
      </c>
      <c r="M105" s="42" t="e">
        <f>IF(N105=0,#REF!-1,#REF!+(INT(L105*N105)))</f>
        <v>#REF!</v>
      </c>
      <c r="N105" s="43">
        <v>0</v>
      </c>
      <c r="O105" s="17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>
      <c r="A106" s="122" t="s">
        <v>180</v>
      </c>
      <c r="B106" s="123" t="s">
        <v>124</v>
      </c>
      <c r="C106" s="37" t="s">
        <v>181</v>
      </c>
      <c r="D106" s="38" t="s">
        <v>49</v>
      </c>
      <c r="E106" s="73" t="s">
        <v>71</v>
      </c>
      <c r="F106" s="73" t="s">
        <v>177</v>
      </c>
      <c r="G106" s="39">
        <v>44110</v>
      </c>
      <c r="H106" s="39"/>
      <c r="I106" s="39">
        <v>44117</v>
      </c>
      <c r="J106" s="39"/>
      <c r="K106" s="40">
        <f t="shared" si="25"/>
        <v>6</v>
      </c>
      <c r="L106" s="41"/>
      <c r="M106" s="42"/>
      <c r="N106" s="43">
        <v>0</v>
      </c>
      <c r="O106" s="17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>
      <c r="A107" s="122"/>
      <c r="B107" s="123"/>
      <c r="C107" s="37" t="s">
        <v>182</v>
      </c>
      <c r="D107" s="38" t="s">
        <v>49</v>
      </c>
      <c r="E107" s="73" t="s">
        <v>71</v>
      </c>
      <c r="F107" s="73" t="s">
        <v>183</v>
      </c>
      <c r="G107" s="39">
        <v>44118</v>
      </c>
      <c r="H107" s="39"/>
      <c r="I107" s="39">
        <v>44123</v>
      </c>
      <c r="J107" s="39"/>
      <c r="K107" s="40">
        <f>NETWORKDAYS(G107,I107)</f>
        <v>4</v>
      </c>
      <c r="L107" s="41" t="e">
        <f>I107-#REF!</f>
        <v>#REF!</v>
      </c>
      <c r="M107" s="42" t="e">
        <f>IF(N107=0,#REF!-1,#REF!+(INT(L107*N107)))</f>
        <v>#REF!</v>
      </c>
      <c r="N107" s="43">
        <v>0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>
      <c r="A108" s="82" t="s">
        <v>184</v>
      </c>
      <c r="B108" s="37" t="s">
        <v>128</v>
      </c>
      <c r="C108" s="37" t="s">
        <v>172</v>
      </c>
      <c r="D108" s="38" t="s">
        <v>49</v>
      </c>
      <c r="E108" s="73" t="s">
        <v>71</v>
      </c>
      <c r="F108" s="73" t="s">
        <v>164</v>
      </c>
      <c r="G108" s="39">
        <v>44124</v>
      </c>
      <c r="H108" s="39"/>
      <c r="I108" s="39">
        <v>44127</v>
      </c>
      <c r="J108" s="39"/>
      <c r="K108" s="40">
        <f>NETWORKDAYS(G108,I108)</f>
        <v>4</v>
      </c>
      <c r="L108" s="41">
        <f>I108-G108</f>
        <v>3</v>
      </c>
      <c r="M108" s="42">
        <f>IF(N108=0,G108-1,G108+(INT(L108*N108)))</f>
        <v>44123</v>
      </c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60" customFormat="1">
      <c r="A109" s="83" t="s">
        <v>185</v>
      </c>
      <c r="B109" s="51" t="s">
        <v>43</v>
      </c>
      <c r="C109" s="51" t="s">
        <v>43</v>
      </c>
      <c r="D109" s="52" t="s">
        <v>44</v>
      </c>
      <c r="E109" s="74" t="s">
        <v>71</v>
      </c>
      <c r="F109" s="52"/>
      <c r="G109" s="53">
        <v>44128</v>
      </c>
      <c r="H109" s="53"/>
      <c r="I109" s="53">
        <v>44132</v>
      </c>
      <c r="J109" s="53"/>
      <c r="K109" s="54">
        <f>NETWORKDAYS(G109,I109)</f>
        <v>3</v>
      </c>
      <c r="L109" s="55">
        <f>I109-G109</f>
        <v>4</v>
      </c>
      <c r="M109" s="56">
        <f>IF(N109=0,G109-1,G109+(INT(L109*N109)))</f>
        <v>44127</v>
      </c>
      <c r="N109" s="57">
        <v>0</v>
      </c>
      <c r="O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59"/>
      <c r="FC109" s="59"/>
      <c r="FD109" s="59"/>
      <c r="FE109" s="59"/>
      <c r="FF109" s="59"/>
      <c r="FG109" s="59"/>
      <c r="FH109" s="59"/>
      <c r="FI109" s="59"/>
      <c r="FJ109" s="59"/>
      <c r="FK109" s="59"/>
      <c r="FL109" s="59"/>
      <c r="FM109" s="59"/>
      <c r="FN109" s="59"/>
      <c r="FO109" s="59"/>
      <c r="FP109" s="59"/>
      <c r="FQ109" s="59"/>
      <c r="FR109" s="59"/>
      <c r="FS109" s="59"/>
      <c r="FT109" s="59"/>
      <c r="FU109" s="59"/>
      <c r="FV109" s="59"/>
      <c r="FW109" s="59"/>
      <c r="FX109" s="59"/>
      <c r="FY109" s="59"/>
      <c r="FZ109" s="59"/>
      <c r="GA109" s="59"/>
      <c r="GB109" s="59"/>
      <c r="GC109" s="59"/>
      <c r="GD109" s="59"/>
      <c r="GE109" s="59"/>
      <c r="GF109" s="59"/>
      <c r="GG109" s="59"/>
      <c r="GH109" s="59"/>
      <c r="GI109" s="59"/>
      <c r="GJ109" s="59"/>
      <c r="GK109" s="59"/>
      <c r="GL109" s="59"/>
      <c r="GM109" s="59"/>
      <c r="GN109" s="59"/>
      <c r="GO109" s="59"/>
      <c r="GP109" s="59"/>
      <c r="GQ109" s="59"/>
      <c r="GR109" s="59"/>
      <c r="GS109" s="59"/>
      <c r="GT109" s="59"/>
      <c r="GU109" s="59"/>
      <c r="GV109" s="59"/>
      <c r="GW109" s="59"/>
      <c r="GX109" s="59"/>
      <c r="GY109" s="59"/>
      <c r="GZ109" s="59"/>
      <c r="HA109" s="59"/>
      <c r="HB109" s="59"/>
      <c r="HC109" s="59"/>
      <c r="HD109" s="59"/>
      <c r="HE109" s="59"/>
      <c r="HF109" s="59"/>
      <c r="HG109" s="59"/>
      <c r="HH109" s="59"/>
      <c r="HI109" s="59"/>
      <c r="HJ109" s="59"/>
      <c r="HK109" s="59"/>
      <c r="HL109" s="59"/>
      <c r="HM109" s="59"/>
      <c r="HN109" s="59"/>
      <c r="HO109" s="59"/>
      <c r="HP109" s="59"/>
      <c r="HQ109" s="59"/>
      <c r="HR109" s="59"/>
      <c r="HS109" s="59"/>
      <c r="HT109" s="59"/>
      <c r="HU109" s="59"/>
      <c r="HV109" s="59"/>
      <c r="HW109" s="59"/>
      <c r="HX109" s="59"/>
      <c r="HY109" s="59"/>
      <c r="HZ109" s="59"/>
      <c r="IA109" s="59"/>
      <c r="IB109" s="59"/>
      <c r="IC109" s="59"/>
      <c r="ID109" s="59"/>
      <c r="IE109" s="59"/>
      <c r="IF109" s="59"/>
      <c r="IG109" s="59"/>
      <c r="IH109" s="59"/>
      <c r="II109" s="59"/>
      <c r="IJ109" s="59"/>
      <c r="IK109" s="59"/>
      <c r="IL109" s="59"/>
      <c r="IM109" s="59"/>
      <c r="IN109" s="59"/>
      <c r="IO109" s="59"/>
      <c r="IP109" s="59"/>
      <c r="IQ109" s="59"/>
      <c r="IR109" s="59"/>
      <c r="IS109" s="59"/>
      <c r="IT109" s="59"/>
      <c r="IU109" s="59"/>
      <c r="IV109" s="59"/>
      <c r="IW109" s="59"/>
      <c r="IX109" s="59"/>
      <c r="IY109" s="59"/>
      <c r="IZ109" s="59"/>
    </row>
    <row r="110" spans="1:260" s="20" customFormat="1">
      <c r="A110" s="84">
        <v>11</v>
      </c>
      <c r="B110" s="112" t="s">
        <v>186</v>
      </c>
      <c r="C110" s="113"/>
      <c r="D110" s="31" t="s">
        <v>24</v>
      </c>
      <c r="E110" s="75" t="s">
        <v>71</v>
      </c>
      <c r="F110" s="75"/>
      <c r="G110" s="32">
        <f>MIN(G111:G115)</f>
        <v>44053</v>
      </c>
      <c r="H110" s="32"/>
      <c r="I110" s="32">
        <f>MAX(I111:I115)</f>
        <v>44106</v>
      </c>
      <c r="J110" s="32"/>
      <c r="K110" s="33">
        <f t="shared" ref="K110:K111" si="26">NETWORKDAYS(G110,I110)</f>
        <v>40</v>
      </c>
      <c r="L110" s="34">
        <f t="shared" ref="L110:L111" si="27">I110-G110</f>
        <v>53</v>
      </c>
      <c r="M110" s="35">
        <f>G110+(INT(L110*N110))</f>
        <v>44053</v>
      </c>
      <c r="N110" s="36">
        <f>AVERAGE(N111:N115)</f>
        <v>0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</row>
    <row r="111" spans="1:260" s="19" customFormat="1">
      <c r="A111" s="82" t="s">
        <v>187</v>
      </c>
      <c r="B111" s="37" t="s">
        <v>26</v>
      </c>
      <c r="C111" s="37" t="s">
        <v>188</v>
      </c>
      <c r="D111" s="38" t="s">
        <v>49</v>
      </c>
      <c r="E111" s="73" t="s">
        <v>189</v>
      </c>
      <c r="F111" s="73" t="s">
        <v>190</v>
      </c>
      <c r="G111" s="39">
        <v>44053</v>
      </c>
      <c r="H111" s="39"/>
      <c r="I111" s="39">
        <v>44057</v>
      </c>
      <c r="J111" s="39"/>
      <c r="K111" s="40">
        <f t="shared" si="26"/>
        <v>5</v>
      </c>
      <c r="L111" s="41">
        <f t="shared" si="27"/>
        <v>4</v>
      </c>
      <c r="M111" s="42">
        <f>IF(N111=0,G111-1,G111+(INT(L111*N111)))</f>
        <v>44052</v>
      </c>
      <c r="N111" s="43">
        <v>0</v>
      </c>
      <c r="O111" s="17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  <c r="IW111" s="18"/>
      <c r="IX111" s="18"/>
      <c r="IY111" s="18"/>
      <c r="IZ111" s="18"/>
    </row>
    <row r="112" spans="1:260" s="19" customFormat="1">
      <c r="A112" s="82" t="s">
        <v>191</v>
      </c>
      <c r="B112" s="37" t="s">
        <v>120</v>
      </c>
      <c r="C112" s="37" t="s">
        <v>192</v>
      </c>
      <c r="D112" s="38" t="s">
        <v>49</v>
      </c>
      <c r="E112" s="73" t="s">
        <v>189</v>
      </c>
      <c r="F112" s="73" t="s">
        <v>189</v>
      </c>
      <c r="G112" s="39">
        <v>44077</v>
      </c>
      <c r="H112" s="39"/>
      <c r="I112" s="39">
        <v>44084</v>
      </c>
      <c r="J112" s="39"/>
      <c r="K112" s="40">
        <f>NETWORKDAYS(G112,I112)</f>
        <v>6</v>
      </c>
      <c r="L112" s="41" t="e">
        <f>I112-#REF!</f>
        <v>#REF!</v>
      </c>
      <c r="M112" s="42" t="e">
        <f>IF(N112=0,#REF!-1,#REF!+(INT(L112*N112)))</f>
        <v>#REF!</v>
      </c>
      <c r="N112" s="43">
        <v>0</v>
      </c>
      <c r="O112" s="17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  <c r="IW112" s="18"/>
      <c r="IX112" s="18"/>
      <c r="IY112" s="18"/>
      <c r="IZ112" s="18"/>
    </row>
    <row r="113" spans="1:260" s="19" customFormat="1">
      <c r="A113" s="82" t="s">
        <v>193</v>
      </c>
      <c r="B113" s="37" t="s">
        <v>124</v>
      </c>
      <c r="C113" s="37" t="s">
        <v>194</v>
      </c>
      <c r="D113" s="38" t="s">
        <v>49</v>
      </c>
      <c r="E113" s="73" t="s">
        <v>189</v>
      </c>
      <c r="F113" s="73" t="s">
        <v>189</v>
      </c>
      <c r="G113" s="39">
        <v>44084</v>
      </c>
      <c r="H113" s="39"/>
      <c r="I113" s="39">
        <v>44098</v>
      </c>
      <c r="J113" s="39"/>
      <c r="K113" s="40">
        <f>NETWORKDAYS(G113,I113)</f>
        <v>11</v>
      </c>
      <c r="L113" s="41" t="e">
        <f>I113-#REF!</f>
        <v>#REF!</v>
      </c>
      <c r="M113" s="42" t="e">
        <f>IF(N113=0,#REF!-1,#REF!+(INT(L113*N113)))</f>
        <v>#REF!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>
      <c r="A114" s="82" t="s">
        <v>195</v>
      </c>
      <c r="B114" s="37" t="s">
        <v>128</v>
      </c>
      <c r="C114" s="37" t="s">
        <v>196</v>
      </c>
      <c r="D114" s="38" t="s">
        <v>49</v>
      </c>
      <c r="E114" s="73" t="s">
        <v>189</v>
      </c>
      <c r="F114" s="73" t="s">
        <v>189</v>
      </c>
      <c r="G114" s="39">
        <v>44098</v>
      </c>
      <c r="H114" s="39"/>
      <c r="I114" s="39">
        <v>44104</v>
      </c>
      <c r="J114" s="39"/>
      <c r="K114" s="40">
        <f>NETWORKDAYS(G114,I114)</f>
        <v>5</v>
      </c>
      <c r="L114" s="41">
        <f>I114-G114</f>
        <v>6</v>
      </c>
      <c r="M114" s="42">
        <f>IF(N114=0,G114-1,G114+(INT(L114*N114)))</f>
        <v>44097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60" customFormat="1">
      <c r="A115" s="83" t="s">
        <v>197</v>
      </c>
      <c r="B115" s="51" t="s">
        <v>43</v>
      </c>
      <c r="C115" s="51" t="s">
        <v>43</v>
      </c>
      <c r="D115" s="52" t="s">
        <v>44</v>
      </c>
      <c r="E115" s="109" t="s">
        <v>189</v>
      </c>
      <c r="F115" s="52"/>
      <c r="G115" s="53">
        <v>44104</v>
      </c>
      <c r="H115" s="53"/>
      <c r="I115" s="53">
        <v>44106</v>
      </c>
      <c r="J115" s="53"/>
      <c r="K115" s="54">
        <f>NETWORKDAYS(G115,I115)</f>
        <v>3</v>
      </c>
      <c r="L115" s="55">
        <f>I115-G115</f>
        <v>2</v>
      </c>
      <c r="M115" s="56">
        <f>IF(N115=0,G115-1,G115+(INT(L115*N115)))</f>
        <v>44103</v>
      </c>
      <c r="N115" s="57">
        <v>0</v>
      </c>
      <c r="O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  <c r="DS115" s="59"/>
      <c r="DT115" s="59"/>
      <c r="DU115" s="59"/>
      <c r="DV115" s="59"/>
      <c r="DW115" s="59"/>
      <c r="DX115" s="59"/>
      <c r="DY115" s="59"/>
      <c r="DZ115" s="59"/>
      <c r="EA115" s="59"/>
      <c r="EB115" s="59"/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  <c r="ES115" s="59"/>
      <c r="ET115" s="59"/>
      <c r="EU115" s="59"/>
      <c r="EV115" s="59"/>
      <c r="EW115" s="59"/>
      <c r="EX115" s="59"/>
      <c r="EY115" s="59"/>
      <c r="EZ115" s="59"/>
      <c r="FA115" s="59"/>
      <c r="FB115" s="59"/>
      <c r="FC115" s="59"/>
      <c r="FD115" s="59"/>
      <c r="FE115" s="59"/>
      <c r="FF115" s="59"/>
      <c r="FG115" s="59"/>
      <c r="FH115" s="59"/>
      <c r="FI115" s="59"/>
      <c r="FJ115" s="59"/>
      <c r="FK115" s="59"/>
      <c r="FL115" s="59"/>
      <c r="FM115" s="59"/>
      <c r="FN115" s="59"/>
      <c r="FO115" s="59"/>
      <c r="FP115" s="59"/>
      <c r="FQ115" s="59"/>
      <c r="FR115" s="59"/>
      <c r="FS115" s="59"/>
      <c r="FT115" s="59"/>
      <c r="FU115" s="59"/>
      <c r="FV115" s="59"/>
      <c r="FW115" s="59"/>
      <c r="FX115" s="59"/>
      <c r="FY115" s="59"/>
      <c r="FZ115" s="59"/>
      <c r="GA115" s="59"/>
      <c r="GB115" s="59"/>
      <c r="GC115" s="59"/>
      <c r="GD115" s="59"/>
      <c r="GE115" s="59"/>
      <c r="GF115" s="59"/>
      <c r="GG115" s="59"/>
      <c r="GH115" s="59"/>
      <c r="GI115" s="59"/>
      <c r="GJ115" s="59"/>
      <c r="GK115" s="59"/>
      <c r="GL115" s="59"/>
      <c r="GM115" s="59"/>
      <c r="GN115" s="59"/>
      <c r="GO115" s="59"/>
      <c r="GP115" s="59"/>
      <c r="GQ115" s="59"/>
      <c r="GR115" s="59"/>
      <c r="GS115" s="59"/>
      <c r="GT115" s="59"/>
      <c r="GU115" s="59"/>
      <c r="GV115" s="59"/>
      <c r="GW115" s="59"/>
      <c r="GX115" s="59"/>
      <c r="GY115" s="59"/>
      <c r="GZ115" s="59"/>
      <c r="HA115" s="59"/>
      <c r="HB115" s="59"/>
      <c r="HC115" s="59"/>
      <c r="HD115" s="59"/>
      <c r="HE115" s="59"/>
      <c r="HF115" s="59"/>
      <c r="HG115" s="59"/>
      <c r="HH115" s="59"/>
      <c r="HI115" s="59"/>
      <c r="HJ115" s="59"/>
      <c r="HK115" s="59"/>
      <c r="HL115" s="59"/>
      <c r="HM115" s="59"/>
      <c r="HN115" s="59"/>
      <c r="HO115" s="59"/>
      <c r="HP115" s="59"/>
      <c r="HQ115" s="59"/>
      <c r="HR115" s="59"/>
      <c r="HS115" s="59"/>
      <c r="HT115" s="59"/>
      <c r="HU115" s="59"/>
      <c r="HV115" s="59"/>
      <c r="HW115" s="59"/>
      <c r="HX115" s="59"/>
      <c r="HY115" s="59"/>
      <c r="HZ115" s="59"/>
      <c r="IA115" s="59"/>
      <c r="IB115" s="59"/>
      <c r="IC115" s="59"/>
      <c r="ID115" s="59"/>
      <c r="IE115" s="59"/>
      <c r="IF115" s="59"/>
      <c r="IG115" s="59"/>
      <c r="IH115" s="59"/>
      <c r="II115" s="59"/>
      <c r="IJ115" s="59"/>
      <c r="IK115" s="59"/>
      <c r="IL115" s="59"/>
      <c r="IM115" s="59"/>
      <c r="IN115" s="59"/>
      <c r="IO115" s="59"/>
      <c r="IP115" s="59"/>
      <c r="IQ115" s="59"/>
      <c r="IR115" s="59"/>
      <c r="IS115" s="59"/>
      <c r="IT115" s="59"/>
      <c r="IU115" s="59"/>
      <c r="IV115" s="59"/>
      <c r="IW115" s="59"/>
      <c r="IX115" s="59"/>
      <c r="IY115" s="59"/>
      <c r="IZ115" s="59"/>
    </row>
  </sheetData>
  <autoFilter ref="D8:E8" xr:uid="{019071E8-DDB5-40E0-813C-39452F85EDDB}"/>
  <mergeCells count="43">
    <mergeCell ref="A30:A33"/>
    <mergeCell ref="B34:B38"/>
    <mergeCell ref="A34:A38"/>
    <mergeCell ref="B81:B84"/>
    <mergeCell ref="A81:A84"/>
    <mergeCell ref="B69:B70"/>
    <mergeCell ref="A69:A70"/>
    <mergeCell ref="B76:B80"/>
    <mergeCell ref="B71:B72"/>
    <mergeCell ref="A76:A80"/>
    <mergeCell ref="A71:A72"/>
    <mergeCell ref="B65:B68"/>
    <mergeCell ref="A65:A68"/>
    <mergeCell ref="A11:A14"/>
    <mergeCell ref="B28:B29"/>
    <mergeCell ref="A28:A29"/>
    <mergeCell ref="B20:B23"/>
    <mergeCell ref="A20:A23"/>
    <mergeCell ref="A106:A107"/>
    <mergeCell ref="B106:B107"/>
    <mergeCell ref="A54:A55"/>
    <mergeCell ref="B54:B55"/>
    <mergeCell ref="B57:B61"/>
    <mergeCell ref="A57:A61"/>
    <mergeCell ref="B98:B99"/>
    <mergeCell ref="A98:A99"/>
    <mergeCell ref="B103:B104"/>
    <mergeCell ref="A103:A104"/>
    <mergeCell ref="B96:B97"/>
    <mergeCell ref="A96:A97"/>
    <mergeCell ref="B64:C64"/>
    <mergeCell ref="B75:C75"/>
    <mergeCell ref="B88:C88"/>
    <mergeCell ref="B94:C94"/>
    <mergeCell ref="B102:C102"/>
    <mergeCell ref="B110:C110"/>
    <mergeCell ref="B9:C9"/>
    <mergeCell ref="B18:C18"/>
    <mergeCell ref="B27:C27"/>
    <mergeCell ref="B41:C41"/>
    <mergeCell ref="B53:C53"/>
    <mergeCell ref="B11:B14"/>
    <mergeCell ref="B30:B33"/>
  </mergeCells>
  <phoneticPr fontId="1" type="noConversion"/>
  <conditionalFormatting sqref="O18 O27:O39 O41:O53 O63:O64 O74:O75 O87:O88 O93:O94 O115 O101:O102 O109:O110">
    <cfRule type="expression" dxfId="6" priority="117" stopIfTrue="1">
      <formula>AND(O$7&gt;=$G18,O$7&lt;=$M18)</formula>
    </cfRule>
  </conditionalFormatting>
  <conditionalFormatting sqref="P10:IU17 P19:IU26 P28:IU40 P42:IU52 P54:IU63 P65:IU74 P76:IU87 P89:IU93 P95:IU101 P103:IU109 P111:IU115">
    <cfRule type="expression" dxfId="5" priority="119" stopIfTrue="1">
      <formula>AND(P$7&gt;=$G10,P$7&lt;=$I10)</formula>
    </cfRule>
  </conditionalFormatting>
  <conditionalFormatting sqref="O18:IV18 P9:IV9 P27:IV27 O41:IV41 P53:IV53 P64:IV64 P75:IV75 P88:IV88 P94:IV94 P110:IV110 P102:IV102">
    <cfRule type="expression" dxfId="4" priority="147" stopIfTrue="1">
      <formula>AND(O$7&gt;=$G9,O$7&lt;=$I9)</formula>
    </cfRule>
  </conditionalFormatting>
  <conditionalFormatting sqref="P56:JA61 P70:JA72 P84:JA85 P90:JA91 P97:JA99 P105:JA107 P112:JA113">
    <cfRule type="expression" dxfId="3" priority="150" stopIfTrue="1">
      <formula>AND(P$7&gt;=#REF!,P$7&lt;=$M56)</formula>
    </cfRule>
    <cfRule type="expression" dxfId="2" priority="151" stopIfTrue="1">
      <formula>AND(P$7&gt;=#REF!,P$7&lt;=$I56)</formula>
    </cfRule>
  </conditionalFormatting>
  <conditionalFormatting sqref="P9:IV9 P18:IV18 P27:IV27 O41:IV41 O53:IV53 O64:IV64 O75:IV75 O88:IV88 O94:IV94 O110:IV110 O102:IV102">
    <cfRule type="expression" dxfId="1" priority="146" stopIfTrue="1">
      <formula>AND(O$7&gt;=$G9,O$7&lt;=$M9)</formula>
    </cfRule>
  </conditionalFormatting>
  <conditionalFormatting sqref="P10:IU17 P19:IU26 P28:IU40 P42:IU52 P54:IU63 P65:IU74 P76:IU87 P89:IU93 P95:IU101 P103:IU109 P111:IU115">
    <cfRule type="expression" dxfId="0" priority="118" stopIfTrue="1">
      <formula>AND(P$7&gt;=$G10,P$7&lt;=$M10)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709CD-1C53-47FF-97CE-31D356B4DAD5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5a969dc3-2ae6-4d09-a6f2-60661e136586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Microsoft Office User</cp:lastModifiedBy>
  <cp:revision/>
  <dcterms:created xsi:type="dcterms:W3CDTF">2008-02-15T08:37:21Z</dcterms:created>
  <dcterms:modified xsi:type="dcterms:W3CDTF">2020-08-08T04:57:56Z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