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onedrive-soongsil\Project\한이음ICT\WBS,요구사항\"/>
    </mc:Choice>
  </mc:AlternateContent>
  <xr:revisionPtr revIDLastSave="0" documentId="13_ncr:1_{62E66BC8-F5B7-4D4F-8C40-DF6FBD2FE110}" xr6:coauthVersionLast="45" xr6:coauthVersionMax="45" xr10:uidLastSave="{00000000-0000-0000-0000-000000000000}"/>
  <bookViews>
    <workbookView xWindow="-120" yWindow="-120" windowWidth="29040" windowHeight="15990" xr2:uid="{00000000-000D-0000-FFFF-FFFF00000000}"/>
    <workbookView visibility="hidden" xWindow="-120" yWindow="-120" windowWidth="29040" windowHeight="15990" xr2:uid="{00000000-000D-0000-FFFF-FFFF01000000}"/>
    <workbookView visibility="hidden" xWindow="-120" yWindow="-120" windowWidth="29040" windowHeight="15990" xr2:uid="{00000000-000D-0000-FFFF-FFFF02000000}"/>
  </bookViews>
  <sheets>
    <sheet name="WBS" sheetId="2" r:id="rId1"/>
  </sheets>
  <definedNames>
    <definedName name="_xlnm._FilterDatabase" localSheetId="0" hidden="1">WBS!$D$8:$E$8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7" i="2" l="1"/>
  <c r="K36" i="2"/>
  <c r="K38" i="2"/>
  <c r="I66" i="2" l="1"/>
  <c r="L57" i="2"/>
  <c r="K39" i="2" l="1"/>
  <c r="K68" i="2" l="1"/>
  <c r="K69" i="2"/>
  <c r="K70" i="2"/>
  <c r="K71" i="2"/>
  <c r="K72" i="2"/>
  <c r="K73" i="2"/>
  <c r="K79" i="2"/>
  <c r="K80" i="2"/>
  <c r="K81" i="2"/>
  <c r="K82" i="2"/>
  <c r="K83" i="2"/>
  <c r="K84" i="2"/>
  <c r="K85" i="2"/>
  <c r="K98" i="2"/>
  <c r="K99" i="2"/>
  <c r="K100" i="2"/>
  <c r="K106" i="2"/>
  <c r="K107" i="2"/>
  <c r="K108" i="2"/>
  <c r="K57" i="2"/>
  <c r="K58" i="2"/>
  <c r="K59" i="2"/>
  <c r="K60" i="2"/>
  <c r="K61" i="2"/>
  <c r="K62" i="2"/>
  <c r="K63" i="2"/>
  <c r="K64" i="2"/>
  <c r="K45" i="2"/>
  <c r="K46" i="2"/>
  <c r="K47" i="2"/>
  <c r="K48" i="2"/>
  <c r="K49" i="2"/>
  <c r="K50" i="2"/>
  <c r="K51" i="2"/>
  <c r="K52" i="2"/>
  <c r="K53" i="2"/>
  <c r="K22" i="2"/>
  <c r="K23" i="2"/>
  <c r="K29" i="2"/>
  <c r="K30" i="2"/>
  <c r="K31" i="2"/>
  <c r="K32" i="2"/>
  <c r="K33" i="2"/>
  <c r="K34" i="2"/>
  <c r="K35" i="2"/>
  <c r="K40" i="2"/>
  <c r="K41" i="2"/>
  <c r="K11" i="2"/>
  <c r="K12" i="2"/>
  <c r="K13" i="2"/>
  <c r="K14" i="2"/>
  <c r="G27" i="2"/>
  <c r="I9" i="2"/>
  <c r="K21" i="2" l="1"/>
  <c r="N104" i="2" l="1"/>
  <c r="I104" i="2"/>
  <c r="G104" i="2"/>
  <c r="K105" i="2"/>
  <c r="L105" i="2"/>
  <c r="M105" i="2"/>
  <c r="K20" i="2" l="1"/>
  <c r="M117" i="2" l="1"/>
  <c r="L117" i="2"/>
  <c r="K117" i="2"/>
  <c r="M116" i="2"/>
  <c r="L116" i="2"/>
  <c r="K116" i="2"/>
  <c r="M115" i="2"/>
  <c r="L115" i="2"/>
  <c r="K115" i="2"/>
  <c r="M114" i="2"/>
  <c r="L114" i="2"/>
  <c r="K114" i="2"/>
  <c r="M113" i="2"/>
  <c r="L113" i="2"/>
  <c r="K113" i="2"/>
  <c r="N112" i="2"/>
  <c r="I112" i="2"/>
  <c r="G112" i="2"/>
  <c r="M111" i="2"/>
  <c r="L111" i="2"/>
  <c r="K111" i="2"/>
  <c r="M110" i="2"/>
  <c r="L110" i="2"/>
  <c r="K110" i="2"/>
  <c r="M109" i="2"/>
  <c r="L109" i="2"/>
  <c r="K109" i="2"/>
  <c r="M107" i="2"/>
  <c r="L107" i="2"/>
  <c r="L104" i="2" l="1"/>
  <c r="M104" i="2" s="1"/>
  <c r="K112" i="2"/>
  <c r="L112" i="2"/>
  <c r="M112" i="2" s="1"/>
  <c r="K104" i="2"/>
  <c r="M103" i="2" l="1"/>
  <c r="L103" i="2"/>
  <c r="K103" i="2"/>
  <c r="M102" i="2"/>
  <c r="L102" i="2"/>
  <c r="K102" i="2"/>
  <c r="M101" i="2"/>
  <c r="L101" i="2"/>
  <c r="K101" i="2"/>
  <c r="M99" i="2"/>
  <c r="L99" i="2"/>
  <c r="M97" i="2"/>
  <c r="L97" i="2"/>
  <c r="K97" i="2"/>
  <c r="N96" i="2"/>
  <c r="I96" i="2"/>
  <c r="G96" i="2"/>
  <c r="M95" i="2"/>
  <c r="L95" i="2"/>
  <c r="K95" i="2"/>
  <c r="M94" i="2"/>
  <c r="L94" i="2"/>
  <c r="K94" i="2"/>
  <c r="M93" i="2"/>
  <c r="L93" i="2"/>
  <c r="K93" i="2"/>
  <c r="M92" i="2"/>
  <c r="L92" i="2"/>
  <c r="K92" i="2"/>
  <c r="M91" i="2"/>
  <c r="L91" i="2"/>
  <c r="K91" i="2"/>
  <c r="N90" i="2"/>
  <c r="I90" i="2"/>
  <c r="G90" i="2"/>
  <c r="M89" i="2"/>
  <c r="L89" i="2"/>
  <c r="K89" i="2"/>
  <c r="M88" i="2"/>
  <c r="L88" i="2"/>
  <c r="K88" i="2"/>
  <c r="M87" i="2"/>
  <c r="L87" i="2"/>
  <c r="K87" i="2"/>
  <c r="M86" i="2"/>
  <c r="L86" i="2"/>
  <c r="K86" i="2"/>
  <c r="M78" i="2"/>
  <c r="L78" i="2"/>
  <c r="K78" i="2"/>
  <c r="N77" i="2"/>
  <c r="I77" i="2"/>
  <c r="G77" i="2"/>
  <c r="M76" i="2"/>
  <c r="L76" i="2"/>
  <c r="K76" i="2"/>
  <c r="M75" i="2"/>
  <c r="L75" i="2"/>
  <c r="K75" i="2"/>
  <c r="M74" i="2"/>
  <c r="L74" i="2"/>
  <c r="K74" i="2"/>
  <c r="M72" i="2"/>
  <c r="L72" i="2"/>
  <c r="M67" i="2"/>
  <c r="L67" i="2"/>
  <c r="K67" i="2"/>
  <c r="N66" i="2"/>
  <c r="G66" i="2"/>
  <c r="L66" i="2" l="1"/>
  <c r="M66" i="2" s="1"/>
  <c r="K77" i="2"/>
  <c r="K96" i="2"/>
  <c r="L90" i="2"/>
  <c r="M90" i="2" s="1"/>
  <c r="L96" i="2"/>
  <c r="M96" i="2" s="1"/>
  <c r="K90" i="2"/>
  <c r="L77" i="2"/>
  <c r="M77" i="2" s="1"/>
  <c r="K66" i="2"/>
  <c r="M46" i="2"/>
  <c r="L46" i="2"/>
  <c r="K24" i="2"/>
  <c r="L30" i="2" l="1"/>
  <c r="M30" i="2"/>
  <c r="K65" i="2"/>
  <c r="L65" i="2"/>
  <c r="M65" i="2"/>
  <c r="L64" i="2"/>
  <c r="M64" i="2"/>
  <c r="N55" i="2"/>
  <c r="I55" i="2"/>
  <c r="G55" i="2"/>
  <c r="K25" i="2"/>
  <c r="G18" i="2"/>
  <c r="L15" i="2" l="1"/>
  <c r="M15" i="2" s="1"/>
  <c r="K15" i="2"/>
  <c r="N27" i="2"/>
  <c r="I27" i="2"/>
  <c r="K27" i="2" s="1"/>
  <c r="G43" i="2"/>
  <c r="I43" i="2"/>
  <c r="N43" i="2"/>
  <c r="K56" i="2"/>
  <c r="L56" i="2"/>
  <c r="M56" i="2"/>
  <c r="M44" i="2"/>
  <c r="L44" i="2"/>
  <c r="K44" i="2"/>
  <c r="M54" i="2"/>
  <c r="L54" i="2"/>
  <c r="K54" i="2"/>
  <c r="N18" i="2"/>
  <c r="I18" i="2"/>
  <c r="M59" i="2"/>
  <c r="L59" i="2"/>
  <c r="M58" i="2"/>
  <c r="L58" i="2"/>
  <c r="L50" i="2"/>
  <c r="M50" i="2"/>
  <c r="L53" i="2"/>
  <c r="M53" i="2"/>
  <c r="M42" i="2"/>
  <c r="L42" i="2"/>
  <c r="K42" i="2"/>
  <c r="M26" i="2"/>
  <c r="L26" i="2"/>
  <c r="K26" i="2"/>
  <c r="G9" i="2"/>
  <c r="P7" i="2" s="1"/>
  <c r="L41" i="2"/>
  <c r="M41" i="2"/>
  <c r="L34" i="2"/>
  <c r="M34" i="2" s="1"/>
  <c r="L28" i="2"/>
  <c r="M28" i="2" s="1"/>
  <c r="K28" i="2"/>
  <c r="L17" i="2"/>
  <c r="M17" i="2"/>
  <c r="K17" i="2"/>
  <c r="L16" i="2"/>
  <c r="M16" i="2" s="1"/>
  <c r="K16" i="2"/>
  <c r="L19" i="2"/>
  <c r="M19" i="2" s="1"/>
  <c r="K19" i="2"/>
  <c r="N9" i="2"/>
  <c r="L10" i="2"/>
  <c r="M10" i="2" s="1"/>
  <c r="K10" i="2"/>
  <c r="Q7" i="2" l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X7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DO7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EF7" i="2" s="1"/>
  <c r="EG7" i="2" s="1"/>
  <c r="EH7" i="2" s="1"/>
  <c r="EI7" i="2" s="1"/>
  <c r="EJ7" i="2" s="1"/>
  <c r="EK7" i="2" s="1"/>
  <c r="EL7" i="2" s="1"/>
  <c r="EM7" i="2" s="1"/>
  <c r="EN7" i="2" s="1"/>
  <c r="EO7" i="2" s="1"/>
  <c r="EP7" i="2" s="1"/>
  <c r="EQ7" i="2" s="1"/>
  <c r="ER7" i="2" s="1"/>
  <c r="ES7" i="2" s="1"/>
  <c r="ET7" i="2" s="1"/>
  <c r="EU7" i="2" s="1"/>
  <c r="EV7" i="2" s="1"/>
  <c r="EW7" i="2" s="1"/>
  <c r="EX7" i="2" s="1"/>
  <c r="EY7" i="2" s="1"/>
  <c r="EZ7" i="2" s="1"/>
  <c r="FA7" i="2" s="1"/>
  <c r="FB7" i="2" s="1"/>
  <c r="FC7" i="2" s="1"/>
  <c r="FD7" i="2" s="1"/>
  <c r="FE7" i="2" s="1"/>
  <c r="FF7" i="2" s="1"/>
  <c r="FG7" i="2" s="1"/>
  <c r="FH7" i="2" s="1"/>
  <c r="FI7" i="2" s="1"/>
  <c r="FJ7" i="2" s="1"/>
  <c r="FK7" i="2" s="1"/>
  <c r="FL7" i="2" s="1"/>
  <c r="FM7" i="2" s="1"/>
  <c r="FN7" i="2" s="1"/>
  <c r="FO7" i="2" s="1"/>
  <c r="FP7" i="2" s="1"/>
  <c r="FQ7" i="2" s="1"/>
  <c r="FR7" i="2" s="1"/>
  <c r="FS7" i="2" s="1"/>
  <c r="FT7" i="2" s="1"/>
  <c r="FU7" i="2" s="1"/>
  <c r="FV7" i="2" s="1"/>
  <c r="FW7" i="2" s="1"/>
  <c r="FX7" i="2" s="1"/>
  <c r="FY7" i="2" s="1"/>
  <c r="FZ7" i="2" s="1"/>
  <c r="GA7" i="2" s="1"/>
  <c r="GB7" i="2" s="1"/>
  <c r="GC7" i="2" s="1"/>
  <c r="GD7" i="2" s="1"/>
  <c r="GE7" i="2" s="1"/>
  <c r="GF7" i="2" s="1"/>
  <c r="GG7" i="2" s="1"/>
  <c r="GH7" i="2" s="1"/>
  <c r="GI7" i="2" s="1"/>
  <c r="GJ7" i="2" s="1"/>
  <c r="GK7" i="2" s="1"/>
  <c r="GL7" i="2" s="1"/>
  <c r="GM7" i="2" s="1"/>
  <c r="GN7" i="2" s="1"/>
  <c r="GO7" i="2" s="1"/>
  <c r="GP7" i="2" s="1"/>
  <c r="GQ7" i="2" s="1"/>
  <c r="GR7" i="2" s="1"/>
  <c r="GS7" i="2" s="1"/>
  <c r="GT7" i="2" s="1"/>
  <c r="GU7" i="2" s="1"/>
  <c r="GV7" i="2" s="1"/>
  <c r="GW7" i="2" s="1"/>
  <c r="GX7" i="2" s="1"/>
  <c r="GY7" i="2" s="1"/>
  <c r="GZ7" i="2" s="1"/>
  <c r="HA7" i="2" s="1"/>
  <c r="HB7" i="2" s="1"/>
  <c r="HC7" i="2" s="1"/>
  <c r="HD7" i="2" s="1"/>
  <c r="HE7" i="2" s="1"/>
  <c r="HF7" i="2" s="1"/>
  <c r="HG7" i="2" s="1"/>
  <c r="HH7" i="2" s="1"/>
  <c r="HI7" i="2" s="1"/>
  <c r="HJ7" i="2" s="1"/>
  <c r="HK7" i="2" s="1"/>
  <c r="HL7" i="2" s="1"/>
  <c r="HM7" i="2" s="1"/>
  <c r="HN7" i="2" s="1"/>
  <c r="HO7" i="2" s="1"/>
  <c r="HP7" i="2" s="1"/>
  <c r="HQ7" i="2" s="1"/>
  <c r="HR7" i="2" s="1"/>
  <c r="HS7" i="2" s="1"/>
  <c r="HT7" i="2" s="1"/>
  <c r="HU7" i="2" s="1"/>
  <c r="HV7" i="2" s="1"/>
  <c r="HW7" i="2" s="1"/>
  <c r="HX7" i="2" s="1"/>
  <c r="HY7" i="2" s="1"/>
  <c r="HZ7" i="2" s="1"/>
  <c r="IA7" i="2" s="1"/>
  <c r="IB7" i="2" s="1"/>
  <c r="IC7" i="2" s="1"/>
  <c r="ID7" i="2" s="1"/>
  <c r="IE7" i="2" s="1"/>
  <c r="IF7" i="2" s="1"/>
  <c r="IG7" i="2" s="1"/>
  <c r="IH7" i="2" s="1"/>
  <c r="II7" i="2" s="1"/>
  <c r="IJ7" i="2" s="1"/>
  <c r="IK7" i="2" s="1"/>
  <c r="IL7" i="2" s="1"/>
  <c r="IM7" i="2" s="1"/>
  <c r="IN7" i="2" s="1"/>
  <c r="IO7" i="2" s="1"/>
  <c r="IP7" i="2" s="1"/>
  <c r="IQ7" i="2" s="1"/>
  <c r="IR7" i="2" s="1"/>
  <c r="IS7" i="2" s="1"/>
  <c r="IT7" i="2" s="1"/>
  <c r="IU7" i="2" s="1"/>
  <c r="L43" i="2"/>
  <c r="M43" i="2" s="1"/>
  <c r="L55" i="2"/>
  <c r="M55" i="2" s="1"/>
  <c r="L27" i="2"/>
  <c r="M27" i="2" s="1"/>
  <c r="K43" i="2"/>
  <c r="K55" i="2"/>
  <c r="K9" i="2"/>
  <c r="L18" i="2"/>
  <c r="M18" i="2" s="1"/>
  <c r="K18" i="2"/>
  <c r="L9" i="2"/>
  <c r="M9" i="2" s="1"/>
</calcChain>
</file>

<file path=xl/sharedStrings.xml><?xml version="1.0" encoding="utf-8"?>
<sst xmlns="http://schemas.openxmlformats.org/spreadsheetml/2006/main" count="537" uniqueCount="206">
  <si>
    <r>
      <t xml:space="preserve">IoT </t>
    </r>
    <r>
      <rPr>
        <b/>
        <sz val="20"/>
        <rFont val="맑은 고딕"/>
        <family val="3"/>
        <charset val="129"/>
      </rPr>
      <t>기반</t>
    </r>
    <r>
      <rPr>
        <b/>
        <sz val="20"/>
        <rFont val="맑은 고딕"/>
        <family val="1"/>
        <charset val="129"/>
      </rPr>
      <t xml:space="preserve"> 스마트 공유 주차 관리 구축</t>
    </r>
    <phoneticPr fontId="14" type="noConversion"/>
  </si>
  <si>
    <t>PROJECT TITLE</t>
  </si>
  <si>
    <t>스마트 공유 주차 관리 구축팀 WBS</t>
    <phoneticPr fontId="1" type="noConversion"/>
  </si>
  <si>
    <t>Mentor</t>
    <phoneticPr fontId="14" type="noConversion"/>
  </si>
  <si>
    <t>김민호 멘토님</t>
    <phoneticPr fontId="1" type="noConversion"/>
  </si>
  <si>
    <t>PROJECT Members</t>
    <phoneticPr fontId="14" type="noConversion"/>
  </si>
  <si>
    <t>권오승, 김보연, 김은서, 김진석, 이소윤, 윤창섭, 홍민아</t>
    <phoneticPr fontId="1" type="noConversion"/>
  </si>
  <si>
    <t>Team NAME</t>
    <phoneticPr fontId="14" type="noConversion"/>
  </si>
  <si>
    <t>Parking IoT</t>
    <phoneticPr fontId="1" type="noConversion"/>
  </si>
  <si>
    <t>PROJECT START DATE</t>
  </si>
  <si>
    <t>Gantt Chart</t>
    <phoneticPr fontId="1" type="noConversion"/>
  </si>
  <si>
    <t>WBS</t>
  </si>
  <si>
    <t>단계</t>
    <phoneticPr fontId="1" type="noConversion"/>
  </si>
  <si>
    <t>테스크</t>
    <phoneticPr fontId="1" type="noConversion"/>
  </si>
  <si>
    <t>상태</t>
    <phoneticPr fontId="1" type="noConversion"/>
  </si>
  <si>
    <t>담당팀</t>
    <phoneticPr fontId="1" type="noConversion"/>
  </si>
  <si>
    <t>담당자</t>
    <phoneticPr fontId="1" type="noConversion"/>
  </si>
  <si>
    <t>시작일</t>
    <phoneticPr fontId="1" type="noConversion"/>
  </si>
  <si>
    <t>실제 시작일</t>
    <phoneticPr fontId="1" type="noConversion"/>
  </si>
  <si>
    <t>종료일</t>
    <phoneticPr fontId="1" type="noConversion"/>
  </si>
  <si>
    <t>실제 종료일</t>
    <phoneticPr fontId="1" type="noConversion"/>
  </si>
  <si>
    <t>기간</t>
    <phoneticPr fontId="1" type="noConversion"/>
  </si>
  <si>
    <t>진척도</t>
    <phoneticPr fontId="1" type="noConversion"/>
  </si>
  <si>
    <t>주차면 감지</t>
    <phoneticPr fontId="1" type="noConversion"/>
  </si>
  <si>
    <t>-</t>
  </si>
  <si>
    <t>1.1</t>
  </si>
  <si>
    <t>분석</t>
    <phoneticPr fontId="1" type="noConversion"/>
  </si>
  <si>
    <t>감지 센서 분석</t>
    <phoneticPr fontId="1" type="noConversion"/>
  </si>
  <si>
    <t>Processing</t>
  </si>
  <si>
    <t>인프라팀</t>
    <phoneticPr fontId="1" type="noConversion"/>
  </si>
  <si>
    <t>권오승 김진석 윤창섭</t>
    <phoneticPr fontId="1" type="noConversion"/>
  </si>
  <si>
    <t>설계</t>
    <phoneticPr fontId="1" type="noConversion"/>
  </si>
  <si>
    <t>초음파 센서 선정</t>
    <phoneticPr fontId="1" type="noConversion"/>
  </si>
  <si>
    <t>주차면 감지 기준 거리 결정</t>
    <phoneticPr fontId="1" type="noConversion"/>
  </si>
  <si>
    <t>주차면 감지 시간 간격 결정</t>
    <phoneticPr fontId="1" type="noConversion"/>
  </si>
  <si>
    <t>통신 방법을 결정</t>
    <phoneticPr fontId="1" type="noConversion"/>
  </si>
  <si>
    <t>권오승 김진석</t>
    <phoneticPr fontId="1" type="noConversion"/>
  </si>
  <si>
    <t xml:space="preserve">개발 </t>
    <phoneticPr fontId="1" type="noConversion"/>
  </si>
  <si>
    <t>임베디드 보드와 초음파센서 간 통신</t>
    <phoneticPr fontId="1" type="noConversion"/>
  </si>
  <si>
    <t>권오승</t>
    <phoneticPr fontId="1" type="noConversion"/>
  </si>
  <si>
    <t>테스트</t>
    <phoneticPr fontId="1" type="noConversion"/>
  </si>
  <si>
    <t>작동 원리 및 데이터 송수신 확인</t>
  </si>
  <si>
    <t>진행 업무 점검 및 이슈 해결</t>
    <phoneticPr fontId="1" type="noConversion"/>
  </si>
  <si>
    <t>진행 업무 점검 및 이슈 해결</t>
  </si>
  <si>
    <t>Milestone</t>
    <phoneticPr fontId="1" type="noConversion"/>
  </si>
  <si>
    <t>2</t>
  </si>
  <si>
    <t>카메라를 이용한 영상 수집</t>
    <phoneticPr fontId="1" type="noConversion"/>
  </si>
  <si>
    <t>2.1</t>
    <phoneticPr fontId="1" type="noConversion"/>
  </si>
  <si>
    <t>카메라 필요기능 분석</t>
    <phoneticPr fontId="1" type="noConversion"/>
  </si>
  <si>
    <t>Not Started</t>
  </si>
  <si>
    <t>2.2</t>
    <phoneticPr fontId="1" type="noConversion"/>
  </si>
  <si>
    <t>분석한 카메라 중 적합한 카메라 선정</t>
    <phoneticPr fontId="1" type="noConversion"/>
  </si>
  <si>
    <t>김진석 윤창섭</t>
    <phoneticPr fontId="1" type="noConversion"/>
  </si>
  <si>
    <t>영상 수신 방법 결정</t>
    <phoneticPr fontId="1" type="noConversion"/>
  </si>
  <si>
    <t>차량당 IP카메라 갯수 선정</t>
    <phoneticPr fontId="1" type="noConversion"/>
  </si>
  <si>
    <t>IP카메라 위치 선정</t>
    <phoneticPr fontId="1" type="noConversion"/>
  </si>
  <si>
    <t>영상 수신</t>
    <phoneticPr fontId="1" type="noConversion"/>
  </si>
  <si>
    <t>윤창섭</t>
    <phoneticPr fontId="1" type="noConversion"/>
  </si>
  <si>
    <t>영상 및  이미지 저장</t>
    <phoneticPr fontId="1" type="noConversion"/>
  </si>
  <si>
    <t>3</t>
    <phoneticPr fontId="1" type="noConversion"/>
  </si>
  <si>
    <t>수집된 영상데이터 분석</t>
    <phoneticPr fontId="1" type="noConversion"/>
  </si>
  <si>
    <t>-</t>
    <phoneticPr fontId="1" type="noConversion"/>
  </si>
  <si>
    <t>3.1</t>
    <phoneticPr fontId="1" type="noConversion"/>
  </si>
  <si>
    <t>영상처리 방법 결정</t>
    <phoneticPr fontId="1" type="noConversion"/>
  </si>
  <si>
    <t>문자 인식률 분석</t>
    <phoneticPr fontId="1" type="noConversion"/>
  </si>
  <si>
    <t>인식률을 고려하면서 차량당 IP카메라 갯수 선정</t>
    <phoneticPr fontId="1" type="noConversion"/>
  </si>
  <si>
    <t>윤창섭 김진석</t>
    <phoneticPr fontId="1" type="noConversion"/>
  </si>
  <si>
    <t>인식률 고려하여 IP카메라 위치 선정</t>
  </si>
  <si>
    <t>스티커 인식 크기 및 방법 결정</t>
    <phoneticPr fontId="1" type="noConversion"/>
  </si>
  <si>
    <t>시스템팀</t>
    <phoneticPr fontId="1" type="noConversion"/>
  </si>
  <si>
    <t>이소윤</t>
  </si>
  <si>
    <t>차량 번호판 인식 방법 결정</t>
    <phoneticPr fontId="1" type="noConversion"/>
  </si>
  <si>
    <t>서버에서 OpenCV로 번호판 인식</t>
  </si>
  <si>
    <t xml:space="preserve">장애인 차량 스티커 인식 </t>
  </si>
  <si>
    <t>다중 번호판 인식 위치정보 파악</t>
    <phoneticPr fontId="1" type="noConversion"/>
  </si>
  <si>
    <t>번호판 및 스티커 데이터 출력</t>
    <phoneticPr fontId="1" type="noConversion"/>
  </si>
  <si>
    <t>권오승 윤창섭</t>
    <phoneticPr fontId="1" type="noConversion"/>
  </si>
  <si>
    <t>4</t>
    <phoneticPr fontId="1" type="noConversion"/>
  </si>
  <si>
    <t>분석된 영상데이터 및 초음파센서로 입출차 시간 파악</t>
  </si>
  <si>
    <t>입출차 시간 측정 방법 분석</t>
    <phoneticPr fontId="1" type="noConversion"/>
  </si>
  <si>
    <t>차량 감지 방식 분석</t>
    <phoneticPr fontId="1" type="noConversion"/>
  </si>
  <si>
    <t>4.2</t>
  </si>
  <si>
    <t>초음파 센서를 이용한 차량유무 파악</t>
  </si>
  <si>
    <t>차량 입출차 감지방식 설계</t>
  </si>
  <si>
    <t>4.3</t>
  </si>
  <si>
    <t>Polling과 Event 고려한 차량 감지 방식 결정</t>
    <phoneticPr fontId="1" type="noConversion"/>
  </si>
  <si>
    <t>Polling 방식으로 차량 이미지 수집</t>
  </si>
  <si>
    <t>Event 방식으로 차량 이미지 수집</t>
  </si>
  <si>
    <t>수집된 이미지에 TimeTag 삽입</t>
  </si>
  <si>
    <t>시스템팀</t>
  </si>
  <si>
    <t>4.4</t>
  </si>
  <si>
    <t>주차면 감지기능과 연동</t>
  </si>
  <si>
    <t>4.2</t>
    <phoneticPr fontId="1" type="noConversion"/>
  </si>
  <si>
    <t>5</t>
    <phoneticPr fontId="1" type="noConversion"/>
  </si>
  <si>
    <t>수집된 데이터를 서버로 전송한다,</t>
    <phoneticPr fontId="1" type="noConversion"/>
  </si>
  <si>
    <t>5.1</t>
    <phoneticPr fontId="1" type="noConversion"/>
  </si>
  <si>
    <t>적합한 데이터 전송 방법 분석</t>
  </si>
  <si>
    <t>데이터 전송 방법 선정</t>
    <phoneticPr fontId="1" type="noConversion"/>
  </si>
  <si>
    <t>5.2</t>
    <phoneticPr fontId="1" type="noConversion"/>
  </si>
  <si>
    <t>데이터 포맷 선정</t>
    <phoneticPr fontId="1" type="noConversion"/>
  </si>
  <si>
    <t>5.3</t>
    <phoneticPr fontId="1" type="noConversion"/>
  </si>
  <si>
    <t>사진 전송</t>
    <phoneticPr fontId="1" type="noConversion"/>
  </si>
  <si>
    <t>인식된 번호 전송</t>
    <phoneticPr fontId="1" type="noConversion"/>
  </si>
  <si>
    <t>차량유무 전송</t>
    <phoneticPr fontId="1" type="noConversion"/>
  </si>
  <si>
    <t>주차면 위치정보 전송</t>
    <phoneticPr fontId="1" type="noConversion"/>
  </si>
  <si>
    <t>시간정보 전송</t>
    <phoneticPr fontId="1" type="noConversion"/>
  </si>
  <si>
    <t>5.4</t>
  </si>
  <si>
    <t>데이터 송수신 테스트</t>
    <phoneticPr fontId="1" type="noConversion"/>
  </si>
  <si>
    <t>5.5</t>
  </si>
  <si>
    <t>차량정보 분석 및 식별</t>
  </si>
  <si>
    <t>6.1</t>
    <phoneticPr fontId="1" type="noConversion"/>
  </si>
  <si>
    <t>분석</t>
  </si>
  <si>
    <t>서버로부터 데이터 수신</t>
  </si>
  <si>
    <t>스티커 이미지:  PNG or J PEG</t>
  </si>
  <si>
    <t>차량번호, 차량위치,  차량유무 :  TEXT</t>
  </si>
  <si>
    <t>6.2</t>
  </si>
  <si>
    <t>설계</t>
  </si>
  <si>
    <t>분석한 데이터로 입출차 시간 파악</t>
  </si>
  <si>
    <t>지정주차 구역 차량 식별</t>
  </si>
  <si>
    <t>6.3</t>
  </si>
  <si>
    <t>개발</t>
  </si>
  <si>
    <t>OpenCV를 이용해서 차량번호 식별</t>
  </si>
  <si>
    <t>OpenCV를 이용해서 스티커 인식</t>
  </si>
  <si>
    <t>6.4</t>
  </si>
  <si>
    <t>테스트</t>
  </si>
  <si>
    <t>실제 주차 차량들에 적용</t>
  </si>
  <si>
    <t>6.5</t>
  </si>
  <si>
    <t xml:space="preserve"> 데이터를 DB에 저장</t>
  </si>
  <si>
    <t>7.1</t>
    <phoneticPr fontId="1" type="noConversion"/>
  </si>
  <si>
    <t>데이터 정리</t>
  </si>
  <si>
    <t>김은서</t>
  </si>
  <si>
    <t xml:space="preserve">차량번호 및 장애인/전기 자동차 </t>
  </si>
  <si>
    <t>차량 위치 수신</t>
  </si>
  <si>
    <t>차량 유무 수신</t>
  </si>
  <si>
    <t>7.2</t>
  </si>
  <si>
    <t>주차구역 DB 테이블 구축</t>
  </si>
  <si>
    <t>가용주차 DB 테이블 구축</t>
  </si>
  <si>
    <t>정기/방문자 DB 테이블 구축</t>
  </si>
  <si>
    <t>정기거주 차량에 대해 LOG화</t>
  </si>
  <si>
    <t>7.3</t>
  </si>
  <si>
    <t>python과 mysql 연결</t>
  </si>
  <si>
    <t>7.4</t>
  </si>
  <si>
    <t>실제 데이터로 정기 거주 차량 조회</t>
  </si>
  <si>
    <t>7.5</t>
  </si>
  <si>
    <t>데이터를 분석한다.</t>
    <phoneticPr fontId="1" type="noConversion"/>
  </si>
  <si>
    <t>8.1</t>
    <phoneticPr fontId="1" type="noConversion"/>
  </si>
  <si>
    <t>수집</t>
  </si>
  <si>
    <t>정기 거주자 차량의 시간 패턴을 수집</t>
  </si>
  <si>
    <t>김보연</t>
  </si>
  <si>
    <t>8.2</t>
  </si>
  <si>
    <t>R을 이용해 정기 거주자 차량의 시간 패턴을 분석</t>
  </si>
  <si>
    <t>8.3</t>
  </si>
  <si>
    <t>저장</t>
  </si>
  <si>
    <t>분석한 시간 패턴 DB에 저장</t>
  </si>
  <si>
    <t>8.4</t>
  </si>
  <si>
    <t>실제 주차 차량의 추이와 분석한 패턴 비교</t>
  </si>
  <si>
    <t>8.5</t>
  </si>
  <si>
    <t>관리인 웹 서버를 구축한다.</t>
  </si>
  <si>
    <t>9.1</t>
    <phoneticPr fontId="1" type="noConversion"/>
  </si>
  <si>
    <t>관리자용 서버에 필요한 요소 분석</t>
  </si>
  <si>
    <t>홍민아</t>
  </si>
  <si>
    <t>9.2</t>
  </si>
  <si>
    <t>ERD &amp; DB 설계서 작성</t>
  </si>
  <si>
    <t>apache/flask를 이용해 웹 서버 구축</t>
  </si>
  <si>
    <t>9.3</t>
  </si>
  <si>
    <t>MySql 연결</t>
  </si>
  <si>
    <t>UI 구성</t>
  </si>
  <si>
    <t>9.4</t>
  </si>
  <si>
    <t>애로사항 개선</t>
  </si>
  <si>
    <t>9.5</t>
  </si>
  <si>
    <t>사용자 웹 서버를 구축한다.</t>
    <phoneticPr fontId="1" type="noConversion"/>
  </si>
  <si>
    <t>10.1</t>
    <phoneticPr fontId="1" type="noConversion"/>
  </si>
  <si>
    <t>사용자 웹 서버에 필요한 요소 분석</t>
  </si>
  <si>
    <t>홍민아, 이소윤</t>
  </si>
  <si>
    <t>layout 디자인</t>
  </si>
  <si>
    <t>10.2</t>
  </si>
  <si>
    <t>10.3</t>
  </si>
  <si>
    <t>퍼블리싱 (HTML &amp; CSS 코드 작성)</t>
  </si>
  <si>
    <t>apache/flask를 이용한 웹 개발</t>
  </si>
  <si>
    <t>홍민아, 김은서</t>
  </si>
  <si>
    <t>10.4</t>
  </si>
  <si>
    <t>10.5</t>
  </si>
  <si>
    <t>데모 작품 설계</t>
    <phoneticPr fontId="1" type="noConversion"/>
  </si>
  <si>
    <t>11.1</t>
    <phoneticPr fontId="1" type="noConversion"/>
  </si>
  <si>
    <t>필요한 재료 및 기자재 선정</t>
    <phoneticPr fontId="1" type="noConversion"/>
  </si>
  <si>
    <t>전체</t>
    <phoneticPr fontId="1" type="noConversion"/>
  </si>
  <si>
    <t>전체</t>
  </si>
  <si>
    <t>11.2</t>
  </si>
  <si>
    <t>데모 작품 규격과 배치 설계</t>
    <phoneticPr fontId="1" type="noConversion"/>
  </si>
  <si>
    <t>11.3</t>
  </si>
  <si>
    <t>데모 작품 만들기</t>
    <phoneticPr fontId="1" type="noConversion"/>
  </si>
  <si>
    <t>11.4</t>
  </si>
  <si>
    <t>정상 작동 확인</t>
    <phoneticPr fontId="1" type="noConversion"/>
  </si>
  <si>
    <t>11.5</t>
  </si>
  <si>
    <t>4.1</t>
  </si>
  <si>
    <t>수집, 전송된 데이터를 기반으로 차량의 입출차 시간 파악</t>
  </si>
  <si>
    <t>김보연 홍민아</t>
    <phoneticPr fontId="1" type="noConversion"/>
  </si>
  <si>
    <t>김은서 이소윤</t>
    <phoneticPr fontId="1" type="noConversion"/>
  </si>
  <si>
    <t>김보연 김은서 이소윤 홍민아</t>
    <phoneticPr fontId="1" type="noConversion"/>
  </si>
  <si>
    <t>이소윤</t>
    <phoneticPr fontId="1" type="noConversion"/>
  </si>
  <si>
    <t xml:space="preserve">권오승 </t>
    <phoneticPr fontId="1" type="noConversion"/>
  </si>
  <si>
    <t>김진석</t>
    <phoneticPr fontId="1" type="noConversion"/>
  </si>
  <si>
    <t>OpenCV를 잿슨나노에 설치</t>
    <phoneticPr fontId="1" type="noConversion"/>
  </si>
  <si>
    <t>잿슨나노에서 OpenCV로 번호판 인식</t>
    <phoneticPr fontId="1" type="noConversion"/>
  </si>
  <si>
    <t>딥러닝 모델인 LPRnet을 이용한 번호판 텍스트 추출</t>
    <phoneticPr fontId="1" type="noConversion"/>
  </si>
  <si>
    <t>번호판 추출 및 텍스트 추출 합침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</si>
</sst>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/m;@"/>
    <numFmt numFmtId="177" formatCode="dd/mm/yy;@"/>
    <numFmt numFmtId="178" formatCode="yy&quot;-&quot;m&quot;-&quot;d;@"/>
    <numFmt numFmtId="179" formatCode="m&quot;/&quot;d;@"/>
  </numFmts>
  <fonts count="29" x14ac:knownFonts="1">
    <font>
      <sz val="11"/>
      <color indexed="8"/>
      <name val="Arial"/>
      <family val="2"/>
    </font>
    <font>
      <sz val="8"/>
      <name val="Verdana"/>
      <family val="2"/>
    </font>
    <font>
      <b/>
      <sz val="9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indexed="23"/>
      <name val="맑은 고딕"/>
      <family val="3"/>
      <charset val="129"/>
    </font>
    <font>
      <b/>
      <sz val="9"/>
      <color indexed="63"/>
      <name val="맑은 고딕"/>
      <family val="3"/>
      <charset val="129"/>
    </font>
    <font>
      <b/>
      <sz val="9"/>
      <color indexed="55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9"/>
      <name val="맑은 고딕"/>
      <family val="3"/>
      <charset val="129"/>
    </font>
    <font>
      <sz val="9"/>
      <color indexed="12"/>
      <name val="맑은 고딕"/>
      <family val="3"/>
      <charset val="129"/>
    </font>
    <font>
      <sz val="9"/>
      <color indexed="55"/>
      <name val="맑은 고딕"/>
      <family val="3"/>
      <charset val="129"/>
    </font>
    <font>
      <u/>
      <sz val="9"/>
      <name val="맑은 고딕"/>
      <family val="3"/>
      <charset val="129"/>
    </font>
    <font>
      <b/>
      <u/>
      <sz val="12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20"/>
      <color theme="0" tint="-0.34998626667073579"/>
      <name val="Century Gothic"/>
      <family val="1"/>
    </font>
    <font>
      <sz val="12"/>
      <color theme="1"/>
      <name val="Century Gothic"/>
      <family val="1"/>
    </font>
    <font>
      <sz val="9"/>
      <color theme="1"/>
      <name val="Century Gothic"/>
      <family val="1"/>
    </font>
    <font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9"/>
      <color theme="0"/>
      <name val="Century Gothic"/>
      <family val="1"/>
    </font>
    <font>
      <b/>
      <sz val="9"/>
      <color theme="0"/>
      <name val="Century Gothic"/>
      <family val="2"/>
    </font>
    <font>
      <b/>
      <sz val="20"/>
      <name val="Century Gothic"/>
      <family val="1"/>
    </font>
    <font>
      <b/>
      <sz val="20"/>
      <name val="Century Gothic"/>
      <family val="2"/>
    </font>
    <font>
      <b/>
      <sz val="10"/>
      <color theme="1"/>
      <name val="맑은 고딕"/>
      <family val="3"/>
      <charset val="129"/>
      <scheme val="major"/>
    </font>
    <font>
      <b/>
      <sz val="20"/>
      <name val="맑은 고딕"/>
      <family val="1"/>
      <charset val="129"/>
    </font>
    <font>
      <b/>
      <sz val="20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indexed="8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22"/>
      </top>
      <bottom/>
      <diagonal/>
    </border>
    <border>
      <left style="hair">
        <color indexed="64"/>
      </left>
      <right style="hair">
        <color indexed="64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22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22"/>
      </bottom>
      <diagonal/>
    </border>
    <border>
      <left/>
      <right style="hair">
        <color indexed="64"/>
      </right>
      <top style="hair">
        <color indexed="64"/>
      </top>
      <bottom style="thin">
        <color indexed="22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Border="1" applyAlignment="1">
      <alignment horizontal="right"/>
    </xf>
    <xf numFmtId="176" fontId="3" fillId="0" borderId="0" xfId="0" applyNumberFormat="1" applyFont="1" applyBorder="1" applyAlignment="1">
      <alignment horizontal="center" textRotation="90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14" fontId="4" fillId="0" borderId="0" xfId="0" applyNumberFormat="1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left" vertical="center"/>
    </xf>
    <xf numFmtId="14" fontId="2" fillId="2" borderId="5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right" vertical="center"/>
    </xf>
    <xf numFmtId="14" fontId="6" fillId="3" borderId="5" xfId="0" applyNumberFormat="1" applyFont="1" applyFill="1" applyBorder="1" applyAlignment="1">
      <alignment horizontal="right" vertical="center"/>
    </xf>
    <xf numFmtId="9" fontId="7" fillId="2" borderId="5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78" fontId="9" fillId="3" borderId="5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177" fontId="11" fillId="3" borderId="5" xfId="0" applyNumberFormat="1" applyFont="1" applyFill="1" applyBorder="1" applyAlignment="1">
      <alignment horizontal="right" vertical="center"/>
    </xf>
    <xf numFmtId="9" fontId="10" fillId="0" borderId="5" xfId="0" applyNumberFormat="1" applyFont="1" applyBorder="1" applyAlignment="1">
      <alignment horizontal="right" vertical="center"/>
    </xf>
    <xf numFmtId="0" fontId="3" fillId="2" borderId="6" xfId="0" applyFont="1" applyFill="1" applyBorder="1" applyAlignment="1">
      <alignment horizontal="left" vertical="center"/>
    </xf>
    <xf numFmtId="14" fontId="2" fillId="2" borderId="6" xfId="0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right" vertical="center"/>
    </xf>
    <xf numFmtId="14" fontId="6" fillId="3" borderId="6" xfId="0" applyNumberFormat="1" applyFont="1" applyFill="1" applyBorder="1" applyAlignment="1">
      <alignment horizontal="right" vertical="center"/>
    </xf>
    <xf numFmtId="9" fontId="7" fillId="2" borderId="6" xfId="0" applyNumberFormat="1" applyFont="1" applyFill="1" applyBorder="1" applyAlignment="1">
      <alignment horizontal="right" vertical="center"/>
    </xf>
    <xf numFmtId="176" fontId="13" fillId="0" borderId="0" xfId="0" applyNumberFormat="1" applyFont="1" applyBorder="1" applyAlignment="1">
      <alignment horizontal="left"/>
    </xf>
    <xf numFmtId="0" fontId="9" fillId="4" borderId="5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left" vertical="center"/>
    </xf>
    <xf numFmtId="178" fontId="9" fillId="4" borderId="5" xfId="0" applyNumberFormat="1" applyFont="1" applyFill="1" applyBorder="1" applyAlignment="1">
      <alignment horizontal="right" vertical="center"/>
    </xf>
    <xf numFmtId="0" fontId="9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right" vertical="center"/>
    </xf>
    <xf numFmtId="177" fontId="11" fillId="4" borderId="5" xfId="0" applyNumberFormat="1" applyFont="1" applyFill="1" applyBorder="1" applyAlignment="1">
      <alignment horizontal="right" vertical="center"/>
    </xf>
    <xf numFmtId="9" fontId="10" fillId="4" borderId="5" xfId="0" applyNumberFormat="1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8" fillId="2" borderId="0" xfId="0" applyFont="1" applyFill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right" vertical="center" wrapText="1"/>
    </xf>
    <xf numFmtId="0" fontId="18" fillId="0" borderId="7" xfId="0" applyFont="1" applyBorder="1" applyAlignment="1">
      <alignment horizontal="left" vertical="center" wrapText="1" indent="1"/>
    </xf>
    <xf numFmtId="0" fontId="23" fillId="5" borderId="0" xfId="0" applyFont="1" applyFill="1" applyAlignment="1">
      <alignment vertical="center"/>
    </xf>
    <xf numFmtId="14" fontId="19" fillId="0" borderId="7" xfId="0" applyNumberFormat="1" applyFont="1" applyBorder="1" applyAlignment="1">
      <alignment horizontal="center" vertical="center"/>
    </xf>
    <xf numFmtId="0" fontId="24" fillId="0" borderId="7" xfId="0" applyFont="1" applyBorder="1" applyAlignment="1">
      <alignment horizontal="left" vertical="center" wrapText="1" indent="1"/>
    </xf>
    <xf numFmtId="179" fontId="3" fillId="0" borderId="0" xfId="0" applyNumberFormat="1" applyFont="1" applyFill="1" applyBorder="1" applyAlignment="1">
      <alignment horizontal="center" vertical="top" textRotation="90"/>
    </xf>
    <xf numFmtId="179" fontId="3" fillId="0" borderId="0" xfId="0" applyNumberFormat="1" applyFont="1" applyFill="1" applyBorder="1" applyAlignment="1">
      <alignment horizontal="center" vertical="top" textRotation="90" wrapText="1"/>
    </xf>
    <xf numFmtId="0" fontId="27" fillId="0" borderId="5" xfId="0" applyFont="1" applyBorder="1" applyAlignment="1">
      <alignment horizontal="left" vertical="center"/>
    </xf>
    <xf numFmtId="0" fontId="27" fillId="4" borderId="5" xfId="0" applyFont="1" applyFill="1" applyBorder="1" applyAlignment="1">
      <alignment horizontal="left" vertical="center"/>
    </xf>
    <xf numFmtId="0" fontId="27" fillId="2" borderId="5" xfId="0" applyFont="1" applyFill="1" applyBorder="1" applyAlignment="1">
      <alignment horizontal="left" vertical="center"/>
    </xf>
    <xf numFmtId="0" fontId="22" fillId="5" borderId="0" xfId="0" applyNumberFormat="1" applyFont="1" applyFill="1" applyAlignment="1">
      <alignment vertical="center"/>
    </xf>
    <xf numFmtId="0" fontId="20" fillId="6" borderId="7" xfId="0" applyNumberFormat="1" applyFont="1" applyFill="1" applyBorder="1" applyAlignment="1">
      <alignment horizontal="left" vertical="center" indent="1"/>
    </xf>
    <xf numFmtId="0" fontId="21" fillId="6" borderId="7" xfId="0" applyNumberFormat="1" applyFont="1" applyFill="1" applyBorder="1" applyAlignment="1">
      <alignment horizontal="left" vertical="center" indent="1"/>
    </xf>
    <xf numFmtId="0" fontId="3" fillId="0" borderId="0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right" vertical="center"/>
    </xf>
    <xf numFmtId="0" fontId="3" fillId="0" borderId="5" xfId="0" quotePrefix="1" applyNumberFormat="1" applyFont="1" applyBorder="1" applyAlignment="1">
      <alignment horizontal="right" vertical="center"/>
    </xf>
    <xf numFmtId="0" fontId="3" fillId="4" borderId="5" xfId="0" quotePrefix="1" applyNumberFormat="1" applyFont="1" applyFill="1" applyBorder="1" applyAlignment="1">
      <alignment horizontal="right" vertical="center"/>
    </xf>
    <xf numFmtId="0" fontId="2" fillId="2" borderId="5" xfId="0" quotePrefix="1" applyNumberFormat="1" applyFont="1" applyFill="1" applyBorder="1" applyAlignment="1">
      <alignment horizontal="right" vertical="center"/>
    </xf>
    <xf numFmtId="0" fontId="3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0" borderId="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5" xfId="0" quotePrefix="1" applyFont="1" applyBorder="1" applyAlignment="1">
      <alignment horizontal="right" vertical="center"/>
    </xf>
    <xf numFmtId="0" fontId="28" fillId="0" borderId="0" xfId="0" applyFont="1"/>
    <xf numFmtId="0" fontId="3" fillId="0" borderId="14" xfId="0" quotePrefix="1" applyNumberFormat="1" applyFont="1" applyBorder="1" applyAlignment="1">
      <alignment horizontal="right" vertical="center"/>
    </xf>
    <xf numFmtId="0" fontId="3" fillId="0" borderId="1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2" borderId="5" xfId="0" quotePrefix="1" applyFont="1" applyFill="1" applyBorder="1" applyAlignment="1">
      <alignment horizontal="right" vertical="center"/>
    </xf>
    <xf numFmtId="0" fontId="3" fillId="0" borderId="12" xfId="0" quotePrefix="1" applyFont="1" applyBorder="1" applyAlignment="1">
      <alignment horizontal="right" vertical="center"/>
    </xf>
    <xf numFmtId="0" fontId="3" fillId="0" borderId="18" xfId="0" quotePrefix="1" applyFont="1" applyBorder="1" applyAlignment="1">
      <alignment horizontal="right" vertical="center"/>
    </xf>
    <xf numFmtId="0" fontId="3" fillId="0" borderId="19" xfId="0" quotePrefix="1" applyFont="1" applyBorder="1" applyAlignment="1">
      <alignment horizontal="right" vertical="center"/>
    </xf>
    <xf numFmtId="0" fontId="9" fillId="4" borderId="5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9" xfId="0" quotePrefix="1" applyFont="1" applyBorder="1" applyAlignment="1">
      <alignment horizontal="right" vertical="center"/>
    </xf>
    <xf numFmtId="0" fontId="9" fillId="0" borderId="9" xfId="0" applyFont="1" applyBorder="1" applyAlignment="1">
      <alignment vertical="center"/>
    </xf>
    <xf numFmtId="0" fontId="3" fillId="0" borderId="9" xfId="0" quotePrefix="1" applyFont="1" applyBorder="1" applyAlignment="1">
      <alignment horizontal="right" vertical="top"/>
    </xf>
    <xf numFmtId="0" fontId="9" fillId="0" borderId="9" xfId="0" applyFont="1" applyBorder="1" applyAlignment="1">
      <alignment horizontal="left" vertical="center"/>
    </xf>
    <xf numFmtId="0" fontId="3" fillId="0" borderId="9" xfId="0" quotePrefix="1" applyNumberFormat="1" applyFont="1" applyBorder="1" applyAlignment="1">
      <alignment horizontal="right" vertical="center"/>
    </xf>
    <xf numFmtId="0" fontId="3" fillId="0" borderId="9" xfId="0" quotePrefix="1" applyNumberFormat="1" applyFont="1" applyBorder="1" applyAlignment="1">
      <alignment horizontal="right" vertical="top"/>
    </xf>
    <xf numFmtId="0" fontId="9" fillId="0" borderId="9" xfId="0" applyFont="1" applyBorder="1" applyAlignment="1">
      <alignment vertical="top"/>
    </xf>
  </cellXfs>
  <cellStyles count="1">
    <cellStyle name="표준" xfId="0" builtinId="0"/>
  </cellStyles>
  <dxfs count="8"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>
          <bgColor indexed="23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IZ117"/>
  <sheetViews>
    <sheetView showGridLines="0" tabSelected="1" zoomScale="115" zoomScaleNormal="115" workbookViewId="0">
      <selection activeCell="N51" sqref="N51"/>
    </sheetView>
    <sheetView tabSelected="1" workbookViewId="1"/>
    <sheetView showGridLines="0" tabSelected="1" workbookViewId="2"/>
  </sheetViews>
  <sheetFormatPr defaultColWidth="8.625" defaultRowHeight="12" x14ac:dyDescent="0.2"/>
  <cols>
    <col min="1" max="1" width="9.125" style="85" customWidth="1"/>
    <col min="2" max="2" width="20.875" style="2" customWidth="1"/>
    <col min="3" max="3" width="43.125" style="2" bestFit="1" customWidth="1"/>
    <col min="4" max="4" width="9.125" style="3" customWidth="1"/>
    <col min="5" max="5" width="8.125" style="3" bestFit="1" customWidth="1"/>
    <col min="6" max="6" width="17" style="3" bestFit="1" customWidth="1"/>
    <col min="7" max="7" width="9.625" style="1" bestFit="1" customWidth="1"/>
    <col min="8" max="8" width="9" style="1" customWidth="1"/>
    <col min="9" max="9" width="10.125" style="1" bestFit="1" customWidth="1"/>
    <col min="10" max="10" width="9.125" style="1" customWidth="1"/>
    <col min="11" max="11" width="5.5" style="1" customWidth="1"/>
    <col min="12" max="12" width="2.375" style="1" hidden="1" customWidth="1"/>
    <col min="13" max="13" width="6.125" style="1" hidden="1" customWidth="1"/>
    <col min="14" max="14" width="6.125" style="21" customWidth="1"/>
    <col min="15" max="15" width="0.625" style="22" customWidth="1"/>
    <col min="16" max="255" width="1.625" style="2" customWidth="1"/>
    <col min="256" max="16384" width="8.625" style="2"/>
  </cols>
  <sheetData>
    <row r="1" spans="1:260" ht="31.5" x14ac:dyDescent="0.2">
      <c r="A1" s="76" t="s">
        <v>0</v>
      </c>
      <c r="B1" s="68"/>
      <c r="C1" s="68"/>
      <c r="D1" s="64"/>
      <c r="E1" s="64"/>
      <c r="F1" s="64"/>
      <c r="G1" s="64"/>
      <c r="H1" s="64"/>
      <c r="I1" s="64"/>
      <c r="J1" s="64"/>
    </row>
    <row r="2" spans="1:260" ht="17.25" x14ac:dyDescent="0.3">
      <c r="B2" s="77" t="s">
        <v>1</v>
      </c>
      <c r="C2" s="70" t="s">
        <v>2</v>
      </c>
      <c r="D2" s="65"/>
      <c r="E2" s="65"/>
      <c r="G2" s="65"/>
      <c r="H2" s="65"/>
    </row>
    <row r="3" spans="1:260" ht="17.25" x14ac:dyDescent="0.3">
      <c r="B3" s="78" t="s">
        <v>3</v>
      </c>
      <c r="C3" s="67" t="s">
        <v>4</v>
      </c>
      <c r="D3" s="65"/>
      <c r="E3" s="65"/>
      <c r="F3" s="65"/>
      <c r="G3" s="65"/>
      <c r="H3" s="65"/>
    </row>
    <row r="4" spans="1:260" ht="17.25" x14ac:dyDescent="0.3">
      <c r="B4" s="78" t="s">
        <v>5</v>
      </c>
      <c r="C4" s="67" t="s">
        <v>6</v>
      </c>
      <c r="D4" s="65"/>
      <c r="F4" s="65"/>
      <c r="G4" s="65"/>
      <c r="H4" s="65"/>
    </row>
    <row r="5" spans="1:260" ht="15" customHeight="1" x14ac:dyDescent="0.3">
      <c r="B5" s="78" t="s">
        <v>7</v>
      </c>
      <c r="C5" s="67" t="s">
        <v>8</v>
      </c>
      <c r="G5" s="65"/>
      <c r="H5" s="65"/>
      <c r="N5" s="4"/>
      <c r="O5" s="5"/>
    </row>
    <row r="6" spans="1:260" s="7" customFormat="1" ht="17.25" customHeight="1" x14ac:dyDescent="0.3">
      <c r="B6" s="78" t="s">
        <v>9</v>
      </c>
      <c r="C6" s="69">
        <v>43969</v>
      </c>
      <c r="D6"/>
      <c r="E6"/>
      <c r="F6"/>
      <c r="G6" s="66"/>
      <c r="H6" s="66"/>
      <c r="K6" s="6"/>
      <c r="L6" s="6"/>
      <c r="M6" s="6"/>
      <c r="N6" s="8"/>
      <c r="O6" s="50" t="s">
        <v>10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</row>
    <row r="7" spans="1:260" s="13" customFormat="1" ht="28.5" x14ac:dyDescent="0.2">
      <c r="A7" s="79"/>
      <c r="B7" s="10"/>
      <c r="C7" s="10"/>
      <c r="D7" s="11"/>
      <c r="E7" s="11"/>
      <c r="F7" s="11"/>
      <c r="G7" s="10"/>
      <c r="H7" s="10"/>
      <c r="I7" s="10"/>
      <c r="J7" s="10"/>
      <c r="K7" s="10"/>
      <c r="L7" s="10"/>
      <c r="M7" s="10"/>
      <c r="N7" s="12"/>
      <c r="O7" s="10"/>
      <c r="P7" s="71">
        <f>VLOOKUP(1,A:G,7)</f>
        <v>44028</v>
      </c>
      <c r="Q7" s="71">
        <f>P7+1</f>
        <v>44029</v>
      </c>
      <c r="R7" s="71">
        <f t="shared" ref="R7:CC7" si="0">Q7+1</f>
        <v>44030</v>
      </c>
      <c r="S7" s="71">
        <f t="shared" si="0"/>
        <v>44031</v>
      </c>
      <c r="T7" s="71">
        <f t="shared" si="0"/>
        <v>44032</v>
      </c>
      <c r="U7" s="71">
        <f t="shared" si="0"/>
        <v>44033</v>
      </c>
      <c r="V7" s="72">
        <f t="shared" si="0"/>
        <v>44034</v>
      </c>
      <c r="W7" s="72">
        <f t="shared" si="0"/>
        <v>44035</v>
      </c>
      <c r="X7" s="72">
        <f t="shared" si="0"/>
        <v>44036</v>
      </c>
      <c r="Y7" s="72">
        <f t="shared" si="0"/>
        <v>44037</v>
      </c>
      <c r="Z7" s="72">
        <f t="shared" si="0"/>
        <v>44038</v>
      </c>
      <c r="AA7" s="72">
        <f t="shared" si="0"/>
        <v>44039</v>
      </c>
      <c r="AB7" s="72">
        <f t="shared" si="0"/>
        <v>44040</v>
      </c>
      <c r="AC7" s="72">
        <f t="shared" si="0"/>
        <v>44041</v>
      </c>
      <c r="AD7" s="71">
        <f t="shared" si="0"/>
        <v>44042</v>
      </c>
      <c r="AE7" s="71">
        <f t="shared" si="0"/>
        <v>44043</v>
      </c>
      <c r="AF7" s="71">
        <f t="shared" si="0"/>
        <v>44044</v>
      </c>
      <c r="AG7" s="71">
        <f t="shared" si="0"/>
        <v>44045</v>
      </c>
      <c r="AH7" s="71">
        <f t="shared" si="0"/>
        <v>44046</v>
      </c>
      <c r="AI7" s="71">
        <f t="shared" si="0"/>
        <v>44047</v>
      </c>
      <c r="AJ7" s="71">
        <f t="shared" si="0"/>
        <v>44048</v>
      </c>
      <c r="AK7" s="71">
        <f t="shared" si="0"/>
        <v>44049</v>
      </c>
      <c r="AL7" s="71">
        <f t="shared" si="0"/>
        <v>44050</v>
      </c>
      <c r="AM7" s="71">
        <f t="shared" si="0"/>
        <v>44051</v>
      </c>
      <c r="AN7" s="71">
        <f t="shared" si="0"/>
        <v>44052</v>
      </c>
      <c r="AO7" s="71">
        <f t="shared" si="0"/>
        <v>44053</v>
      </c>
      <c r="AP7" s="71">
        <f t="shared" si="0"/>
        <v>44054</v>
      </c>
      <c r="AQ7" s="71">
        <f t="shared" si="0"/>
        <v>44055</v>
      </c>
      <c r="AR7" s="71">
        <f t="shared" si="0"/>
        <v>44056</v>
      </c>
      <c r="AS7" s="71">
        <f t="shared" si="0"/>
        <v>44057</v>
      </c>
      <c r="AT7" s="71">
        <f t="shared" si="0"/>
        <v>44058</v>
      </c>
      <c r="AU7" s="71">
        <f t="shared" si="0"/>
        <v>44059</v>
      </c>
      <c r="AV7" s="71">
        <f t="shared" si="0"/>
        <v>44060</v>
      </c>
      <c r="AW7" s="71">
        <f t="shared" si="0"/>
        <v>44061</v>
      </c>
      <c r="AX7" s="71">
        <f t="shared" si="0"/>
        <v>44062</v>
      </c>
      <c r="AY7" s="71">
        <f t="shared" si="0"/>
        <v>44063</v>
      </c>
      <c r="AZ7" s="71">
        <f t="shared" si="0"/>
        <v>44064</v>
      </c>
      <c r="BA7" s="71">
        <f t="shared" si="0"/>
        <v>44065</v>
      </c>
      <c r="BB7" s="71">
        <f t="shared" si="0"/>
        <v>44066</v>
      </c>
      <c r="BC7" s="71">
        <f t="shared" si="0"/>
        <v>44067</v>
      </c>
      <c r="BD7" s="71">
        <f t="shared" si="0"/>
        <v>44068</v>
      </c>
      <c r="BE7" s="71">
        <f t="shared" si="0"/>
        <v>44069</v>
      </c>
      <c r="BF7" s="71">
        <f t="shared" si="0"/>
        <v>44070</v>
      </c>
      <c r="BG7" s="71">
        <f t="shared" si="0"/>
        <v>44071</v>
      </c>
      <c r="BH7" s="71">
        <f t="shared" si="0"/>
        <v>44072</v>
      </c>
      <c r="BI7" s="71">
        <f t="shared" si="0"/>
        <v>44073</v>
      </c>
      <c r="BJ7" s="71">
        <f t="shared" si="0"/>
        <v>44074</v>
      </c>
      <c r="BK7" s="71">
        <f t="shared" si="0"/>
        <v>44075</v>
      </c>
      <c r="BL7" s="71">
        <f t="shared" si="0"/>
        <v>44076</v>
      </c>
      <c r="BM7" s="71">
        <f t="shared" si="0"/>
        <v>44077</v>
      </c>
      <c r="BN7" s="71">
        <f t="shared" si="0"/>
        <v>44078</v>
      </c>
      <c r="BO7" s="71">
        <f t="shared" si="0"/>
        <v>44079</v>
      </c>
      <c r="BP7" s="71">
        <f t="shared" si="0"/>
        <v>44080</v>
      </c>
      <c r="BQ7" s="71">
        <f t="shared" si="0"/>
        <v>44081</v>
      </c>
      <c r="BR7" s="71">
        <f t="shared" si="0"/>
        <v>44082</v>
      </c>
      <c r="BS7" s="71">
        <f t="shared" si="0"/>
        <v>44083</v>
      </c>
      <c r="BT7" s="71">
        <f t="shared" si="0"/>
        <v>44084</v>
      </c>
      <c r="BU7" s="71">
        <f t="shared" si="0"/>
        <v>44085</v>
      </c>
      <c r="BV7" s="71">
        <f t="shared" si="0"/>
        <v>44086</v>
      </c>
      <c r="BW7" s="71">
        <f t="shared" si="0"/>
        <v>44087</v>
      </c>
      <c r="BX7" s="71">
        <f t="shared" si="0"/>
        <v>44088</v>
      </c>
      <c r="BY7" s="71">
        <f t="shared" si="0"/>
        <v>44089</v>
      </c>
      <c r="BZ7" s="71">
        <f t="shared" si="0"/>
        <v>44090</v>
      </c>
      <c r="CA7" s="71">
        <f t="shared" si="0"/>
        <v>44091</v>
      </c>
      <c r="CB7" s="71">
        <f t="shared" si="0"/>
        <v>44092</v>
      </c>
      <c r="CC7" s="71">
        <f t="shared" si="0"/>
        <v>44093</v>
      </c>
      <c r="CD7" s="71">
        <f t="shared" ref="CD7:EO7" si="1">CC7+1</f>
        <v>44094</v>
      </c>
      <c r="CE7" s="71">
        <f t="shared" si="1"/>
        <v>44095</v>
      </c>
      <c r="CF7" s="71">
        <f t="shared" si="1"/>
        <v>44096</v>
      </c>
      <c r="CG7" s="71">
        <f t="shared" si="1"/>
        <v>44097</v>
      </c>
      <c r="CH7" s="71">
        <f t="shared" si="1"/>
        <v>44098</v>
      </c>
      <c r="CI7" s="71">
        <f t="shared" si="1"/>
        <v>44099</v>
      </c>
      <c r="CJ7" s="71">
        <f t="shared" si="1"/>
        <v>44100</v>
      </c>
      <c r="CK7" s="71">
        <f t="shared" si="1"/>
        <v>44101</v>
      </c>
      <c r="CL7" s="71">
        <f t="shared" si="1"/>
        <v>44102</v>
      </c>
      <c r="CM7" s="71">
        <f t="shared" si="1"/>
        <v>44103</v>
      </c>
      <c r="CN7" s="71">
        <f t="shared" si="1"/>
        <v>44104</v>
      </c>
      <c r="CO7" s="71">
        <f t="shared" si="1"/>
        <v>44105</v>
      </c>
      <c r="CP7" s="71">
        <f t="shared" si="1"/>
        <v>44106</v>
      </c>
      <c r="CQ7" s="71">
        <f t="shared" si="1"/>
        <v>44107</v>
      </c>
      <c r="CR7" s="71">
        <f t="shared" si="1"/>
        <v>44108</v>
      </c>
      <c r="CS7" s="71">
        <f t="shared" si="1"/>
        <v>44109</v>
      </c>
      <c r="CT7" s="71">
        <f t="shared" si="1"/>
        <v>44110</v>
      </c>
      <c r="CU7" s="71">
        <f t="shared" si="1"/>
        <v>44111</v>
      </c>
      <c r="CV7" s="71">
        <f t="shared" si="1"/>
        <v>44112</v>
      </c>
      <c r="CW7" s="71">
        <f t="shared" si="1"/>
        <v>44113</v>
      </c>
      <c r="CX7" s="71">
        <f t="shared" si="1"/>
        <v>44114</v>
      </c>
      <c r="CY7" s="71">
        <f t="shared" si="1"/>
        <v>44115</v>
      </c>
      <c r="CZ7" s="71">
        <f t="shared" si="1"/>
        <v>44116</v>
      </c>
      <c r="DA7" s="71">
        <f t="shared" si="1"/>
        <v>44117</v>
      </c>
      <c r="DB7" s="71">
        <f t="shared" si="1"/>
        <v>44118</v>
      </c>
      <c r="DC7" s="71">
        <f t="shared" si="1"/>
        <v>44119</v>
      </c>
      <c r="DD7" s="71">
        <f t="shared" si="1"/>
        <v>44120</v>
      </c>
      <c r="DE7" s="71">
        <f t="shared" si="1"/>
        <v>44121</v>
      </c>
      <c r="DF7" s="71">
        <f t="shared" si="1"/>
        <v>44122</v>
      </c>
      <c r="DG7" s="71">
        <f t="shared" si="1"/>
        <v>44123</v>
      </c>
      <c r="DH7" s="71">
        <f t="shared" si="1"/>
        <v>44124</v>
      </c>
      <c r="DI7" s="71">
        <f t="shared" si="1"/>
        <v>44125</v>
      </c>
      <c r="DJ7" s="71">
        <f t="shared" si="1"/>
        <v>44126</v>
      </c>
      <c r="DK7" s="71">
        <f t="shared" si="1"/>
        <v>44127</v>
      </c>
      <c r="DL7" s="71">
        <f t="shared" si="1"/>
        <v>44128</v>
      </c>
      <c r="DM7" s="71">
        <f t="shared" si="1"/>
        <v>44129</v>
      </c>
      <c r="DN7" s="71">
        <f t="shared" si="1"/>
        <v>44130</v>
      </c>
      <c r="DO7" s="71">
        <f t="shared" si="1"/>
        <v>44131</v>
      </c>
      <c r="DP7" s="71">
        <f t="shared" si="1"/>
        <v>44132</v>
      </c>
      <c r="DQ7" s="71">
        <f t="shared" si="1"/>
        <v>44133</v>
      </c>
      <c r="DR7" s="71">
        <f t="shared" si="1"/>
        <v>44134</v>
      </c>
      <c r="DS7" s="71">
        <f t="shared" si="1"/>
        <v>44135</v>
      </c>
      <c r="DT7" s="71">
        <f t="shared" si="1"/>
        <v>44136</v>
      </c>
      <c r="DU7" s="71">
        <f t="shared" si="1"/>
        <v>44137</v>
      </c>
      <c r="DV7" s="71">
        <f t="shared" si="1"/>
        <v>44138</v>
      </c>
      <c r="DW7" s="71">
        <f t="shared" si="1"/>
        <v>44139</v>
      </c>
      <c r="DX7" s="71">
        <f t="shared" si="1"/>
        <v>44140</v>
      </c>
      <c r="DY7" s="71">
        <f t="shared" si="1"/>
        <v>44141</v>
      </c>
      <c r="DZ7" s="71">
        <f t="shared" si="1"/>
        <v>44142</v>
      </c>
      <c r="EA7" s="71">
        <f t="shared" si="1"/>
        <v>44143</v>
      </c>
      <c r="EB7" s="71">
        <f t="shared" si="1"/>
        <v>44144</v>
      </c>
      <c r="EC7" s="71">
        <f t="shared" si="1"/>
        <v>44145</v>
      </c>
      <c r="ED7" s="71">
        <f t="shared" si="1"/>
        <v>44146</v>
      </c>
      <c r="EE7" s="71">
        <f t="shared" si="1"/>
        <v>44147</v>
      </c>
      <c r="EF7" s="71">
        <f t="shared" si="1"/>
        <v>44148</v>
      </c>
      <c r="EG7" s="71">
        <f t="shared" si="1"/>
        <v>44149</v>
      </c>
      <c r="EH7" s="71">
        <f t="shared" si="1"/>
        <v>44150</v>
      </c>
      <c r="EI7" s="71">
        <f t="shared" si="1"/>
        <v>44151</v>
      </c>
      <c r="EJ7" s="71">
        <f t="shared" si="1"/>
        <v>44152</v>
      </c>
      <c r="EK7" s="71">
        <f t="shared" si="1"/>
        <v>44153</v>
      </c>
      <c r="EL7" s="71">
        <f t="shared" si="1"/>
        <v>44154</v>
      </c>
      <c r="EM7" s="71">
        <f t="shared" si="1"/>
        <v>44155</v>
      </c>
      <c r="EN7" s="71">
        <f t="shared" si="1"/>
        <v>44156</v>
      </c>
      <c r="EO7" s="71">
        <f t="shared" si="1"/>
        <v>44157</v>
      </c>
      <c r="EP7" s="71">
        <f t="shared" ref="EP7:HA7" si="2">EO7+1</f>
        <v>44158</v>
      </c>
      <c r="EQ7" s="71">
        <f t="shared" si="2"/>
        <v>44159</v>
      </c>
      <c r="ER7" s="71">
        <f t="shared" si="2"/>
        <v>44160</v>
      </c>
      <c r="ES7" s="71">
        <f t="shared" si="2"/>
        <v>44161</v>
      </c>
      <c r="ET7" s="71">
        <f t="shared" si="2"/>
        <v>44162</v>
      </c>
      <c r="EU7" s="71">
        <f t="shared" si="2"/>
        <v>44163</v>
      </c>
      <c r="EV7" s="71">
        <f t="shared" si="2"/>
        <v>44164</v>
      </c>
      <c r="EW7" s="71">
        <f t="shared" si="2"/>
        <v>44165</v>
      </c>
      <c r="EX7" s="71">
        <f t="shared" si="2"/>
        <v>44166</v>
      </c>
      <c r="EY7" s="71">
        <f t="shared" si="2"/>
        <v>44167</v>
      </c>
      <c r="EZ7" s="71">
        <f t="shared" si="2"/>
        <v>44168</v>
      </c>
      <c r="FA7" s="71">
        <f t="shared" si="2"/>
        <v>44169</v>
      </c>
      <c r="FB7" s="71">
        <f t="shared" si="2"/>
        <v>44170</v>
      </c>
      <c r="FC7" s="71">
        <f t="shared" si="2"/>
        <v>44171</v>
      </c>
      <c r="FD7" s="71">
        <f t="shared" si="2"/>
        <v>44172</v>
      </c>
      <c r="FE7" s="71">
        <f t="shared" si="2"/>
        <v>44173</v>
      </c>
      <c r="FF7" s="71">
        <f t="shared" si="2"/>
        <v>44174</v>
      </c>
      <c r="FG7" s="71">
        <f t="shared" si="2"/>
        <v>44175</v>
      </c>
      <c r="FH7" s="71">
        <f t="shared" si="2"/>
        <v>44176</v>
      </c>
      <c r="FI7" s="71">
        <f t="shared" si="2"/>
        <v>44177</v>
      </c>
      <c r="FJ7" s="71">
        <f t="shared" si="2"/>
        <v>44178</v>
      </c>
      <c r="FK7" s="71">
        <f t="shared" si="2"/>
        <v>44179</v>
      </c>
      <c r="FL7" s="71">
        <f t="shared" si="2"/>
        <v>44180</v>
      </c>
      <c r="FM7" s="71">
        <f t="shared" si="2"/>
        <v>44181</v>
      </c>
      <c r="FN7" s="71">
        <f t="shared" si="2"/>
        <v>44182</v>
      </c>
      <c r="FO7" s="71">
        <f t="shared" si="2"/>
        <v>44183</v>
      </c>
      <c r="FP7" s="71">
        <f t="shared" si="2"/>
        <v>44184</v>
      </c>
      <c r="FQ7" s="71">
        <f t="shared" si="2"/>
        <v>44185</v>
      </c>
      <c r="FR7" s="71">
        <f t="shared" si="2"/>
        <v>44186</v>
      </c>
      <c r="FS7" s="71">
        <f t="shared" si="2"/>
        <v>44187</v>
      </c>
      <c r="FT7" s="71">
        <f t="shared" si="2"/>
        <v>44188</v>
      </c>
      <c r="FU7" s="71">
        <f t="shared" si="2"/>
        <v>44189</v>
      </c>
      <c r="FV7" s="71">
        <f t="shared" si="2"/>
        <v>44190</v>
      </c>
      <c r="FW7" s="71">
        <f t="shared" si="2"/>
        <v>44191</v>
      </c>
      <c r="FX7" s="71">
        <f t="shared" si="2"/>
        <v>44192</v>
      </c>
      <c r="FY7" s="71">
        <f t="shared" si="2"/>
        <v>44193</v>
      </c>
      <c r="FZ7" s="71">
        <f t="shared" si="2"/>
        <v>44194</v>
      </c>
      <c r="GA7" s="71">
        <f t="shared" si="2"/>
        <v>44195</v>
      </c>
      <c r="GB7" s="71">
        <f t="shared" si="2"/>
        <v>44196</v>
      </c>
      <c r="GC7" s="71">
        <f t="shared" si="2"/>
        <v>44197</v>
      </c>
      <c r="GD7" s="71">
        <f t="shared" si="2"/>
        <v>44198</v>
      </c>
      <c r="GE7" s="71">
        <f t="shared" si="2"/>
        <v>44199</v>
      </c>
      <c r="GF7" s="71">
        <f t="shared" si="2"/>
        <v>44200</v>
      </c>
      <c r="GG7" s="71">
        <f t="shared" si="2"/>
        <v>44201</v>
      </c>
      <c r="GH7" s="71">
        <f t="shared" si="2"/>
        <v>44202</v>
      </c>
      <c r="GI7" s="71">
        <f t="shared" si="2"/>
        <v>44203</v>
      </c>
      <c r="GJ7" s="71">
        <f t="shared" si="2"/>
        <v>44204</v>
      </c>
      <c r="GK7" s="71">
        <f t="shared" si="2"/>
        <v>44205</v>
      </c>
      <c r="GL7" s="71">
        <f t="shared" si="2"/>
        <v>44206</v>
      </c>
      <c r="GM7" s="71">
        <f t="shared" si="2"/>
        <v>44207</v>
      </c>
      <c r="GN7" s="71">
        <f t="shared" si="2"/>
        <v>44208</v>
      </c>
      <c r="GO7" s="71">
        <f t="shared" si="2"/>
        <v>44209</v>
      </c>
      <c r="GP7" s="71">
        <f t="shared" si="2"/>
        <v>44210</v>
      </c>
      <c r="GQ7" s="71">
        <f t="shared" si="2"/>
        <v>44211</v>
      </c>
      <c r="GR7" s="71">
        <f t="shared" si="2"/>
        <v>44212</v>
      </c>
      <c r="GS7" s="71">
        <f t="shared" si="2"/>
        <v>44213</v>
      </c>
      <c r="GT7" s="71">
        <f t="shared" si="2"/>
        <v>44214</v>
      </c>
      <c r="GU7" s="71">
        <f t="shared" si="2"/>
        <v>44215</v>
      </c>
      <c r="GV7" s="71">
        <f t="shared" si="2"/>
        <v>44216</v>
      </c>
      <c r="GW7" s="71">
        <f t="shared" si="2"/>
        <v>44217</v>
      </c>
      <c r="GX7" s="71">
        <f t="shared" si="2"/>
        <v>44218</v>
      </c>
      <c r="GY7" s="71">
        <f t="shared" si="2"/>
        <v>44219</v>
      </c>
      <c r="GZ7" s="71">
        <f t="shared" si="2"/>
        <v>44220</v>
      </c>
      <c r="HA7" s="71">
        <f t="shared" si="2"/>
        <v>44221</v>
      </c>
      <c r="HB7" s="71">
        <f t="shared" ref="HB7:IU7" si="3">HA7+1</f>
        <v>44222</v>
      </c>
      <c r="HC7" s="71">
        <f t="shared" si="3"/>
        <v>44223</v>
      </c>
      <c r="HD7" s="71">
        <f t="shared" si="3"/>
        <v>44224</v>
      </c>
      <c r="HE7" s="71">
        <f t="shared" si="3"/>
        <v>44225</v>
      </c>
      <c r="HF7" s="71">
        <f t="shared" si="3"/>
        <v>44226</v>
      </c>
      <c r="HG7" s="71">
        <f t="shared" si="3"/>
        <v>44227</v>
      </c>
      <c r="HH7" s="71">
        <f t="shared" si="3"/>
        <v>44228</v>
      </c>
      <c r="HI7" s="71">
        <f t="shared" si="3"/>
        <v>44229</v>
      </c>
      <c r="HJ7" s="71">
        <f t="shared" si="3"/>
        <v>44230</v>
      </c>
      <c r="HK7" s="71">
        <f t="shared" si="3"/>
        <v>44231</v>
      </c>
      <c r="HL7" s="71">
        <f t="shared" si="3"/>
        <v>44232</v>
      </c>
      <c r="HM7" s="71">
        <f t="shared" si="3"/>
        <v>44233</v>
      </c>
      <c r="HN7" s="71">
        <f t="shared" si="3"/>
        <v>44234</v>
      </c>
      <c r="HO7" s="71">
        <f t="shared" si="3"/>
        <v>44235</v>
      </c>
      <c r="HP7" s="71">
        <f t="shared" si="3"/>
        <v>44236</v>
      </c>
      <c r="HQ7" s="71">
        <f t="shared" si="3"/>
        <v>44237</v>
      </c>
      <c r="HR7" s="71">
        <f t="shared" si="3"/>
        <v>44238</v>
      </c>
      <c r="HS7" s="71">
        <f t="shared" si="3"/>
        <v>44239</v>
      </c>
      <c r="HT7" s="71">
        <f t="shared" si="3"/>
        <v>44240</v>
      </c>
      <c r="HU7" s="71">
        <f t="shared" si="3"/>
        <v>44241</v>
      </c>
      <c r="HV7" s="71">
        <f>HU7+1</f>
        <v>44242</v>
      </c>
      <c r="HW7" s="71">
        <f t="shared" si="3"/>
        <v>44243</v>
      </c>
      <c r="HX7" s="71">
        <f t="shared" si="3"/>
        <v>44244</v>
      </c>
      <c r="HY7" s="71">
        <f t="shared" si="3"/>
        <v>44245</v>
      </c>
      <c r="HZ7" s="71">
        <f t="shared" si="3"/>
        <v>44246</v>
      </c>
      <c r="IA7" s="71">
        <f t="shared" si="3"/>
        <v>44247</v>
      </c>
      <c r="IB7" s="71">
        <f t="shared" si="3"/>
        <v>44248</v>
      </c>
      <c r="IC7" s="71">
        <f t="shared" si="3"/>
        <v>44249</v>
      </c>
      <c r="ID7" s="71">
        <f t="shared" si="3"/>
        <v>44250</v>
      </c>
      <c r="IE7" s="71">
        <f t="shared" si="3"/>
        <v>44251</v>
      </c>
      <c r="IF7" s="71">
        <f t="shared" si="3"/>
        <v>44252</v>
      </c>
      <c r="IG7" s="71">
        <f t="shared" si="3"/>
        <v>44253</v>
      </c>
      <c r="IH7" s="71">
        <f t="shared" si="3"/>
        <v>44254</v>
      </c>
      <c r="II7" s="71">
        <f t="shared" si="3"/>
        <v>44255</v>
      </c>
      <c r="IJ7" s="71">
        <f t="shared" si="3"/>
        <v>44256</v>
      </c>
      <c r="IK7" s="71">
        <f t="shared" si="3"/>
        <v>44257</v>
      </c>
      <c r="IL7" s="71">
        <f t="shared" si="3"/>
        <v>44258</v>
      </c>
      <c r="IM7" s="71">
        <f t="shared" si="3"/>
        <v>44259</v>
      </c>
      <c r="IN7" s="71">
        <f t="shared" si="3"/>
        <v>44260</v>
      </c>
      <c r="IO7" s="71">
        <f t="shared" si="3"/>
        <v>44261</v>
      </c>
      <c r="IP7" s="71">
        <f t="shared" si="3"/>
        <v>44262</v>
      </c>
      <c r="IQ7" s="71">
        <f t="shared" si="3"/>
        <v>44263</v>
      </c>
      <c r="IR7" s="71">
        <f t="shared" si="3"/>
        <v>44264</v>
      </c>
      <c r="IS7" s="71">
        <f t="shared" si="3"/>
        <v>44265</v>
      </c>
      <c r="IT7" s="71">
        <f t="shared" si="3"/>
        <v>44266</v>
      </c>
      <c r="IU7" s="71">
        <f t="shared" si="3"/>
        <v>44267</v>
      </c>
    </row>
    <row r="8" spans="1:260" s="23" customFormat="1" ht="12.75" customHeight="1" x14ac:dyDescent="0.2">
      <c r="A8" s="80" t="s">
        <v>11</v>
      </c>
      <c r="B8" s="25" t="s">
        <v>12</v>
      </c>
      <c r="C8" s="25" t="s">
        <v>13</v>
      </c>
      <c r="D8" s="26" t="s">
        <v>14</v>
      </c>
      <c r="E8" s="26" t="s">
        <v>15</v>
      </c>
      <c r="F8" s="26" t="s">
        <v>16</v>
      </c>
      <c r="G8" s="27" t="s">
        <v>17</v>
      </c>
      <c r="H8" s="27" t="s">
        <v>18</v>
      </c>
      <c r="I8" s="27" t="s">
        <v>19</v>
      </c>
      <c r="J8" s="27" t="s">
        <v>20</v>
      </c>
      <c r="K8" s="28" t="s">
        <v>21</v>
      </c>
      <c r="L8" s="29"/>
      <c r="M8" s="29"/>
      <c r="N8" s="30" t="s">
        <v>22</v>
      </c>
      <c r="O8" s="24"/>
    </row>
    <row r="9" spans="1:260" s="14" customFormat="1" ht="12" customHeight="1" x14ac:dyDescent="0.2">
      <c r="A9" s="81">
        <v>1</v>
      </c>
      <c r="B9" s="114" t="s">
        <v>23</v>
      </c>
      <c r="C9" s="115"/>
      <c r="D9" s="44" t="s">
        <v>24</v>
      </c>
      <c r="E9" s="44"/>
      <c r="F9" s="44"/>
      <c r="G9" s="45">
        <f>MIN(G10:G17)</f>
        <v>44028</v>
      </c>
      <c r="H9" s="45"/>
      <c r="I9" s="45">
        <f>MAX(I10:I17)</f>
        <v>44042</v>
      </c>
      <c r="J9" s="45"/>
      <c r="K9" s="46">
        <f t="shared" ref="K9:K19" si="4">NETWORKDAYS(G9,I9)</f>
        <v>11</v>
      </c>
      <c r="L9" s="47">
        <f t="shared" ref="L9:L19" si="5">I9-G9</f>
        <v>14</v>
      </c>
      <c r="M9" s="48">
        <f>G9+(INT(L9*N9))</f>
        <v>44037</v>
      </c>
      <c r="N9" s="49">
        <f>AVERAGE(N10:N17)</f>
        <v>0.71250000000000002</v>
      </c>
      <c r="O9" s="15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</row>
    <row r="10" spans="1:260" s="19" customFormat="1" x14ac:dyDescent="0.2">
      <c r="A10" s="82" t="s">
        <v>25</v>
      </c>
      <c r="B10" s="90" t="s">
        <v>26</v>
      </c>
      <c r="C10" s="86" t="s">
        <v>27</v>
      </c>
      <c r="D10" s="38" t="s">
        <v>28</v>
      </c>
      <c r="E10" s="73" t="s">
        <v>29</v>
      </c>
      <c r="F10" s="73" t="s">
        <v>57</v>
      </c>
      <c r="G10" s="39">
        <v>44028</v>
      </c>
      <c r="H10" s="39">
        <v>44028</v>
      </c>
      <c r="I10" s="39">
        <v>44029</v>
      </c>
      <c r="J10" s="39">
        <v>44028</v>
      </c>
      <c r="K10" s="40">
        <f t="shared" si="4"/>
        <v>2</v>
      </c>
      <c r="L10" s="41">
        <f t="shared" si="5"/>
        <v>1</v>
      </c>
      <c r="M10" s="42">
        <f t="shared" ref="M10:M17" si="6">IF(N10=0,G10-1,G10+(INT(L10*N10)))</f>
        <v>44029</v>
      </c>
      <c r="N10" s="43">
        <v>1</v>
      </c>
      <c r="O10" s="62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</row>
    <row r="11" spans="1:260" s="19" customFormat="1" x14ac:dyDescent="0.2">
      <c r="A11" s="124">
        <v>1.2</v>
      </c>
      <c r="B11" s="120" t="s">
        <v>31</v>
      </c>
      <c r="C11" s="88" t="s">
        <v>32</v>
      </c>
      <c r="D11" s="38" t="s">
        <v>28</v>
      </c>
      <c r="E11" s="73" t="s">
        <v>29</v>
      </c>
      <c r="F11" s="73" t="s">
        <v>52</v>
      </c>
      <c r="G11" s="39">
        <v>44028</v>
      </c>
      <c r="H11" s="39">
        <v>44028</v>
      </c>
      <c r="I11" s="39">
        <v>44028</v>
      </c>
      <c r="J11" s="39">
        <v>44028</v>
      </c>
      <c r="K11" s="40">
        <f t="shared" si="4"/>
        <v>1</v>
      </c>
      <c r="L11" s="41"/>
      <c r="M11" s="42"/>
      <c r="N11" s="43">
        <v>1</v>
      </c>
      <c r="O11" s="62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</row>
    <row r="12" spans="1:260" s="19" customFormat="1" ht="14.25" customHeight="1" x14ac:dyDescent="0.2">
      <c r="A12" s="124"/>
      <c r="B12" s="120"/>
      <c r="C12" s="86" t="s">
        <v>33</v>
      </c>
      <c r="D12" s="38" t="s">
        <v>49</v>
      </c>
      <c r="E12" s="73" t="s">
        <v>29</v>
      </c>
      <c r="F12" s="73" t="s">
        <v>200</v>
      </c>
      <c r="G12" s="39">
        <v>44030</v>
      </c>
      <c r="H12" s="39">
        <v>44030</v>
      </c>
      <c r="I12" s="39">
        <v>44031</v>
      </c>
      <c r="J12" s="39">
        <v>44030</v>
      </c>
      <c r="K12" s="40">
        <f t="shared" si="4"/>
        <v>0</v>
      </c>
      <c r="L12" s="41"/>
      <c r="M12" s="42"/>
      <c r="N12" s="43">
        <v>1</v>
      </c>
      <c r="O12" s="62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</row>
    <row r="13" spans="1:260" s="19" customFormat="1" ht="14.25" customHeight="1" x14ac:dyDescent="0.2">
      <c r="A13" s="124"/>
      <c r="B13" s="120"/>
      <c r="C13" s="87" t="s">
        <v>34</v>
      </c>
      <c r="D13" s="38" t="s">
        <v>49</v>
      </c>
      <c r="E13" s="73" t="s">
        <v>29</v>
      </c>
      <c r="F13" s="73" t="s">
        <v>39</v>
      </c>
      <c r="G13" s="39">
        <v>44030</v>
      </c>
      <c r="H13" s="39">
        <v>44077</v>
      </c>
      <c r="I13" s="39">
        <v>44031</v>
      </c>
      <c r="J13" s="39"/>
      <c r="K13" s="40">
        <f t="shared" si="4"/>
        <v>0</v>
      </c>
      <c r="L13" s="41"/>
      <c r="M13" s="42"/>
      <c r="N13" s="43">
        <v>0.8</v>
      </c>
      <c r="O13" s="62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</row>
    <row r="14" spans="1:260" s="19" customFormat="1" ht="14.25" customHeight="1" x14ac:dyDescent="0.2">
      <c r="A14" s="124"/>
      <c r="B14" s="120"/>
      <c r="C14" s="87" t="s">
        <v>35</v>
      </c>
      <c r="D14" s="38" t="s">
        <v>49</v>
      </c>
      <c r="E14" s="73" t="s">
        <v>29</v>
      </c>
      <c r="F14" s="73" t="s">
        <v>36</v>
      </c>
      <c r="G14" s="39">
        <v>44030</v>
      </c>
      <c r="H14" s="39">
        <v>44030</v>
      </c>
      <c r="I14" s="39">
        <v>44031</v>
      </c>
      <c r="J14" s="39">
        <v>44031</v>
      </c>
      <c r="K14" s="40">
        <f t="shared" si="4"/>
        <v>0</v>
      </c>
      <c r="L14" s="41"/>
      <c r="M14" s="42"/>
      <c r="N14" s="43">
        <v>1</v>
      </c>
      <c r="O14" s="62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</row>
    <row r="15" spans="1:260" s="19" customFormat="1" x14ac:dyDescent="0.2">
      <c r="A15" s="82">
        <v>1.3</v>
      </c>
      <c r="B15" s="90" t="s">
        <v>37</v>
      </c>
      <c r="C15" s="86" t="s">
        <v>38</v>
      </c>
      <c r="D15" s="38" t="s">
        <v>49</v>
      </c>
      <c r="E15" s="73" t="s">
        <v>29</v>
      </c>
      <c r="F15" s="73" t="s">
        <v>39</v>
      </c>
      <c r="G15" s="39">
        <v>44033</v>
      </c>
      <c r="H15" s="39">
        <v>44077</v>
      </c>
      <c r="I15" s="39">
        <v>44040</v>
      </c>
      <c r="J15" s="39"/>
      <c r="K15" s="40">
        <f>NETWORKDAYS(G15,I15)</f>
        <v>6</v>
      </c>
      <c r="L15" s="41">
        <f>I15-G15</f>
        <v>7</v>
      </c>
      <c r="M15" s="42">
        <f>IF(N15=0,G15-1,G15+(INT(L15*N15)))</f>
        <v>44039</v>
      </c>
      <c r="N15" s="43">
        <v>0.9</v>
      </c>
      <c r="O15" s="62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</row>
    <row r="16" spans="1:260" s="19" customFormat="1" x14ac:dyDescent="0.2">
      <c r="A16" s="82">
        <v>1.4</v>
      </c>
      <c r="B16" s="90" t="s">
        <v>40</v>
      </c>
      <c r="C16" s="86" t="s">
        <v>41</v>
      </c>
      <c r="D16" s="38" t="s">
        <v>49</v>
      </c>
      <c r="E16" s="73" t="s">
        <v>29</v>
      </c>
      <c r="F16" s="73" t="s">
        <v>39</v>
      </c>
      <c r="G16" s="39">
        <v>44035</v>
      </c>
      <c r="H16" s="39"/>
      <c r="I16" s="39">
        <v>44042</v>
      </c>
      <c r="J16" s="39"/>
      <c r="K16" s="40">
        <f t="shared" si="4"/>
        <v>6</v>
      </c>
      <c r="L16" s="41">
        <f t="shared" si="5"/>
        <v>7</v>
      </c>
      <c r="M16" s="42">
        <f t="shared" si="6"/>
        <v>44034</v>
      </c>
      <c r="N16" s="43">
        <v>0</v>
      </c>
      <c r="O16" s="62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</row>
    <row r="17" spans="1:260" s="60" customFormat="1" x14ac:dyDescent="0.2">
      <c r="A17" s="83">
        <v>1.5</v>
      </c>
      <c r="B17" s="51" t="s">
        <v>42</v>
      </c>
      <c r="C17" s="51" t="s">
        <v>43</v>
      </c>
      <c r="D17" s="52" t="s">
        <v>44</v>
      </c>
      <c r="E17" s="74" t="s">
        <v>29</v>
      </c>
      <c r="F17" s="74"/>
      <c r="G17" s="53">
        <v>44030</v>
      </c>
      <c r="H17" s="53"/>
      <c r="I17" s="53">
        <v>44030</v>
      </c>
      <c r="J17" s="53"/>
      <c r="K17" s="54">
        <f t="shared" si="4"/>
        <v>0</v>
      </c>
      <c r="L17" s="55">
        <f t="shared" si="5"/>
        <v>0</v>
      </c>
      <c r="M17" s="56">
        <f t="shared" si="6"/>
        <v>44029</v>
      </c>
      <c r="N17" s="57">
        <v>0</v>
      </c>
      <c r="O17" s="58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HM17" s="59"/>
      <c r="HN17" s="59"/>
      <c r="HO17" s="59"/>
      <c r="HP17" s="59"/>
      <c r="HQ17" s="59"/>
      <c r="HR17" s="59"/>
      <c r="HS17" s="59"/>
      <c r="HT17" s="59"/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</row>
    <row r="18" spans="1:260" s="20" customFormat="1" x14ac:dyDescent="0.2">
      <c r="A18" s="84" t="s">
        <v>45</v>
      </c>
      <c r="B18" s="116" t="s">
        <v>46</v>
      </c>
      <c r="C18" s="117"/>
      <c r="D18" s="31" t="s">
        <v>24</v>
      </c>
      <c r="E18" s="75" t="s">
        <v>29</v>
      </c>
      <c r="F18" s="75"/>
      <c r="G18" s="32">
        <f>MIN(G19:G26)</f>
        <v>44028</v>
      </c>
      <c r="H18" s="32"/>
      <c r="I18" s="32">
        <f>MAX(I19:I26)</f>
        <v>44042</v>
      </c>
      <c r="J18" s="32"/>
      <c r="K18" s="33">
        <f t="shared" si="4"/>
        <v>11</v>
      </c>
      <c r="L18" s="34">
        <f t="shared" si="5"/>
        <v>14</v>
      </c>
      <c r="M18" s="35">
        <f>G18+(INT(L18*N18))</f>
        <v>44037</v>
      </c>
      <c r="N18" s="36">
        <f>AVERAGE(N19:N26)</f>
        <v>0.66249999999999998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</row>
    <row r="19" spans="1:260" s="19" customFormat="1" ht="12" customHeight="1" x14ac:dyDescent="0.2">
      <c r="A19" s="82" t="s">
        <v>47</v>
      </c>
      <c r="B19" s="88" t="s">
        <v>26</v>
      </c>
      <c r="C19" s="37" t="s">
        <v>48</v>
      </c>
      <c r="D19" s="38" t="s">
        <v>28</v>
      </c>
      <c r="E19" s="73" t="s">
        <v>29</v>
      </c>
      <c r="F19" s="73" t="s">
        <v>201</v>
      </c>
      <c r="G19" s="39">
        <v>44028</v>
      </c>
      <c r="H19" s="39">
        <v>44028</v>
      </c>
      <c r="I19" s="39">
        <v>44030</v>
      </c>
      <c r="J19" s="39">
        <v>44028</v>
      </c>
      <c r="K19" s="40">
        <f t="shared" si="4"/>
        <v>2</v>
      </c>
      <c r="L19" s="41">
        <f t="shared" si="5"/>
        <v>2</v>
      </c>
      <c r="M19" s="42">
        <f>IF(N19=0,G19-1,G19+(INT(L19*N19)))</f>
        <v>44030</v>
      </c>
      <c r="N19" s="43">
        <v>1</v>
      </c>
      <c r="O19" s="17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</row>
    <row r="20" spans="1:260" s="19" customFormat="1" x14ac:dyDescent="0.2">
      <c r="A20" s="124" t="s">
        <v>50</v>
      </c>
      <c r="B20" s="121" t="s">
        <v>31</v>
      </c>
      <c r="C20" s="37" t="s">
        <v>51</v>
      </c>
      <c r="D20" s="38" t="s">
        <v>28</v>
      </c>
      <c r="E20" s="73" t="s">
        <v>29</v>
      </c>
      <c r="F20" s="73" t="s">
        <v>52</v>
      </c>
      <c r="G20" s="39">
        <v>44030</v>
      </c>
      <c r="H20" s="39">
        <v>44029</v>
      </c>
      <c r="I20" s="39">
        <v>44030</v>
      </c>
      <c r="J20" s="39">
        <v>44029</v>
      </c>
      <c r="K20" s="40">
        <f>NETWORKDAYS(G20,I20)</f>
        <v>0</v>
      </c>
      <c r="L20" s="41"/>
      <c r="M20" s="42"/>
      <c r="N20" s="43">
        <v>1</v>
      </c>
      <c r="O20" s="17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</row>
    <row r="21" spans="1:260" s="19" customFormat="1" ht="14.25" customHeight="1" x14ac:dyDescent="0.2">
      <c r="A21" s="124"/>
      <c r="B21" s="121"/>
      <c r="C21" s="37" t="s">
        <v>53</v>
      </c>
      <c r="D21" s="38" t="s">
        <v>49</v>
      </c>
      <c r="E21" s="73" t="s">
        <v>29</v>
      </c>
      <c r="F21" s="73" t="s">
        <v>52</v>
      </c>
      <c r="G21" s="39">
        <v>44030</v>
      </c>
      <c r="H21" s="39">
        <v>44063</v>
      </c>
      <c r="I21" s="39">
        <v>44032</v>
      </c>
      <c r="J21" s="39">
        <v>44065</v>
      </c>
      <c r="K21" s="40">
        <f>NETWORKDAYS(G21,I21)</f>
        <v>1</v>
      </c>
      <c r="L21" s="41"/>
      <c r="M21" s="42"/>
      <c r="N21" s="43">
        <v>0</v>
      </c>
      <c r="O21" s="17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</row>
    <row r="22" spans="1:260" s="19" customFormat="1" ht="14.25" customHeight="1" x14ac:dyDescent="0.2">
      <c r="A22" s="124"/>
      <c r="B22" s="121"/>
      <c r="C22" s="37" t="s">
        <v>54</v>
      </c>
      <c r="D22" s="38" t="s">
        <v>49</v>
      </c>
      <c r="E22" s="73" t="s">
        <v>29</v>
      </c>
      <c r="F22" s="73" t="s">
        <v>201</v>
      </c>
      <c r="G22" s="39">
        <v>44030</v>
      </c>
      <c r="H22" s="39">
        <v>44053</v>
      </c>
      <c r="I22" s="39">
        <v>44032</v>
      </c>
      <c r="J22" s="39"/>
      <c r="K22" s="40">
        <f t="shared" ref="K22:K23" si="7">NETWORKDAYS(G22,I22)</f>
        <v>1</v>
      </c>
      <c r="L22" s="41"/>
      <c r="M22" s="42"/>
      <c r="N22" s="43">
        <v>1</v>
      </c>
      <c r="O22" s="17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</row>
    <row r="23" spans="1:260" s="19" customFormat="1" ht="14.25" customHeight="1" x14ac:dyDescent="0.2">
      <c r="A23" s="124"/>
      <c r="B23" s="121"/>
      <c r="C23" s="37" t="s">
        <v>55</v>
      </c>
      <c r="D23" s="38" t="s">
        <v>49</v>
      </c>
      <c r="E23" s="73" t="s">
        <v>29</v>
      </c>
      <c r="F23" s="73" t="s">
        <v>201</v>
      </c>
      <c r="G23" s="39">
        <v>44030</v>
      </c>
      <c r="H23" s="39">
        <v>44063</v>
      </c>
      <c r="I23" s="39">
        <v>44032</v>
      </c>
      <c r="J23" s="39"/>
      <c r="K23" s="40">
        <f t="shared" si="7"/>
        <v>1</v>
      </c>
      <c r="L23" s="41"/>
      <c r="M23" s="42"/>
      <c r="N23" s="43">
        <v>0.3</v>
      </c>
      <c r="O23" s="17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</row>
    <row r="24" spans="1:260" s="19" customFormat="1" x14ac:dyDescent="0.2">
      <c r="A24" s="82">
        <v>2.2999999999999998</v>
      </c>
      <c r="B24" s="88" t="s">
        <v>37</v>
      </c>
      <c r="C24" s="37" t="s">
        <v>56</v>
      </c>
      <c r="D24" s="38" t="s">
        <v>49</v>
      </c>
      <c r="E24" s="73" t="s">
        <v>29</v>
      </c>
      <c r="F24" s="73" t="s">
        <v>201</v>
      </c>
      <c r="G24" s="39">
        <v>44030</v>
      </c>
      <c r="H24" s="39">
        <v>44063</v>
      </c>
      <c r="I24" s="39">
        <v>44042</v>
      </c>
      <c r="J24" s="39">
        <v>44065</v>
      </c>
      <c r="K24" s="40">
        <f t="shared" ref="K24:K25" si="8">NETWORKDAYS(G24,I24)</f>
        <v>9</v>
      </c>
      <c r="L24" s="41"/>
      <c r="M24" s="42"/>
      <c r="N24" s="43">
        <v>1</v>
      </c>
      <c r="O24" s="17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</row>
    <row r="25" spans="1:260" s="19" customFormat="1" x14ac:dyDescent="0.2">
      <c r="A25" s="82">
        <v>2.4</v>
      </c>
      <c r="B25" s="88" t="s">
        <v>40</v>
      </c>
      <c r="C25" s="37" t="s">
        <v>58</v>
      </c>
      <c r="D25" s="38" t="s">
        <v>49</v>
      </c>
      <c r="E25" s="73" t="s">
        <v>29</v>
      </c>
      <c r="F25" s="73" t="s">
        <v>201</v>
      </c>
      <c r="G25" s="39">
        <v>44031</v>
      </c>
      <c r="H25" s="39">
        <v>44063</v>
      </c>
      <c r="I25" s="39">
        <v>44031</v>
      </c>
      <c r="J25" s="39">
        <v>44065</v>
      </c>
      <c r="K25" s="40">
        <f t="shared" si="8"/>
        <v>0</v>
      </c>
      <c r="L25" s="41"/>
      <c r="M25" s="42"/>
      <c r="N25" s="43">
        <v>1</v>
      </c>
      <c r="O25" s="17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</row>
    <row r="26" spans="1:260" s="60" customFormat="1" x14ac:dyDescent="0.2">
      <c r="A26" s="83">
        <v>2.5</v>
      </c>
      <c r="B26" s="51" t="s">
        <v>42</v>
      </c>
      <c r="C26" s="51" t="s">
        <v>43</v>
      </c>
      <c r="D26" s="52" t="s">
        <v>44</v>
      </c>
      <c r="E26" s="74" t="s">
        <v>29</v>
      </c>
      <c r="F26" s="74"/>
      <c r="G26" s="53">
        <v>44031</v>
      </c>
      <c r="H26" s="53"/>
      <c r="I26" s="53">
        <v>44031</v>
      </c>
      <c r="J26" s="53"/>
      <c r="K26" s="54">
        <f t="shared" ref="K26:K42" si="9">NETWORKDAYS(G26,I26)</f>
        <v>0</v>
      </c>
      <c r="L26" s="55">
        <f t="shared" ref="L26:L42" si="10">I26-G26</f>
        <v>0</v>
      </c>
      <c r="M26" s="56">
        <f>IF(N26=0,G26-1,G26+(INT(L26*N26)))</f>
        <v>44030</v>
      </c>
      <c r="N26" s="57">
        <v>0</v>
      </c>
      <c r="O26" s="58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/>
      <c r="GL26" s="59"/>
      <c r="GM26" s="59"/>
      <c r="GN26" s="59"/>
      <c r="GO26" s="59"/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/>
      <c r="IA26" s="59"/>
      <c r="IB26" s="59"/>
      <c r="IC26" s="59"/>
      <c r="ID26" s="59"/>
      <c r="IE26" s="59"/>
      <c r="IF26" s="59"/>
      <c r="IG26" s="59"/>
      <c r="IH26" s="59"/>
      <c r="II26" s="59"/>
      <c r="IJ26" s="59"/>
      <c r="IK26" s="59"/>
      <c r="IL26" s="59"/>
      <c r="IM26" s="59"/>
      <c r="IN26" s="59"/>
      <c r="IO26" s="59"/>
      <c r="IP26" s="59"/>
      <c r="IQ26" s="59"/>
      <c r="IR26" s="59"/>
      <c r="IS26" s="59"/>
      <c r="IT26" s="59"/>
      <c r="IU26" s="59"/>
      <c r="IV26" s="59"/>
      <c r="IW26" s="59"/>
      <c r="IX26" s="59"/>
      <c r="IY26" s="59"/>
      <c r="IZ26" s="59"/>
    </row>
    <row r="27" spans="1:260" s="20" customFormat="1" x14ac:dyDescent="0.2">
      <c r="A27" s="84" t="s">
        <v>59</v>
      </c>
      <c r="B27" s="116" t="s">
        <v>60</v>
      </c>
      <c r="C27" s="117"/>
      <c r="D27" s="31" t="s">
        <v>61</v>
      </c>
      <c r="E27" s="75" t="s">
        <v>29</v>
      </c>
      <c r="F27" s="75"/>
      <c r="G27" s="32">
        <f>MIN(G28:G42)</f>
        <v>44026</v>
      </c>
      <c r="H27" s="32"/>
      <c r="I27" s="32">
        <f>MAX(I28:I42)</f>
        <v>44074</v>
      </c>
      <c r="J27" s="32"/>
      <c r="K27" s="33">
        <f t="shared" si="9"/>
        <v>35</v>
      </c>
      <c r="L27" s="34">
        <f t="shared" si="10"/>
        <v>48</v>
      </c>
      <c r="M27" s="35">
        <f>G27+(INT(L27*N27))</f>
        <v>44057</v>
      </c>
      <c r="N27" s="36">
        <f>AVERAGE(N28:N42)</f>
        <v>0.65333333333333343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</row>
    <row r="28" spans="1:260" s="19" customFormat="1" x14ac:dyDescent="0.2">
      <c r="A28" s="124" t="s">
        <v>62</v>
      </c>
      <c r="B28" s="121" t="s">
        <v>26</v>
      </c>
      <c r="C28" s="37" t="s">
        <v>63</v>
      </c>
      <c r="D28" s="38" t="s">
        <v>28</v>
      </c>
      <c r="E28" s="73" t="s">
        <v>29</v>
      </c>
      <c r="F28" s="73" t="s">
        <v>66</v>
      </c>
      <c r="G28" s="39">
        <v>44028</v>
      </c>
      <c r="H28" s="39">
        <v>44030</v>
      </c>
      <c r="I28" s="39">
        <v>44032</v>
      </c>
      <c r="J28" s="39">
        <v>44032</v>
      </c>
      <c r="K28" s="40">
        <f t="shared" si="9"/>
        <v>3</v>
      </c>
      <c r="L28" s="41">
        <f t="shared" si="10"/>
        <v>4</v>
      </c>
      <c r="M28" s="42">
        <f t="shared" ref="M28:M42" si="11">IF(N28=0,G28-1,G28+(INT(L28*N28)))</f>
        <v>44032</v>
      </c>
      <c r="N28" s="43">
        <v>1</v>
      </c>
      <c r="O28" s="17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</row>
    <row r="29" spans="1:260" s="19" customFormat="1" ht="14.25" customHeight="1" x14ac:dyDescent="0.2">
      <c r="A29" s="124"/>
      <c r="B29" s="121"/>
      <c r="C29" s="37" t="s">
        <v>64</v>
      </c>
      <c r="D29" s="38" t="s">
        <v>28</v>
      </c>
      <c r="E29" s="73" t="s">
        <v>29</v>
      </c>
      <c r="F29" s="73" t="s">
        <v>57</v>
      </c>
      <c r="G29" s="39">
        <v>44028</v>
      </c>
      <c r="H29" s="39">
        <v>44033</v>
      </c>
      <c r="I29" s="39">
        <v>44032</v>
      </c>
      <c r="J29" s="39">
        <v>44034</v>
      </c>
      <c r="K29" s="40">
        <f t="shared" si="9"/>
        <v>3</v>
      </c>
      <c r="L29" s="41"/>
      <c r="M29" s="42"/>
      <c r="N29" s="43">
        <v>1</v>
      </c>
      <c r="O29" s="17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</row>
    <row r="30" spans="1:260" s="19" customFormat="1" x14ac:dyDescent="0.2">
      <c r="A30" s="124">
        <v>3.2</v>
      </c>
      <c r="B30" s="121" t="s">
        <v>31</v>
      </c>
      <c r="C30" s="37" t="s">
        <v>65</v>
      </c>
      <c r="D30" s="38" t="s">
        <v>28</v>
      </c>
      <c r="E30" s="73" t="s">
        <v>29</v>
      </c>
      <c r="F30" s="73" t="s">
        <v>57</v>
      </c>
      <c r="G30" s="39">
        <v>44032</v>
      </c>
      <c r="H30" s="39">
        <v>44032</v>
      </c>
      <c r="I30" s="39">
        <v>44039</v>
      </c>
      <c r="J30" s="39">
        <v>44032</v>
      </c>
      <c r="K30" s="40">
        <f t="shared" si="9"/>
        <v>6</v>
      </c>
      <c r="L30" s="41">
        <f>I30-G30</f>
        <v>7</v>
      </c>
      <c r="M30" s="42">
        <f>IF(N30=0,G30-1,G30+(INT(L30*N30)))</f>
        <v>44039</v>
      </c>
      <c r="N30" s="43">
        <v>1</v>
      </c>
      <c r="O30" s="17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</row>
    <row r="31" spans="1:260" s="19" customFormat="1" ht="14.25" customHeight="1" x14ac:dyDescent="0.2">
      <c r="A31" s="124"/>
      <c r="B31" s="121"/>
      <c r="C31" s="37" t="s">
        <v>67</v>
      </c>
      <c r="D31" s="38" t="s">
        <v>28</v>
      </c>
      <c r="E31" s="73" t="s">
        <v>29</v>
      </c>
      <c r="F31" s="73" t="s">
        <v>57</v>
      </c>
      <c r="G31" s="39">
        <v>44032</v>
      </c>
      <c r="H31" s="39">
        <v>44032</v>
      </c>
      <c r="I31" s="39">
        <v>44039</v>
      </c>
      <c r="J31" s="39">
        <v>44032</v>
      </c>
      <c r="K31" s="40">
        <f t="shared" si="9"/>
        <v>6</v>
      </c>
      <c r="L31" s="41"/>
      <c r="M31" s="42"/>
      <c r="N31" s="43">
        <v>1</v>
      </c>
      <c r="O31" s="17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</row>
    <row r="32" spans="1:260" s="19" customFormat="1" ht="14.25" customHeight="1" x14ac:dyDescent="0.2">
      <c r="A32" s="124"/>
      <c r="B32" s="121"/>
      <c r="C32" s="37" t="s">
        <v>68</v>
      </c>
      <c r="D32" s="38" t="s">
        <v>49</v>
      </c>
      <c r="E32" s="73" t="s">
        <v>69</v>
      </c>
      <c r="F32" s="73" t="s">
        <v>70</v>
      </c>
      <c r="G32" s="39">
        <v>44026</v>
      </c>
      <c r="H32" s="39"/>
      <c r="I32" s="39">
        <v>44038</v>
      </c>
      <c r="J32" s="39"/>
      <c r="K32" s="40">
        <f t="shared" si="9"/>
        <v>9</v>
      </c>
      <c r="L32" s="41"/>
      <c r="M32" s="42"/>
      <c r="N32" s="43">
        <v>0</v>
      </c>
      <c r="O32" s="17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</row>
    <row r="33" spans="1:260" s="19" customFormat="1" ht="14.25" customHeight="1" x14ac:dyDescent="0.2">
      <c r="A33" s="124"/>
      <c r="B33" s="121"/>
      <c r="C33" s="37" t="s">
        <v>71</v>
      </c>
      <c r="D33" s="38" t="s">
        <v>28</v>
      </c>
      <c r="E33" s="73" t="s">
        <v>29</v>
      </c>
      <c r="F33" s="73" t="s">
        <v>66</v>
      </c>
      <c r="G33" s="39">
        <v>44032</v>
      </c>
      <c r="H33" s="39">
        <v>44033</v>
      </c>
      <c r="I33" s="39">
        <v>44039</v>
      </c>
      <c r="J33" s="39">
        <v>44033</v>
      </c>
      <c r="K33" s="40">
        <f t="shared" si="9"/>
        <v>6</v>
      </c>
      <c r="L33" s="41"/>
      <c r="M33" s="42"/>
      <c r="N33" s="43">
        <v>1</v>
      </c>
      <c r="O33" s="17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</row>
    <row r="34" spans="1:260" s="19" customFormat="1" x14ac:dyDescent="0.2">
      <c r="A34" s="124">
        <v>3.3</v>
      </c>
      <c r="B34" s="121" t="s">
        <v>37</v>
      </c>
      <c r="C34" s="37" t="s">
        <v>202</v>
      </c>
      <c r="D34" s="38" t="s">
        <v>28</v>
      </c>
      <c r="E34" s="73" t="s">
        <v>29</v>
      </c>
      <c r="F34" s="73" t="s">
        <v>57</v>
      </c>
      <c r="G34" s="39">
        <v>44032</v>
      </c>
      <c r="H34" s="39">
        <v>44033</v>
      </c>
      <c r="I34" s="39">
        <v>44042</v>
      </c>
      <c r="J34" s="39">
        <v>44034</v>
      </c>
      <c r="K34" s="40">
        <f t="shared" si="9"/>
        <v>9</v>
      </c>
      <c r="L34" s="41">
        <f t="shared" si="10"/>
        <v>10</v>
      </c>
      <c r="M34" s="42">
        <f t="shared" si="11"/>
        <v>44042</v>
      </c>
      <c r="N34" s="43">
        <v>1</v>
      </c>
      <c r="O34" s="17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</row>
    <row r="35" spans="1:260" s="19" customFormat="1" ht="14.25" customHeight="1" x14ac:dyDescent="0.2">
      <c r="A35" s="124"/>
      <c r="B35" s="121"/>
      <c r="C35" s="37" t="s">
        <v>203</v>
      </c>
      <c r="D35" s="38" t="s">
        <v>28</v>
      </c>
      <c r="E35" s="73" t="s">
        <v>29</v>
      </c>
      <c r="F35" s="73" t="s">
        <v>76</v>
      </c>
      <c r="G35" s="39">
        <v>44032</v>
      </c>
      <c r="H35" s="39">
        <v>44035</v>
      </c>
      <c r="I35" s="39">
        <v>44042</v>
      </c>
      <c r="J35" s="39">
        <v>44035</v>
      </c>
      <c r="K35" s="40">
        <f t="shared" si="9"/>
        <v>9</v>
      </c>
      <c r="L35" s="41"/>
      <c r="M35" s="42"/>
      <c r="N35" s="43">
        <v>1</v>
      </c>
      <c r="O35" s="17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U35" s="63"/>
      <c r="DV35" s="63"/>
      <c r="DW35" s="63"/>
      <c r="DX35" s="63"/>
      <c r="DY35" s="63"/>
      <c r="DZ35" s="63"/>
      <c r="EA35" s="6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  <c r="IW35" s="18"/>
      <c r="IX35" s="18"/>
      <c r="IY35" s="18"/>
      <c r="IZ35" s="18"/>
    </row>
    <row r="36" spans="1:260" s="19" customFormat="1" ht="14.25" customHeight="1" x14ac:dyDescent="0.2">
      <c r="A36" s="124"/>
      <c r="B36" s="121"/>
      <c r="C36" s="37" t="s">
        <v>204</v>
      </c>
      <c r="D36" s="38" t="s">
        <v>28</v>
      </c>
      <c r="E36" s="73" t="s">
        <v>29</v>
      </c>
      <c r="F36" s="73" t="s">
        <v>76</v>
      </c>
      <c r="G36" s="39">
        <v>44044</v>
      </c>
      <c r="H36" s="39">
        <v>44046</v>
      </c>
      <c r="I36" s="39">
        <v>44058</v>
      </c>
      <c r="J36" s="39">
        <v>44052</v>
      </c>
      <c r="K36" s="40">
        <f t="shared" si="9"/>
        <v>10</v>
      </c>
      <c r="L36" s="41"/>
      <c r="M36" s="42"/>
      <c r="N36" s="43">
        <v>1</v>
      </c>
      <c r="O36" s="17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  <c r="IW36" s="18"/>
      <c r="IX36" s="18"/>
      <c r="IY36" s="18"/>
      <c r="IZ36" s="18"/>
    </row>
    <row r="37" spans="1:260" s="19" customFormat="1" ht="14.25" customHeight="1" x14ac:dyDescent="0.2">
      <c r="A37" s="124"/>
      <c r="B37" s="121"/>
      <c r="C37" s="37" t="s">
        <v>205</v>
      </c>
      <c r="D37" s="38" t="s">
        <v>49</v>
      </c>
      <c r="E37" s="73" t="s">
        <v>29</v>
      </c>
      <c r="F37" s="73" t="s">
        <v>52</v>
      </c>
      <c r="G37" s="39">
        <v>44058</v>
      </c>
      <c r="H37" s="39">
        <v>44058</v>
      </c>
      <c r="I37" s="39">
        <v>44074</v>
      </c>
      <c r="K37" s="40">
        <f t="shared" si="9"/>
        <v>11</v>
      </c>
      <c r="L37" s="41"/>
      <c r="M37" s="42"/>
      <c r="N37" s="43">
        <v>0.9</v>
      </c>
      <c r="O37" s="17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  <c r="IW37" s="18"/>
      <c r="IX37" s="18"/>
      <c r="IY37" s="18"/>
      <c r="IZ37" s="18"/>
    </row>
    <row r="38" spans="1:260" s="19" customFormat="1" ht="14.25" customHeight="1" x14ac:dyDescent="0.2">
      <c r="A38" s="124"/>
      <c r="B38" s="121"/>
      <c r="C38" s="37" t="s">
        <v>72</v>
      </c>
      <c r="D38" s="38" t="s">
        <v>49</v>
      </c>
      <c r="E38" s="73" t="s">
        <v>69</v>
      </c>
      <c r="F38" s="73" t="s">
        <v>196</v>
      </c>
      <c r="G38" s="39">
        <v>44032</v>
      </c>
      <c r="H38" s="39"/>
      <c r="I38" s="39">
        <v>44038</v>
      </c>
      <c r="J38" s="39"/>
      <c r="K38" s="40">
        <f t="shared" si="9"/>
        <v>5</v>
      </c>
      <c r="L38" s="41"/>
      <c r="M38" s="42"/>
      <c r="N38" s="43">
        <v>0</v>
      </c>
      <c r="O38" s="17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  <c r="IW38" s="18"/>
      <c r="IX38" s="18"/>
      <c r="IY38" s="18"/>
      <c r="IZ38" s="18"/>
    </row>
    <row r="39" spans="1:260" s="19" customFormat="1" ht="14.25" customHeight="1" x14ac:dyDescent="0.2">
      <c r="A39" s="124"/>
      <c r="B39" s="121"/>
      <c r="C39" s="37" t="s">
        <v>73</v>
      </c>
      <c r="D39" s="38" t="s">
        <v>49</v>
      </c>
      <c r="E39" s="73" t="s">
        <v>69</v>
      </c>
      <c r="F39" s="73" t="s">
        <v>197</v>
      </c>
      <c r="G39" s="39">
        <v>44026</v>
      </c>
      <c r="H39" s="39"/>
      <c r="I39" s="39">
        <v>44038</v>
      </c>
      <c r="J39" s="39"/>
      <c r="K39" s="40">
        <f t="shared" si="9"/>
        <v>9</v>
      </c>
      <c r="L39" s="41"/>
      <c r="M39" s="42"/>
      <c r="N39" s="43">
        <v>0</v>
      </c>
      <c r="O39" s="17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U39" s="63"/>
      <c r="DV39" s="63"/>
      <c r="DW39" s="63"/>
      <c r="DX39" s="63"/>
      <c r="DY39" s="63"/>
      <c r="DZ39" s="63"/>
      <c r="EA39" s="63"/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/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  <c r="IW39" s="18"/>
      <c r="IX39" s="18"/>
      <c r="IY39" s="18"/>
      <c r="IZ39" s="18"/>
    </row>
    <row r="40" spans="1:260" s="19" customFormat="1" ht="14.25" customHeight="1" x14ac:dyDescent="0.2">
      <c r="A40" s="124"/>
      <c r="B40" s="121"/>
      <c r="C40" s="37" t="s">
        <v>74</v>
      </c>
      <c r="D40" s="38" t="s">
        <v>28</v>
      </c>
      <c r="E40" s="73" t="s">
        <v>29</v>
      </c>
      <c r="F40" s="73" t="s">
        <v>39</v>
      </c>
      <c r="G40" s="39">
        <v>44032</v>
      </c>
      <c r="H40" s="39">
        <v>44051</v>
      </c>
      <c r="I40" s="39">
        <v>44042</v>
      </c>
      <c r="J40" s="39"/>
      <c r="K40" s="40">
        <f t="shared" si="9"/>
        <v>9</v>
      </c>
      <c r="L40" s="41"/>
      <c r="M40" s="42"/>
      <c r="N40" s="43">
        <v>0.9</v>
      </c>
      <c r="O40" s="17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  <c r="IW40" s="18"/>
      <c r="IX40" s="18"/>
      <c r="IY40" s="18"/>
      <c r="IZ40" s="18"/>
    </row>
    <row r="41" spans="1:260" s="19" customFormat="1" x14ac:dyDescent="0.2">
      <c r="A41" s="82">
        <v>3.4</v>
      </c>
      <c r="B41" s="88" t="s">
        <v>40</v>
      </c>
      <c r="C41" s="37" t="s">
        <v>75</v>
      </c>
      <c r="D41" s="38" t="s">
        <v>49</v>
      </c>
      <c r="E41" s="73" t="s">
        <v>29</v>
      </c>
      <c r="F41" s="73" t="s">
        <v>76</v>
      </c>
      <c r="G41" s="39">
        <v>44042</v>
      </c>
      <c r="H41" s="39"/>
      <c r="I41" s="39">
        <v>44043</v>
      </c>
      <c r="J41" s="39"/>
      <c r="K41" s="40">
        <f t="shared" si="9"/>
        <v>2</v>
      </c>
      <c r="L41" s="41">
        <f t="shared" si="10"/>
        <v>1</v>
      </c>
      <c r="M41" s="42">
        <f t="shared" si="11"/>
        <v>44041</v>
      </c>
      <c r="N41" s="43">
        <v>0</v>
      </c>
      <c r="O41" s="17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  <c r="IW41" s="18"/>
      <c r="IX41" s="18"/>
      <c r="IY41" s="18"/>
      <c r="IZ41" s="18"/>
    </row>
    <row r="42" spans="1:260" s="60" customFormat="1" x14ac:dyDescent="0.2">
      <c r="A42" s="83">
        <v>3.5</v>
      </c>
      <c r="B42" s="51" t="s">
        <v>42</v>
      </c>
      <c r="C42" s="51" t="s">
        <v>43</v>
      </c>
      <c r="D42" s="52" t="s">
        <v>44</v>
      </c>
      <c r="E42" s="74" t="s">
        <v>29</v>
      </c>
      <c r="F42" s="74"/>
      <c r="G42" s="53">
        <v>44043</v>
      </c>
      <c r="H42" s="53"/>
      <c r="I42" s="53">
        <v>44043</v>
      </c>
      <c r="J42" s="53"/>
      <c r="K42" s="54">
        <f t="shared" si="9"/>
        <v>1</v>
      </c>
      <c r="L42" s="55">
        <f t="shared" si="10"/>
        <v>0</v>
      </c>
      <c r="M42" s="56">
        <f t="shared" si="11"/>
        <v>44042</v>
      </c>
      <c r="N42" s="57">
        <v>0</v>
      </c>
      <c r="O42" s="58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  <c r="GF42" s="59"/>
      <c r="GG42" s="59"/>
      <c r="GH42" s="59"/>
      <c r="GI42" s="59"/>
      <c r="GJ42" s="59"/>
      <c r="GK42" s="59"/>
      <c r="GL42" s="59"/>
      <c r="GM42" s="59"/>
      <c r="GN42" s="59"/>
      <c r="GO42" s="59"/>
      <c r="GP42" s="59"/>
      <c r="GQ42" s="59"/>
      <c r="GR42" s="59"/>
      <c r="GS42" s="59"/>
      <c r="GT42" s="59"/>
      <c r="GU42" s="59"/>
      <c r="GV42" s="59"/>
      <c r="GW42" s="59"/>
      <c r="GX42" s="59"/>
      <c r="GY42" s="59"/>
      <c r="GZ42" s="59"/>
      <c r="HA42" s="59"/>
      <c r="HB42" s="59"/>
      <c r="HC42" s="59"/>
      <c r="HD42" s="59"/>
      <c r="HE42" s="59"/>
      <c r="HF42" s="59"/>
      <c r="HG42" s="59"/>
      <c r="HH42" s="59"/>
      <c r="HI42" s="59"/>
      <c r="HJ42" s="59"/>
      <c r="HK42" s="59"/>
      <c r="HL42" s="59"/>
      <c r="HM42" s="59"/>
      <c r="HN42" s="59"/>
      <c r="HO42" s="59"/>
      <c r="HP42" s="59"/>
      <c r="HQ42" s="59"/>
      <c r="HR42" s="59"/>
      <c r="HS42" s="59"/>
      <c r="HT42" s="59"/>
      <c r="HU42" s="59"/>
      <c r="HV42" s="59"/>
      <c r="HW42" s="59"/>
      <c r="HX42" s="59"/>
      <c r="HY42" s="59"/>
      <c r="HZ42" s="59"/>
      <c r="IA42" s="59"/>
      <c r="IB42" s="59"/>
      <c r="IC42" s="59"/>
      <c r="ID42" s="59"/>
      <c r="IE42" s="59"/>
      <c r="IF42" s="59"/>
      <c r="IG42" s="59"/>
      <c r="IH42" s="59"/>
      <c r="II42" s="59"/>
      <c r="IJ42" s="59"/>
      <c r="IK42" s="59"/>
      <c r="IL42" s="59"/>
      <c r="IM42" s="59"/>
      <c r="IN42" s="59"/>
      <c r="IO42" s="59"/>
      <c r="IP42" s="59"/>
      <c r="IQ42" s="59"/>
      <c r="IR42" s="59"/>
      <c r="IS42" s="59"/>
      <c r="IT42" s="59"/>
      <c r="IU42" s="59"/>
      <c r="IV42" s="59"/>
      <c r="IW42" s="59"/>
      <c r="IX42" s="59"/>
      <c r="IY42" s="59"/>
      <c r="IZ42" s="59"/>
    </row>
    <row r="43" spans="1:260" s="20" customFormat="1" x14ac:dyDescent="0.2">
      <c r="A43" s="105" t="s">
        <v>77</v>
      </c>
      <c r="B43" s="118" t="s">
        <v>78</v>
      </c>
      <c r="C43" s="119"/>
      <c r="D43" s="31" t="s">
        <v>24</v>
      </c>
      <c r="E43" s="75" t="s">
        <v>29</v>
      </c>
      <c r="F43" s="75"/>
      <c r="G43" s="32">
        <f>MIN(G44:G54)</f>
        <v>44044</v>
      </c>
      <c r="H43" s="32"/>
      <c r="I43" s="32">
        <f>MAX(I44:I54)</f>
        <v>44055</v>
      </c>
      <c r="J43" s="32"/>
      <c r="K43" s="33">
        <f t="shared" ref="K43:K64" si="12">NETWORKDAYS(G43,I43)</f>
        <v>8</v>
      </c>
      <c r="L43" s="34">
        <f t="shared" ref="L43:L57" si="13">I43-G43</f>
        <v>11</v>
      </c>
      <c r="M43" s="35">
        <f>G43+(INT(L43*N43))</f>
        <v>44050</v>
      </c>
      <c r="N43" s="36">
        <f>AVERAGE(N44:N54)</f>
        <v>0.55454545454545456</v>
      </c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</row>
    <row r="44" spans="1:260" s="19" customFormat="1" x14ac:dyDescent="0.2">
      <c r="A44" s="107" t="s">
        <v>194</v>
      </c>
      <c r="B44" s="94" t="s">
        <v>26</v>
      </c>
      <c r="C44" s="94" t="s">
        <v>79</v>
      </c>
      <c r="D44" s="95" t="s">
        <v>49</v>
      </c>
      <c r="E44" s="73" t="s">
        <v>29</v>
      </c>
      <c r="F44" s="73" t="s">
        <v>57</v>
      </c>
      <c r="G44" s="39">
        <v>44044</v>
      </c>
      <c r="H44" s="39">
        <v>44074</v>
      </c>
      <c r="I44" s="39">
        <v>44044</v>
      </c>
      <c r="J44" s="39">
        <v>44074</v>
      </c>
      <c r="K44" s="40">
        <f t="shared" si="12"/>
        <v>0</v>
      </c>
      <c r="L44" s="41">
        <f t="shared" si="13"/>
        <v>0</v>
      </c>
      <c r="M44" s="42">
        <f>IF(N44=0,G44-1,G44+(INT(L44*N44)))</f>
        <v>44044</v>
      </c>
      <c r="N44" s="43">
        <v>1</v>
      </c>
      <c r="O44" s="17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3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3"/>
      <c r="EZ44" s="63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  <c r="IW44" s="18"/>
      <c r="IX44" s="18"/>
      <c r="IY44" s="18"/>
      <c r="IZ44" s="18"/>
    </row>
    <row r="45" spans="1:260" s="19" customFormat="1" x14ac:dyDescent="0.2">
      <c r="A45" s="108"/>
      <c r="B45" s="96"/>
      <c r="C45" s="93" t="s">
        <v>80</v>
      </c>
      <c r="D45" s="95" t="s">
        <v>49</v>
      </c>
      <c r="E45" s="73" t="s">
        <v>29</v>
      </c>
      <c r="F45" s="73" t="s">
        <v>57</v>
      </c>
      <c r="G45" s="39">
        <v>44044</v>
      </c>
      <c r="H45" s="39">
        <v>44074</v>
      </c>
      <c r="I45" s="39">
        <v>44044</v>
      </c>
      <c r="J45" s="39">
        <v>44074</v>
      </c>
      <c r="K45" s="40">
        <f t="shared" si="12"/>
        <v>0</v>
      </c>
      <c r="L45" s="41"/>
      <c r="M45" s="42"/>
      <c r="N45" s="43">
        <v>1</v>
      </c>
      <c r="O45" s="17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  <c r="IW45" s="18"/>
      <c r="IX45" s="18"/>
      <c r="IY45" s="18"/>
      <c r="IZ45" s="18"/>
    </row>
    <row r="46" spans="1:260" s="19" customFormat="1" x14ac:dyDescent="0.2">
      <c r="A46" s="106" t="s">
        <v>81</v>
      </c>
      <c r="B46" s="94" t="s">
        <v>31</v>
      </c>
      <c r="C46" s="94" t="s">
        <v>82</v>
      </c>
      <c r="D46" s="95" t="s">
        <v>49</v>
      </c>
      <c r="E46" s="73" t="s">
        <v>29</v>
      </c>
      <c r="F46" s="73" t="s">
        <v>39</v>
      </c>
      <c r="G46" s="39">
        <v>44045</v>
      </c>
      <c r="H46" s="39">
        <v>44074</v>
      </c>
      <c r="I46" s="39">
        <v>44046</v>
      </c>
      <c r="J46" s="39">
        <v>44074</v>
      </c>
      <c r="K46" s="40">
        <f t="shared" si="12"/>
        <v>1</v>
      </c>
      <c r="L46" s="41">
        <f t="shared" ref="L46" si="14">I46-G46</f>
        <v>1</v>
      </c>
      <c r="M46" s="42">
        <f>IF(N46=0,G46-1,G46+(INT(L46*N46)))</f>
        <v>44046</v>
      </c>
      <c r="N46" s="43">
        <v>1</v>
      </c>
      <c r="O46" s="17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  <c r="IW46" s="18"/>
      <c r="IX46" s="18"/>
      <c r="IY46" s="18"/>
      <c r="IZ46" s="18"/>
    </row>
    <row r="47" spans="1:260" s="19" customFormat="1" x14ac:dyDescent="0.2">
      <c r="A47" s="82"/>
      <c r="B47" s="96"/>
      <c r="C47" s="37" t="s">
        <v>83</v>
      </c>
      <c r="D47" s="95" t="s">
        <v>49</v>
      </c>
      <c r="E47" s="73" t="s">
        <v>29</v>
      </c>
      <c r="F47" s="73" t="s">
        <v>39</v>
      </c>
      <c r="G47" s="39">
        <v>44045</v>
      </c>
      <c r="H47" s="39">
        <v>44083</v>
      </c>
      <c r="I47" s="39">
        <v>44046</v>
      </c>
      <c r="J47" s="39">
        <v>44084</v>
      </c>
      <c r="K47" s="40">
        <f t="shared" si="12"/>
        <v>1</v>
      </c>
      <c r="L47" s="41"/>
      <c r="M47" s="42"/>
      <c r="N47" s="43">
        <v>1</v>
      </c>
      <c r="O47" s="17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3"/>
      <c r="ED47" s="63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  <c r="IV47" s="18"/>
      <c r="IW47" s="18"/>
      <c r="IX47" s="18"/>
      <c r="IY47" s="18"/>
      <c r="IZ47" s="18"/>
    </row>
    <row r="48" spans="1:260" s="19" customFormat="1" x14ac:dyDescent="0.2">
      <c r="A48" s="82" t="s">
        <v>84</v>
      </c>
      <c r="B48" s="88" t="s">
        <v>37</v>
      </c>
      <c r="C48" s="37" t="s">
        <v>85</v>
      </c>
      <c r="D48" s="95" t="s">
        <v>49</v>
      </c>
      <c r="E48" s="73" t="s">
        <v>29</v>
      </c>
      <c r="F48" s="73" t="s">
        <v>36</v>
      </c>
      <c r="G48" s="39">
        <v>44045</v>
      </c>
      <c r="H48" s="39">
        <v>44089</v>
      </c>
      <c r="I48" s="39">
        <v>44046</v>
      </c>
      <c r="J48" s="39"/>
      <c r="K48" s="40">
        <f t="shared" si="12"/>
        <v>1</v>
      </c>
      <c r="L48" s="41"/>
      <c r="M48" s="42"/>
      <c r="N48" s="43">
        <v>0.8</v>
      </c>
      <c r="O48" s="17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  <c r="IU48" s="18"/>
      <c r="IV48" s="18"/>
      <c r="IW48" s="18"/>
      <c r="IX48" s="18"/>
      <c r="IY48" s="18"/>
      <c r="IZ48" s="18"/>
    </row>
    <row r="49" spans="1:260" s="19" customFormat="1" x14ac:dyDescent="0.2">
      <c r="A49" s="99"/>
      <c r="B49" s="100"/>
      <c r="C49" s="37" t="s">
        <v>86</v>
      </c>
      <c r="D49" s="95" t="s">
        <v>49</v>
      </c>
      <c r="E49" s="73" t="s">
        <v>29</v>
      </c>
      <c r="F49" s="73" t="s">
        <v>36</v>
      </c>
      <c r="G49" s="39">
        <v>44045</v>
      </c>
      <c r="H49" s="39">
        <v>44089</v>
      </c>
      <c r="I49" s="39">
        <v>44046</v>
      </c>
      <c r="J49" s="39"/>
      <c r="K49" s="40">
        <f t="shared" si="12"/>
        <v>1</v>
      </c>
      <c r="L49" s="41"/>
      <c r="M49" s="42"/>
      <c r="N49" s="43">
        <v>0.9</v>
      </c>
      <c r="O49" s="17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  <c r="IP49" s="18"/>
      <c r="IQ49" s="18"/>
      <c r="IR49" s="18"/>
      <c r="IS49" s="18"/>
      <c r="IT49" s="18"/>
      <c r="IU49" s="18"/>
      <c r="IV49" s="18"/>
      <c r="IW49" s="18"/>
      <c r="IX49" s="18"/>
      <c r="IY49" s="18"/>
      <c r="IZ49" s="18"/>
    </row>
    <row r="50" spans="1:260" s="19" customFormat="1" x14ac:dyDescent="0.2">
      <c r="A50" s="101"/>
      <c r="B50" s="102"/>
      <c r="C50" s="37" t="s">
        <v>87</v>
      </c>
      <c r="D50" s="38" t="s">
        <v>49</v>
      </c>
      <c r="E50" s="73" t="s">
        <v>29</v>
      </c>
      <c r="F50" s="73" t="s">
        <v>36</v>
      </c>
      <c r="G50" s="39">
        <v>44045</v>
      </c>
      <c r="H50" s="39">
        <v>44089</v>
      </c>
      <c r="I50" s="39">
        <v>44047</v>
      </c>
      <c r="J50" s="39"/>
      <c r="K50" s="40">
        <f t="shared" si="12"/>
        <v>2</v>
      </c>
      <c r="L50" s="41">
        <f t="shared" si="13"/>
        <v>2</v>
      </c>
      <c r="M50" s="42">
        <f>IF(N50=0,G50-1,G50+(INT(L50*N50)))</f>
        <v>44045</v>
      </c>
      <c r="N50" s="43">
        <v>0.4</v>
      </c>
      <c r="O50" s="17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3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  <c r="IP50" s="18"/>
      <c r="IQ50" s="18"/>
      <c r="IR50" s="18"/>
      <c r="IS50" s="18"/>
      <c r="IT50" s="18"/>
      <c r="IU50" s="18"/>
      <c r="IV50" s="18"/>
      <c r="IW50" s="18"/>
      <c r="IX50" s="18"/>
      <c r="IY50" s="18"/>
      <c r="IZ50" s="18"/>
    </row>
    <row r="51" spans="1:260" s="19" customFormat="1" x14ac:dyDescent="0.2">
      <c r="A51" s="101"/>
      <c r="B51" s="102"/>
      <c r="C51" s="37" t="s">
        <v>88</v>
      </c>
      <c r="D51" s="38" t="s">
        <v>49</v>
      </c>
      <c r="E51" s="73" t="s">
        <v>29</v>
      </c>
      <c r="F51" s="73" t="s">
        <v>39</v>
      </c>
      <c r="G51" s="39">
        <v>44045</v>
      </c>
      <c r="H51" s="39"/>
      <c r="I51" s="39">
        <v>44047</v>
      </c>
      <c r="J51" s="39"/>
      <c r="K51" s="40">
        <f t="shared" si="12"/>
        <v>2</v>
      </c>
      <c r="L51" s="41"/>
      <c r="M51" s="42"/>
      <c r="N51" s="43">
        <v>0</v>
      </c>
      <c r="O51" s="17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U51" s="63"/>
      <c r="DV51" s="63"/>
      <c r="DW51" s="63"/>
      <c r="DX51" s="63"/>
      <c r="DY51" s="63"/>
      <c r="DZ51" s="63"/>
      <c r="EA51" s="63"/>
      <c r="EB51" s="63"/>
      <c r="EC51" s="63"/>
      <c r="ED51" s="63"/>
      <c r="EE51" s="63"/>
      <c r="EF51" s="63"/>
      <c r="EG51" s="63"/>
      <c r="EH51" s="63"/>
      <c r="EI51" s="63"/>
      <c r="EJ51" s="63"/>
      <c r="EK51" s="63"/>
      <c r="EL51" s="63"/>
      <c r="EM51" s="63"/>
      <c r="EN51" s="63"/>
      <c r="EO51" s="63"/>
      <c r="EP51" s="63"/>
      <c r="EQ51" s="63"/>
      <c r="ER51" s="63"/>
      <c r="ES51" s="63"/>
      <c r="ET51" s="63"/>
      <c r="EU51" s="63"/>
      <c r="EV51" s="63"/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  <c r="IW51" s="18"/>
      <c r="IX51" s="18"/>
      <c r="IY51" s="18"/>
      <c r="IZ51" s="18"/>
    </row>
    <row r="52" spans="1:260" s="19" customFormat="1" x14ac:dyDescent="0.2">
      <c r="A52" s="103"/>
      <c r="B52" s="104"/>
      <c r="C52" s="37" t="s">
        <v>195</v>
      </c>
      <c r="D52" s="38" t="s">
        <v>49</v>
      </c>
      <c r="E52" s="73" t="s">
        <v>89</v>
      </c>
      <c r="F52" s="73" t="s">
        <v>198</v>
      </c>
      <c r="G52" s="39">
        <v>44047</v>
      </c>
      <c r="H52" s="39"/>
      <c r="I52" s="39">
        <v>44055</v>
      </c>
      <c r="J52" s="39"/>
      <c r="K52" s="40">
        <f t="shared" si="12"/>
        <v>7</v>
      </c>
      <c r="L52" s="41"/>
      <c r="M52" s="42"/>
      <c r="N52" s="43">
        <v>0</v>
      </c>
      <c r="O52" s="17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U52" s="63"/>
      <c r="DV52" s="63"/>
      <c r="DW52" s="63"/>
      <c r="DX52" s="63"/>
      <c r="DY52" s="63"/>
      <c r="DZ52" s="63"/>
      <c r="EA52" s="63"/>
      <c r="EB52" s="63"/>
      <c r="EC52" s="63"/>
      <c r="ED52" s="63"/>
      <c r="EE52" s="63"/>
      <c r="EF52" s="63"/>
      <c r="EG52" s="63"/>
      <c r="EH52" s="63"/>
      <c r="EI52" s="63"/>
      <c r="EJ52" s="63"/>
      <c r="EK52" s="63"/>
      <c r="EL52" s="63"/>
      <c r="EM52" s="63"/>
      <c r="EN52" s="63"/>
      <c r="EO52" s="63"/>
      <c r="EP52" s="63"/>
      <c r="EQ52" s="63"/>
      <c r="ER52" s="63"/>
      <c r="ES52" s="63"/>
      <c r="ET52" s="63"/>
      <c r="EU52" s="63"/>
      <c r="EV52" s="63"/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  <c r="IM52" s="18"/>
      <c r="IN52" s="18"/>
      <c r="IO52" s="18"/>
      <c r="IP52" s="18"/>
      <c r="IQ52" s="18"/>
      <c r="IR52" s="18"/>
      <c r="IS52" s="18"/>
      <c r="IT52" s="18"/>
      <c r="IU52" s="18"/>
      <c r="IV52" s="18"/>
      <c r="IW52" s="18"/>
      <c r="IX52" s="18"/>
      <c r="IY52" s="18"/>
      <c r="IZ52" s="18"/>
    </row>
    <row r="53" spans="1:260" s="19" customFormat="1" x14ac:dyDescent="0.2">
      <c r="A53" s="82" t="s">
        <v>90</v>
      </c>
      <c r="B53" s="88" t="s">
        <v>40</v>
      </c>
      <c r="C53" s="37" t="s">
        <v>91</v>
      </c>
      <c r="D53" s="95" t="s">
        <v>49</v>
      </c>
      <c r="E53" s="73" t="s">
        <v>29</v>
      </c>
      <c r="F53" s="73" t="s">
        <v>57</v>
      </c>
      <c r="G53" s="39">
        <v>44045</v>
      </c>
      <c r="H53" s="39"/>
      <c r="I53" s="39">
        <v>44049</v>
      </c>
      <c r="J53" s="39"/>
      <c r="K53" s="40">
        <f t="shared" si="12"/>
        <v>4</v>
      </c>
      <c r="L53" s="41">
        <f t="shared" si="13"/>
        <v>4</v>
      </c>
      <c r="M53" s="42">
        <f>IF(N53=0,G53-1,G53+(INT(L53*N53)))</f>
        <v>44044</v>
      </c>
      <c r="N53" s="43">
        <v>0</v>
      </c>
      <c r="O53" s="17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  <c r="DP53" s="63"/>
      <c r="DQ53" s="63"/>
      <c r="DR53" s="63"/>
      <c r="DS53" s="63"/>
      <c r="DT53" s="63"/>
      <c r="DU53" s="63"/>
      <c r="DV53" s="63"/>
      <c r="DW53" s="63"/>
      <c r="DX53" s="63"/>
      <c r="DY53" s="63"/>
      <c r="DZ53" s="63"/>
      <c r="EA53" s="63"/>
      <c r="EB53" s="63"/>
      <c r="EC53" s="63"/>
      <c r="ED53" s="63"/>
      <c r="EE53" s="63"/>
      <c r="EF53" s="63"/>
      <c r="EG53" s="63"/>
      <c r="EH53" s="63"/>
      <c r="EI53" s="63"/>
      <c r="EJ53" s="63"/>
      <c r="EK53" s="63"/>
      <c r="EL53" s="63"/>
      <c r="EM53" s="63"/>
      <c r="EN53" s="63"/>
      <c r="EO53" s="63"/>
      <c r="EP53" s="63"/>
      <c r="EQ53" s="63"/>
      <c r="ER53" s="63"/>
      <c r="ES53" s="63"/>
      <c r="ET53" s="63"/>
      <c r="EU53" s="63"/>
      <c r="EV53" s="63"/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  <c r="HW53" s="18"/>
      <c r="HX53" s="18"/>
      <c r="HY53" s="18"/>
      <c r="HZ53" s="18"/>
      <c r="IA53" s="18"/>
      <c r="IB53" s="18"/>
      <c r="IC53" s="18"/>
      <c r="ID53" s="18"/>
      <c r="IE53" s="18"/>
      <c r="IF53" s="18"/>
      <c r="IG53" s="18"/>
      <c r="IH53" s="18"/>
      <c r="II53" s="18"/>
      <c r="IJ53" s="18"/>
      <c r="IK53" s="18"/>
      <c r="IL53" s="18"/>
      <c r="IM53" s="18"/>
      <c r="IN53" s="18"/>
      <c r="IO53" s="18"/>
      <c r="IP53" s="18"/>
      <c r="IQ53" s="18"/>
      <c r="IR53" s="18"/>
      <c r="IS53" s="18"/>
      <c r="IT53" s="18"/>
      <c r="IU53" s="18"/>
      <c r="IV53" s="18"/>
      <c r="IW53" s="18"/>
      <c r="IX53" s="18"/>
      <c r="IY53" s="18"/>
      <c r="IZ53" s="18"/>
    </row>
    <row r="54" spans="1:260" s="60" customFormat="1" x14ac:dyDescent="0.2">
      <c r="A54" s="83" t="s">
        <v>92</v>
      </c>
      <c r="B54" s="89" t="s">
        <v>42</v>
      </c>
      <c r="C54" s="51" t="s">
        <v>43</v>
      </c>
      <c r="D54" s="52" t="s">
        <v>44</v>
      </c>
      <c r="E54" s="74" t="s">
        <v>29</v>
      </c>
      <c r="F54" s="74"/>
      <c r="G54" s="53">
        <v>44050</v>
      </c>
      <c r="H54" s="53"/>
      <c r="I54" s="53">
        <v>44050</v>
      </c>
      <c r="J54" s="53"/>
      <c r="K54" s="54">
        <f t="shared" si="12"/>
        <v>1</v>
      </c>
      <c r="L54" s="55">
        <f t="shared" si="13"/>
        <v>0</v>
      </c>
      <c r="M54" s="56">
        <f>IF(N54=0,G54-1,G54+(INT(L54*N54)))</f>
        <v>44049</v>
      </c>
      <c r="N54" s="57">
        <v>0</v>
      </c>
      <c r="O54" s="58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59"/>
      <c r="DG54" s="59"/>
      <c r="DH54" s="59"/>
      <c r="DI54" s="59"/>
      <c r="DJ54" s="59"/>
      <c r="DK54" s="59"/>
      <c r="DL54" s="59"/>
      <c r="DM54" s="59"/>
      <c r="DN54" s="59"/>
      <c r="DO54" s="59"/>
      <c r="DP54" s="59"/>
      <c r="DQ54" s="59"/>
      <c r="DR54" s="59"/>
      <c r="DS54" s="59"/>
      <c r="DT54" s="59"/>
      <c r="DU54" s="59"/>
      <c r="DV54" s="59"/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  <c r="EM54" s="59"/>
      <c r="EN54" s="59"/>
      <c r="EO54" s="59"/>
      <c r="EP54" s="59"/>
      <c r="EQ54" s="59"/>
      <c r="ER54" s="59"/>
      <c r="ES54" s="59"/>
      <c r="ET54" s="59"/>
      <c r="EU54" s="59"/>
      <c r="EV54" s="59"/>
      <c r="EW54" s="59"/>
      <c r="EX54" s="59"/>
      <c r="EY54" s="59"/>
      <c r="EZ54" s="59"/>
      <c r="FA54" s="59"/>
      <c r="FB54" s="59"/>
      <c r="FC54" s="59"/>
      <c r="FD54" s="59"/>
      <c r="FE54" s="59"/>
      <c r="FF54" s="59"/>
      <c r="FG54" s="59"/>
      <c r="FH54" s="59"/>
      <c r="FI54" s="59"/>
      <c r="FJ54" s="59"/>
      <c r="FK54" s="59"/>
      <c r="FL54" s="59"/>
      <c r="FM54" s="59"/>
      <c r="FN54" s="59"/>
      <c r="FO54" s="59"/>
      <c r="FP54" s="59"/>
      <c r="FQ54" s="59"/>
      <c r="FR54" s="59"/>
      <c r="FS54" s="59"/>
      <c r="FT54" s="59"/>
      <c r="FU54" s="59"/>
      <c r="FV54" s="59"/>
      <c r="FW54" s="59"/>
      <c r="FX54" s="59"/>
      <c r="FY54" s="59"/>
      <c r="FZ54" s="59"/>
      <c r="GA54" s="59"/>
      <c r="GB54" s="59"/>
      <c r="GC54" s="59"/>
      <c r="GD54" s="59"/>
      <c r="GE54" s="59"/>
      <c r="GF54" s="59"/>
      <c r="GG54" s="59"/>
      <c r="GH54" s="59"/>
      <c r="GI54" s="59"/>
      <c r="GJ54" s="59"/>
      <c r="GK54" s="59"/>
      <c r="GL54" s="59"/>
      <c r="GM54" s="59"/>
      <c r="GN54" s="59"/>
      <c r="GO54" s="59"/>
      <c r="GP54" s="59"/>
      <c r="GQ54" s="59"/>
      <c r="GR54" s="59"/>
      <c r="GS54" s="59"/>
      <c r="GT54" s="59"/>
      <c r="GU54" s="59"/>
      <c r="GV54" s="59"/>
      <c r="GW54" s="59"/>
      <c r="GX54" s="59"/>
      <c r="GY54" s="59"/>
      <c r="GZ54" s="59"/>
      <c r="HA54" s="59"/>
      <c r="HB54" s="59"/>
      <c r="HC54" s="59"/>
      <c r="HD54" s="59"/>
      <c r="HE54" s="59"/>
      <c r="HF54" s="59"/>
      <c r="HG54" s="59"/>
      <c r="HH54" s="59"/>
      <c r="HI54" s="59"/>
      <c r="HJ54" s="59"/>
      <c r="HK54" s="59"/>
      <c r="HL54" s="59"/>
      <c r="HM54" s="59"/>
      <c r="HN54" s="59"/>
      <c r="HO54" s="59"/>
      <c r="HP54" s="59"/>
      <c r="HQ54" s="59"/>
      <c r="HR54" s="59"/>
      <c r="HS54" s="59"/>
      <c r="HT54" s="59"/>
      <c r="HU54" s="59"/>
      <c r="HV54" s="59"/>
      <c r="HW54" s="59"/>
      <c r="HX54" s="59"/>
      <c r="HY54" s="59"/>
      <c r="HZ54" s="59"/>
      <c r="IA54" s="59"/>
      <c r="IB54" s="59"/>
      <c r="IC54" s="59"/>
      <c r="ID54" s="59"/>
      <c r="IE54" s="59"/>
      <c r="IF54" s="59"/>
      <c r="IG54" s="59"/>
      <c r="IH54" s="59"/>
      <c r="II54" s="59"/>
      <c r="IJ54" s="59"/>
      <c r="IK54" s="59"/>
      <c r="IL54" s="59"/>
      <c r="IM54" s="59"/>
      <c r="IN54" s="59"/>
      <c r="IO54" s="59"/>
      <c r="IP54" s="59"/>
      <c r="IQ54" s="59"/>
      <c r="IR54" s="59"/>
      <c r="IS54" s="59"/>
      <c r="IT54" s="59"/>
      <c r="IU54" s="59"/>
      <c r="IV54" s="59"/>
      <c r="IW54" s="59"/>
      <c r="IX54" s="59"/>
      <c r="IY54" s="59"/>
      <c r="IZ54" s="59"/>
    </row>
    <row r="55" spans="1:260" s="20" customFormat="1" x14ac:dyDescent="0.2">
      <c r="A55" s="84" t="s">
        <v>93</v>
      </c>
      <c r="B55" s="110" t="s">
        <v>94</v>
      </c>
      <c r="C55" s="111"/>
      <c r="D55" s="31" t="s">
        <v>24</v>
      </c>
      <c r="E55" s="75" t="s">
        <v>29</v>
      </c>
      <c r="F55" s="75"/>
      <c r="G55" s="32">
        <f>MIN(G56:G65)</f>
        <v>44050</v>
      </c>
      <c r="H55" s="32"/>
      <c r="I55" s="32">
        <f>MAX(I56:I65)</f>
        <v>44066</v>
      </c>
      <c r="J55" s="32"/>
      <c r="K55" s="33">
        <f t="shared" si="12"/>
        <v>11</v>
      </c>
      <c r="L55" s="34">
        <f t="shared" si="13"/>
        <v>16</v>
      </c>
      <c r="M55" s="35">
        <f>G55+(INT(L55*N55))</f>
        <v>44051</v>
      </c>
      <c r="N55" s="36">
        <f>AVERAGE(N56:N65)</f>
        <v>7.9999999999999988E-2</v>
      </c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</row>
    <row r="56" spans="1:260" s="19" customFormat="1" x14ac:dyDescent="0.2">
      <c r="A56" s="124" t="s">
        <v>95</v>
      </c>
      <c r="B56" s="120" t="s">
        <v>26</v>
      </c>
      <c r="C56" s="37" t="s">
        <v>96</v>
      </c>
      <c r="D56" s="38" t="s">
        <v>49</v>
      </c>
      <c r="E56" s="73" t="s">
        <v>29</v>
      </c>
      <c r="F56" s="73" t="s">
        <v>201</v>
      </c>
      <c r="G56" s="39">
        <v>44050</v>
      </c>
      <c r="H56" s="39">
        <v>44065</v>
      </c>
      <c r="I56" s="39">
        <v>44051</v>
      </c>
      <c r="J56" s="39"/>
      <c r="K56" s="40">
        <f t="shared" si="12"/>
        <v>1</v>
      </c>
      <c r="L56" s="41">
        <f t="shared" si="13"/>
        <v>1</v>
      </c>
      <c r="M56" s="42">
        <f>IF(N56=0,G56-1,G56+(INT(L56*N56)))</f>
        <v>44050</v>
      </c>
      <c r="N56" s="43">
        <v>0.3</v>
      </c>
      <c r="O56" s="17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U56" s="63"/>
      <c r="DV56" s="63"/>
      <c r="DW56" s="63"/>
      <c r="DX56" s="63"/>
      <c r="DY56" s="63"/>
      <c r="DZ56" s="63"/>
      <c r="EA56" s="63"/>
      <c r="EB56" s="63"/>
      <c r="EC56" s="63"/>
      <c r="ED56" s="63"/>
      <c r="EE56" s="63"/>
      <c r="EF56" s="63"/>
      <c r="EG56" s="63"/>
      <c r="EH56" s="63"/>
      <c r="EI56" s="63"/>
      <c r="EJ56" s="63"/>
      <c r="EK56" s="63"/>
      <c r="EL56" s="63"/>
      <c r="EM56" s="63"/>
      <c r="EN56" s="63"/>
      <c r="EO56" s="63"/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  <c r="IW56" s="18"/>
      <c r="IX56" s="18"/>
      <c r="IY56" s="18"/>
      <c r="IZ56" s="18"/>
    </row>
    <row r="57" spans="1:260" s="19" customFormat="1" ht="14.25" customHeight="1" x14ac:dyDescent="0.2">
      <c r="A57" s="124"/>
      <c r="B57" s="120"/>
      <c r="C57" s="92" t="s">
        <v>97</v>
      </c>
      <c r="D57" s="38" t="s">
        <v>49</v>
      </c>
      <c r="E57" s="73" t="s">
        <v>29</v>
      </c>
      <c r="F57" s="73" t="s">
        <v>201</v>
      </c>
      <c r="G57" s="39">
        <v>44050</v>
      </c>
      <c r="H57" s="39">
        <v>44065</v>
      </c>
      <c r="I57" s="39">
        <v>44051</v>
      </c>
      <c r="J57" s="39"/>
      <c r="K57" s="40">
        <f t="shared" si="12"/>
        <v>1</v>
      </c>
      <c r="L57" s="41">
        <f t="shared" si="13"/>
        <v>1</v>
      </c>
      <c r="M57" s="42"/>
      <c r="N57" s="43">
        <v>0.4</v>
      </c>
      <c r="O57" s="17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  <c r="IM57" s="18"/>
      <c r="IN57" s="18"/>
      <c r="IO57" s="18"/>
      <c r="IP57" s="18"/>
      <c r="IQ57" s="18"/>
      <c r="IR57" s="18"/>
      <c r="IS57" s="18"/>
      <c r="IT57" s="18"/>
      <c r="IU57" s="18"/>
      <c r="IV57" s="18"/>
      <c r="IW57" s="18"/>
      <c r="IX57" s="18"/>
      <c r="IY57" s="18"/>
      <c r="IZ57" s="18"/>
    </row>
    <row r="58" spans="1:260" s="19" customFormat="1" x14ac:dyDescent="0.2">
      <c r="A58" s="97" t="s">
        <v>98</v>
      </c>
      <c r="B58" s="37" t="s">
        <v>31</v>
      </c>
      <c r="C58" s="88" t="s">
        <v>99</v>
      </c>
      <c r="D58" s="38" t="s">
        <v>49</v>
      </c>
      <c r="E58" s="73" t="s">
        <v>29</v>
      </c>
      <c r="F58" s="73" t="s">
        <v>201</v>
      </c>
      <c r="G58" s="39">
        <v>44051</v>
      </c>
      <c r="H58" s="39">
        <v>44065</v>
      </c>
      <c r="I58" s="39">
        <v>44053</v>
      </c>
      <c r="J58" s="39"/>
      <c r="K58" s="40">
        <f t="shared" si="12"/>
        <v>1</v>
      </c>
      <c r="L58" s="41" t="e">
        <f>I58-#REF!</f>
        <v>#REF!</v>
      </c>
      <c r="M58" s="42" t="e">
        <f>IF(N58=0,#REF!-1,#REF!+(INT(L58*N58)))</f>
        <v>#REF!</v>
      </c>
      <c r="N58" s="43">
        <v>0.1</v>
      </c>
      <c r="O58" s="17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3"/>
      <c r="EK58" s="63"/>
      <c r="EL58" s="63"/>
      <c r="EM58" s="63"/>
      <c r="EN58" s="63"/>
      <c r="EO58" s="63"/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  <c r="IM58" s="18"/>
      <c r="IN58" s="18"/>
      <c r="IO58" s="18"/>
      <c r="IP58" s="18"/>
      <c r="IQ58" s="18"/>
      <c r="IR58" s="18"/>
      <c r="IS58" s="18"/>
      <c r="IT58" s="18"/>
      <c r="IU58" s="18"/>
      <c r="IV58" s="18"/>
      <c r="IW58" s="18"/>
      <c r="IX58" s="18"/>
      <c r="IY58" s="18"/>
      <c r="IZ58" s="18"/>
    </row>
    <row r="59" spans="1:260" s="19" customFormat="1" x14ac:dyDescent="0.2">
      <c r="A59" s="124" t="s">
        <v>100</v>
      </c>
      <c r="B59" s="120" t="s">
        <v>37</v>
      </c>
      <c r="C59" s="37" t="s">
        <v>101</v>
      </c>
      <c r="D59" s="38" t="s">
        <v>49</v>
      </c>
      <c r="E59" s="73" t="s">
        <v>29</v>
      </c>
      <c r="F59" s="73" t="s">
        <v>52</v>
      </c>
      <c r="G59" s="39">
        <v>44053</v>
      </c>
      <c r="H59" s="39"/>
      <c r="I59" s="39">
        <v>44060</v>
      </c>
      <c r="J59" s="39"/>
      <c r="K59" s="40">
        <f t="shared" si="12"/>
        <v>6</v>
      </c>
      <c r="L59" s="41" t="e">
        <f>I59-#REF!</f>
        <v>#REF!</v>
      </c>
      <c r="M59" s="42" t="e">
        <f>IF(N59=0,#REF!-1,#REF!+(INT(L59*N59)))</f>
        <v>#REF!</v>
      </c>
      <c r="N59" s="43">
        <v>0</v>
      </c>
      <c r="O59" s="17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  <c r="IM59" s="18"/>
      <c r="IN59" s="18"/>
      <c r="IO59" s="18"/>
      <c r="IP59" s="18"/>
      <c r="IQ59" s="18"/>
      <c r="IR59" s="18"/>
      <c r="IS59" s="18"/>
      <c r="IT59" s="18"/>
      <c r="IU59" s="18"/>
      <c r="IV59" s="18"/>
      <c r="IW59" s="18"/>
      <c r="IX59" s="18"/>
      <c r="IY59" s="18"/>
      <c r="IZ59" s="18"/>
    </row>
    <row r="60" spans="1:260" s="19" customFormat="1" ht="14.25" customHeight="1" x14ac:dyDescent="0.2">
      <c r="A60" s="124"/>
      <c r="B60" s="120"/>
      <c r="C60" s="37" t="s">
        <v>102</v>
      </c>
      <c r="D60" s="38" t="s">
        <v>49</v>
      </c>
      <c r="E60" s="73" t="s">
        <v>29</v>
      </c>
      <c r="F60" s="73" t="s">
        <v>52</v>
      </c>
      <c r="G60" s="39">
        <v>44053</v>
      </c>
      <c r="H60" s="39"/>
      <c r="I60" s="39">
        <v>44060</v>
      </c>
      <c r="J60" s="39"/>
      <c r="K60" s="40">
        <f t="shared" si="12"/>
        <v>6</v>
      </c>
      <c r="L60" s="41"/>
      <c r="M60" s="42"/>
      <c r="N60" s="43">
        <v>0</v>
      </c>
      <c r="O60" s="17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/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  <c r="IM60" s="18"/>
      <c r="IN60" s="18"/>
      <c r="IO60" s="18"/>
      <c r="IP60" s="18"/>
      <c r="IQ60" s="18"/>
      <c r="IR60" s="18"/>
      <c r="IS60" s="18"/>
      <c r="IT60" s="18"/>
      <c r="IU60" s="18"/>
      <c r="IV60" s="18"/>
      <c r="IW60" s="18"/>
      <c r="IX60" s="18"/>
      <c r="IY60" s="18"/>
      <c r="IZ60" s="18"/>
    </row>
    <row r="61" spans="1:260" s="19" customFormat="1" ht="14.25" customHeight="1" x14ac:dyDescent="0.2">
      <c r="A61" s="124"/>
      <c r="B61" s="120"/>
      <c r="C61" s="37" t="s">
        <v>103</v>
      </c>
      <c r="D61" s="38" t="s">
        <v>49</v>
      </c>
      <c r="E61" s="73" t="s">
        <v>29</v>
      </c>
      <c r="F61" s="73" t="s">
        <v>52</v>
      </c>
      <c r="G61" s="39">
        <v>44056</v>
      </c>
      <c r="H61" s="39"/>
      <c r="I61" s="39">
        <v>44063</v>
      </c>
      <c r="J61" s="39"/>
      <c r="K61" s="40">
        <f t="shared" si="12"/>
        <v>6</v>
      </c>
      <c r="L61" s="41"/>
      <c r="M61" s="42"/>
      <c r="N61" s="43">
        <v>0</v>
      </c>
      <c r="O61" s="17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/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/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  <c r="IM61" s="18"/>
      <c r="IN61" s="18"/>
      <c r="IO61" s="18"/>
      <c r="IP61" s="18"/>
      <c r="IQ61" s="18"/>
      <c r="IR61" s="18"/>
      <c r="IS61" s="18"/>
      <c r="IT61" s="18"/>
      <c r="IU61" s="18"/>
      <c r="IV61" s="18"/>
      <c r="IW61" s="18"/>
      <c r="IX61" s="18"/>
      <c r="IY61" s="18"/>
      <c r="IZ61" s="18"/>
    </row>
    <row r="62" spans="1:260" s="19" customFormat="1" ht="14.25" customHeight="1" x14ac:dyDescent="0.2">
      <c r="A62" s="124"/>
      <c r="B62" s="120"/>
      <c r="C62" s="37" t="s">
        <v>104</v>
      </c>
      <c r="D62" s="38" t="s">
        <v>49</v>
      </c>
      <c r="E62" s="73" t="s">
        <v>29</v>
      </c>
      <c r="F62" s="73" t="s">
        <v>52</v>
      </c>
      <c r="G62" s="39">
        <v>44056</v>
      </c>
      <c r="H62" s="39"/>
      <c r="I62" s="39">
        <v>44063</v>
      </c>
      <c r="J62" s="39"/>
      <c r="K62" s="40">
        <f t="shared" si="12"/>
        <v>6</v>
      </c>
      <c r="L62" s="41"/>
      <c r="M62" s="42"/>
      <c r="N62" s="43">
        <v>0</v>
      </c>
      <c r="O62" s="17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/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18"/>
      <c r="IE62" s="18"/>
      <c r="IF62" s="18"/>
      <c r="IG62" s="18"/>
      <c r="IH62" s="18"/>
      <c r="II62" s="18"/>
      <c r="IJ62" s="18"/>
      <c r="IK62" s="18"/>
      <c r="IL62" s="18"/>
      <c r="IM62" s="18"/>
      <c r="IN62" s="18"/>
      <c r="IO62" s="18"/>
      <c r="IP62" s="18"/>
      <c r="IQ62" s="18"/>
      <c r="IR62" s="18"/>
      <c r="IS62" s="18"/>
      <c r="IT62" s="18"/>
      <c r="IU62" s="18"/>
      <c r="IV62" s="18"/>
      <c r="IW62" s="18"/>
      <c r="IX62" s="18"/>
      <c r="IY62" s="18"/>
      <c r="IZ62" s="18"/>
    </row>
    <row r="63" spans="1:260" s="19" customFormat="1" ht="14.25" customHeight="1" x14ac:dyDescent="0.2">
      <c r="A63" s="124"/>
      <c r="B63" s="120"/>
      <c r="C63" s="37" t="s">
        <v>105</v>
      </c>
      <c r="D63" s="38" t="s">
        <v>49</v>
      </c>
      <c r="E63" s="73" t="s">
        <v>29</v>
      </c>
      <c r="F63" s="73" t="s">
        <v>52</v>
      </c>
      <c r="G63" s="39">
        <v>44056</v>
      </c>
      <c r="H63" s="39"/>
      <c r="I63" s="39">
        <v>44063</v>
      </c>
      <c r="J63" s="39"/>
      <c r="K63" s="40">
        <f t="shared" si="12"/>
        <v>6</v>
      </c>
      <c r="L63" s="41"/>
      <c r="M63" s="42"/>
      <c r="N63" s="43">
        <v>0</v>
      </c>
      <c r="O63" s="17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/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 s="63"/>
      <c r="EU63" s="63"/>
      <c r="EV63" s="63"/>
      <c r="EW63" s="63"/>
      <c r="EX63" s="63"/>
      <c r="EY63" s="63"/>
      <c r="EZ63" s="63"/>
      <c r="FA63" s="63"/>
      <c r="FB63" s="63"/>
      <c r="FC63" s="63"/>
      <c r="FD63" s="63"/>
      <c r="FE63" s="63"/>
      <c r="FF63" s="63"/>
      <c r="FG63" s="63"/>
      <c r="FH63" s="63"/>
      <c r="FI63" s="63"/>
      <c r="FJ63" s="63"/>
      <c r="FK63" s="63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  <c r="IB63" s="18"/>
      <c r="IC63" s="18"/>
      <c r="ID63" s="18"/>
      <c r="IE63" s="18"/>
      <c r="IF63" s="18"/>
      <c r="IG63" s="18"/>
      <c r="IH63" s="18"/>
      <c r="II63" s="18"/>
      <c r="IJ63" s="18"/>
      <c r="IK63" s="18"/>
      <c r="IL63" s="18"/>
      <c r="IM63" s="18"/>
      <c r="IN63" s="18"/>
      <c r="IO63" s="18"/>
      <c r="IP63" s="18"/>
      <c r="IQ63" s="18"/>
      <c r="IR63" s="18"/>
      <c r="IS63" s="18"/>
      <c r="IT63" s="18"/>
      <c r="IU63" s="18"/>
      <c r="IV63" s="18"/>
      <c r="IW63" s="18"/>
      <c r="IX63" s="18"/>
      <c r="IY63" s="18"/>
      <c r="IZ63" s="18"/>
    </row>
    <row r="64" spans="1:260" s="19" customFormat="1" x14ac:dyDescent="0.2">
      <c r="A64" s="82" t="s">
        <v>106</v>
      </c>
      <c r="B64" s="37" t="s">
        <v>40</v>
      </c>
      <c r="C64" s="37" t="s">
        <v>107</v>
      </c>
      <c r="D64" s="38" t="s">
        <v>49</v>
      </c>
      <c r="E64" s="73" t="s">
        <v>29</v>
      </c>
      <c r="F64" s="73" t="s">
        <v>30</v>
      </c>
      <c r="G64" s="39">
        <v>44063</v>
      </c>
      <c r="H64" s="39"/>
      <c r="I64" s="39">
        <v>44066</v>
      </c>
      <c r="J64" s="39"/>
      <c r="K64" s="40">
        <f t="shared" si="12"/>
        <v>2</v>
      </c>
      <c r="L64" s="41">
        <f>I64-G64</f>
        <v>3</v>
      </c>
      <c r="M64" s="42">
        <f>IF(N64=0,G64-1,G64+(INT(L64*N64)))</f>
        <v>44062</v>
      </c>
      <c r="N64" s="43">
        <v>0</v>
      </c>
      <c r="O64" s="17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  <c r="IB64" s="18"/>
      <c r="IC64" s="18"/>
      <c r="ID64" s="18"/>
      <c r="IE64" s="18"/>
      <c r="IF64" s="18"/>
      <c r="IG64" s="18"/>
      <c r="IH64" s="18"/>
      <c r="II64" s="18"/>
      <c r="IJ64" s="18"/>
      <c r="IK64" s="18"/>
      <c r="IL64" s="18"/>
      <c r="IM64" s="18"/>
      <c r="IN64" s="18"/>
      <c r="IO64" s="18"/>
      <c r="IP64" s="18"/>
      <c r="IQ64" s="18"/>
      <c r="IR64" s="18"/>
      <c r="IS64" s="18"/>
      <c r="IT64" s="18"/>
      <c r="IU64" s="18"/>
      <c r="IV64" s="18"/>
      <c r="IW64" s="18"/>
      <c r="IX64" s="18"/>
      <c r="IY64" s="18"/>
      <c r="IZ64" s="18"/>
    </row>
    <row r="65" spans="1:260" s="60" customFormat="1" x14ac:dyDescent="0.2">
      <c r="A65" s="83" t="s">
        <v>108</v>
      </c>
      <c r="B65" s="51" t="s">
        <v>43</v>
      </c>
      <c r="C65" s="51" t="s">
        <v>43</v>
      </c>
      <c r="D65" s="52" t="s">
        <v>44</v>
      </c>
      <c r="E65" s="74" t="s">
        <v>29</v>
      </c>
      <c r="F65" s="52"/>
      <c r="G65" s="53">
        <v>44066</v>
      </c>
      <c r="H65" s="53"/>
      <c r="I65" s="53">
        <v>44066</v>
      </c>
      <c r="J65" s="53"/>
      <c r="K65" s="54">
        <f>NETWORKDAYS(G65,I65)</f>
        <v>0</v>
      </c>
      <c r="L65" s="55">
        <f>I65-G65</f>
        <v>0</v>
      </c>
      <c r="M65" s="56">
        <f>IF(N65=0,G65-1,G65+(INT(L65*N65)))</f>
        <v>44065</v>
      </c>
      <c r="N65" s="57">
        <v>0</v>
      </c>
      <c r="O65" s="58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  <c r="BW65" s="59"/>
      <c r="BX65" s="59"/>
      <c r="BY65" s="59"/>
      <c r="BZ65" s="59"/>
      <c r="CA65" s="59"/>
      <c r="CB65" s="59"/>
      <c r="CC65" s="59"/>
      <c r="CD65" s="59"/>
      <c r="CE65" s="59"/>
      <c r="CF65" s="59"/>
      <c r="CG65" s="59"/>
      <c r="CH65" s="59"/>
      <c r="CI65" s="59"/>
      <c r="CJ65" s="59"/>
      <c r="CK65" s="59"/>
      <c r="CL65" s="59"/>
      <c r="CM65" s="59"/>
      <c r="CN65" s="59"/>
      <c r="CO65" s="59"/>
      <c r="CP65" s="59"/>
      <c r="CQ65" s="59"/>
      <c r="CR65" s="59"/>
      <c r="CS65" s="59"/>
      <c r="CT65" s="59"/>
      <c r="CU65" s="59"/>
      <c r="CV65" s="59"/>
      <c r="CW65" s="59"/>
      <c r="CX65" s="59"/>
      <c r="CY65" s="59"/>
      <c r="CZ65" s="59"/>
      <c r="DA65" s="59"/>
      <c r="DB65" s="59"/>
      <c r="DC65" s="59"/>
      <c r="DD65" s="59"/>
      <c r="DE65" s="59"/>
      <c r="DF65" s="59"/>
      <c r="DG65" s="59"/>
      <c r="DH65" s="59"/>
      <c r="DI65" s="59"/>
      <c r="DJ65" s="59"/>
      <c r="DK65" s="59"/>
      <c r="DL65" s="59"/>
      <c r="DM65" s="59"/>
      <c r="DN65" s="59"/>
      <c r="DO65" s="59"/>
      <c r="DP65" s="59"/>
      <c r="DQ65" s="59"/>
      <c r="DR65" s="59"/>
      <c r="DS65" s="59"/>
      <c r="DT65" s="59"/>
      <c r="DU65" s="59"/>
      <c r="DV65" s="59"/>
      <c r="DW65" s="59"/>
      <c r="DX65" s="59"/>
      <c r="DY65" s="59"/>
      <c r="DZ65" s="59"/>
      <c r="EA65" s="59"/>
      <c r="EB65" s="59"/>
      <c r="EC65" s="59"/>
      <c r="ED65" s="59"/>
      <c r="EE65" s="59"/>
      <c r="EF65" s="59"/>
      <c r="EG65" s="59"/>
      <c r="EH65" s="59"/>
      <c r="EI65" s="59"/>
      <c r="EJ65" s="59"/>
      <c r="EK65" s="59"/>
      <c r="EL65" s="59"/>
      <c r="EM65" s="59"/>
      <c r="EN65" s="59"/>
      <c r="EO65" s="59"/>
      <c r="EP65" s="59"/>
      <c r="EQ65" s="59"/>
      <c r="ER65" s="59"/>
      <c r="ES65" s="59"/>
      <c r="ET65" s="59"/>
      <c r="EU65" s="59"/>
      <c r="EV65" s="59"/>
      <c r="EW65" s="59"/>
      <c r="EX65" s="59"/>
      <c r="EY65" s="59"/>
      <c r="EZ65" s="59"/>
      <c r="FA65" s="59"/>
      <c r="FB65" s="59"/>
      <c r="FC65" s="59"/>
      <c r="FD65" s="59"/>
      <c r="FE65" s="59"/>
      <c r="FF65" s="59"/>
      <c r="FG65" s="59"/>
      <c r="FH65" s="59"/>
      <c r="FI65" s="59"/>
      <c r="FJ65" s="59"/>
      <c r="FK65" s="59"/>
      <c r="FL65" s="59"/>
      <c r="FM65" s="59"/>
      <c r="FN65" s="59"/>
      <c r="FO65" s="59"/>
      <c r="FP65" s="59"/>
      <c r="FQ65" s="59"/>
      <c r="FR65" s="59"/>
      <c r="FS65" s="59"/>
      <c r="FT65" s="59"/>
      <c r="FU65" s="59"/>
      <c r="FV65" s="59"/>
      <c r="FW65" s="59"/>
      <c r="FX65" s="59"/>
      <c r="FY65" s="59"/>
      <c r="FZ65" s="59"/>
      <c r="GA65" s="59"/>
      <c r="GB65" s="59"/>
      <c r="GC65" s="59"/>
      <c r="GD65" s="59"/>
      <c r="GE65" s="59"/>
      <c r="GF65" s="59"/>
      <c r="GG65" s="59"/>
      <c r="GH65" s="59"/>
      <c r="GI65" s="59"/>
      <c r="GJ65" s="59"/>
      <c r="GK65" s="59"/>
      <c r="GL65" s="59"/>
      <c r="GM65" s="59"/>
      <c r="GN65" s="59"/>
      <c r="GO65" s="59"/>
      <c r="GP65" s="59"/>
      <c r="GQ65" s="59"/>
      <c r="GR65" s="59"/>
      <c r="GS65" s="59"/>
      <c r="GT65" s="59"/>
      <c r="GU65" s="59"/>
      <c r="GV65" s="59"/>
      <c r="GW65" s="59"/>
      <c r="GX65" s="59"/>
      <c r="GY65" s="59"/>
      <c r="GZ65" s="59"/>
      <c r="HA65" s="59"/>
      <c r="HB65" s="59"/>
      <c r="HC65" s="59"/>
      <c r="HD65" s="59"/>
      <c r="HE65" s="59"/>
      <c r="HF65" s="59"/>
      <c r="HG65" s="59"/>
      <c r="HH65" s="59"/>
      <c r="HI65" s="59"/>
      <c r="HJ65" s="59"/>
      <c r="HK65" s="59"/>
      <c r="HL65" s="59"/>
      <c r="HM65" s="59"/>
      <c r="HN65" s="59"/>
      <c r="HO65" s="59"/>
      <c r="HP65" s="59"/>
      <c r="HQ65" s="59"/>
      <c r="HR65" s="59"/>
      <c r="HS65" s="59"/>
      <c r="HT65" s="59"/>
      <c r="HU65" s="59"/>
      <c r="HV65" s="59"/>
      <c r="HW65" s="59"/>
      <c r="HX65" s="59"/>
      <c r="HY65" s="59"/>
      <c r="HZ65" s="59"/>
      <c r="IA65" s="59"/>
      <c r="IB65" s="59"/>
      <c r="IC65" s="59"/>
      <c r="ID65" s="59"/>
      <c r="IE65" s="59"/>
      <c r="IF65" s="59"/>
      <c r="IG65" s="59"/>
      <c r="IH65" s="59"/>
      <c r="II65" s="59"/>
      <c r="IJ65" s="59"/>
      <c r="IK65" s="59"/>
      <c r="IL65" s="59"/>
      <c r="IM65" s="59"/>
      <c r="IN65" s="59"/>
      <c r="IO65" s="59"/>
      <c r="IP65" s="59"/>
      <c r="IQ65" s="59"/>
      <c r="IR65" s="59"/>
      <c r="IS65" s="59"/>
      <c r="IT65" s="59"/>
      <c r="IU65" s="59"/>
      <c r="IV65" s="59"/>
      <c r="IW65" s="59"/>
      <c r="IX65" s="59"/>
      <c r="IY65" s="59"/>
      <c r="IZ65" s="59"/>
    </row>
    <row r="66" spans="1:260" s="20" customFormat="1" x14ac:dyDescent="0.2">
      <c r="A66" s="84">
        <v>6</v>
      </c>
      <c r="B66" s="112" t="s">
        <v>109</v>
      </c>
      <c r="C66" s="113"/>
      <c r="D66" s="31" t="s">
        <v>24</v>
      </c>
      <c r="E66" s="75" t="s">
        <v>69</v>
      </c>
      <c r="F66" s="75"/>
      <c r="G66" s="32">
        <f>MIN(G67:G76)</f>
        <v>44047</v>
      </c>
      <c r="H66" s="32"/>
      <c r="I66" s="32">
        <f>MAX(I67:I76)</f>
        <v>44074</v>
      </c>
      <c r="J66" s="32"/>
      <c r="K66" s="33">
        <f t="shared" ref="K66:K73" si="15">NETWORKDAYS(G66,I66)</f>
        <v>20</v>
      </c>
      <c r="L66" s="34">
        <f t="shared" ref="L66:L67" si="16">I66-G66</f>
        <v>27</v>
      </c>
      <c r="M66" s="35">
        <f>G66+(INT(L66*N66))</f>
        <v>44047</v>
      </c>
      <c r="N66" s="36">
        <f>AVERAGE(N67:N76)</f>
        <v>0</v>
      </c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</row>
    <row r="67" spans="1:260" s="19" customFormat="1" x14ac:dyDescent="0.2">
      <c r="A67" s="127" t="s">
        <v>110</v>
      </c>
      <c r="B67" s="128" t="s">
        <v>111</v>
      </c>
      <c r="C67" s="37" t="s">
        <v>112</v>
      </c>
      <c r="D67" s="38" t="s">
        <v>49</v>
      </c>
      <c r="E67" s="73" t="s">
        <v>69</v>
      </c>
      <c r="F67" s="73" t="s">
        <v>70</v>
      </c>
      <c r="G67" s="39">
        <v>44065</v>
      </c>
      <c r="H67" s="39"/>
      <c r="I67" s="39">
        <v>44065</v>
      </c>
      <c r="J67" s="39"/>
      <c r="K67" s="40">
        <f t="shared" si="15"/>
        <v>0</v>
      </c>
      <c r="L67" s="41">
        <f t="shared" si="16"/>
        <v>0</v>
      </c>
      <c r="M67" s="42">
        <f>IF(N67=0,G67-1,G67+(INT(L67*N67)))</f>
        <v>44064</v>
      </c>
      <c r="N67" s="43">
        <v>0</v>
      </c>
      <c r="O67" s="17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  <c r="IQ67" s="18"/>
      <c r="IR67" s="18"/>
      <c r="IS67" s="18"/>
      <c r="IT67" s="18"/>
      <c r="IU67" s="18"/>
      <c r="IV67" s="18"/>
      <c r="IW67" s="18"/>
      <c r="IX67" s="18"/>
      <c r="IY67" s="18"/>
      <c r="IZ67" s="18"/>
    </row>
    <row r="68" spans="1:260" s="19" customFormat="1" ht="14.25" customHeight="1" x14ac:dyDescent="0.2">
      <c r="A68" s="127"/>
      <c r="B68" s="128"/>
      <c r="C68" s="37" t="s">
        <v>113</v>
      </c>
      <c r="D68" s="38" t="s">
        <v>49</v>
      </c>
      <c r="E68" s="73" t="s">
        <v>69</v>
      </c>
      <c r="F68" s="73" t="s">
        <v>199</v>
      </c>
      <c r="G68" s="39">
        <v>44066</v>
      </c>
      <c r="H68" s="39"/>
      <c r="I68" s="39">
        <v>44066</v>
      </c>
      <c r="J68" s="39"/>
      <c r="K68" s="40">
        <f t="shared" si="15"/>
        <v>0</v>
      </c>
      <c r="L68" s="41"/>
      <c r="M68" s="42"/>
      <c r="N68" s="43">
        <v>0</v>
      </c>
      <c r="O68" s="17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  <c r="DT68" s="63"/>
      <c r="DU68" s="63"/>
      <c r="DV68" s="63"/>
      <c r="DW68" s="63"/>
      <c r="DX68" s="63"/>
      <c r="DY68" s="63"/>
      <c r="DZ68" s="63"/>
      <c r="EA68" s="63"/>
      <c r="EB68" s="63"/>
      <c r="EC68" s="63"/>
      <c r="ED68" s="63"/>
      <c r="EE68" s="63"/>
      <c r="EF68" s="63"/>
      <c r="EG68" s="63"/>
      <c r="EH68" s="63"/>
      <c r="EI68" s="63"/>
      <c r="EJ68" s="63"/>
      <c r="EK68" s="63"/>
      <c r="EL68" s="63"/>
      <c r="EM68" s="63"/>
      <c r="EN68" s="63"/>
      <c r="EO68" s="63"/>
      <c r="EP68" s="63"/>
      <c r="EQ68" s="63"/>
      <c r="ER68" s="63"/>
      <c r="ES68" s="63"/>
      <c r="ET68" s="63"/>
      <c r="EU68" s="63"/>
      <c r="EV68" s="63"/>
      <c r="EW68" s="63"/>
      <c r="EX68" s="63"/>
      <c r="EY68" s="63"/>
      <c r="EZ68" s="63"/>
      <c r="FA68" s="63"/>
      <c r="FB68" s="63"/>
      <c r="FC68" s="63"/>
      <c r="FD68" s="63"/>
      <c r="FE68" s="63"/>
      <c r="FF68" s="63"/>
      <c r="FG68" s="63"/>
      <c r="FH68" s="63"/>
      <c r="FI68" s="63"/>
      <c r="FJ68" s="63"/>
      <c r="FK68" s="63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  <c r="IQ68" s="18"/>
      <c r="IR68" s="18"/>
      <c r="IS68" s="18"/>
      <c r="IT68" s="18"/>
      <c r="IU68" s="18"/>
      <c r="IV68" s="18"/>
      <c r="IW68" s="18"/>
      <c r="IX68" s="18"/>
      <c r="IY68" s="18"/>
      <c r="IZ68" s="18"/>
    </row>
    <row r="69" spans="1:260" s="19" customFormat="1" ht="14.25" customHeight="1" x14ac:dyDescent="0.2">
      <c r="A69" s="127"/>
      <c r="B69" s="128"/>
      <c r="C69" s="37" t="s">
        <v>114</v>
      </c>
      <c r="D69" s="38" t="s">
        <v>49</v>
      </c>
      <c r="E69" s="73" t="s">
        <v>69</v>
      </c>
      <c r="F69" s="73" t="s">
        <v>199</v>
      </c>
      <c r="G69" s="39">
        <v>44067</v>
      </c>
      <c r="H69" s="39"/>
      <c r="I69" s="39">
        <v>44067</v>
      </c>
      <c r="J69" s="39"/>
      <c r="K69" s="40">
        <f t="shared" si="15"/>
        <v>1</v>
      </c>
      <c r="L69" s="41"/>
      <c r="M69" s="42"/>
      <c r="N69" s="43">
        <v>0</v>
      </c>
      <c r="O69" s="17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  <c r="DT69" s="63"/>
      <c r="DU69" s="63"/>
      <c r="DV69" s="63"/>
      <c r="DW69" s="63"/>
      <c r="DX69" s="63"/>
      <c r="DY69" s="63"/>
      <c r="DZ69" s="63"/>
      <c r="EA69" s="63"/>
      <c r="EB69" s="63"/>
      <c r="EC69" s="63"/>
      <c r="ED69" s="63"/>
      <c r="EE69" s="63"/>
      <c r="EF69" s="63"/>
      <c r="EG69" s="63"/>
      <c r="EH69" s="63"/>
      <c r="EI69" s="63"/>
      <c r="EJ69" s="63"/>
      <c r="EK69" s="63"/>
      <c r="EL69" s="63"/>
      <c r="EM69" s="63"/>
      <c r="EN69" s="63"/>
      <c r="EO69" s="63"/>
      <c r="EP69" s="63"/>
      <c r="EQ69" s="63"/>
      <c r="ER69" s="63"/>
      <c r="ES69" s="63"/>
      <c r="ET69" s="63"/>
      <c r="EU69" s="63"/>
      <c r="EV69" s="63"/>
      <c r="EW69" s="63"/>
      <c r="EX69" s="63"/>
      <c r="EY69" s="63"/>
      <c r="EZ69" s="63"/>
      <c r="FA69" s="63"/>
      <c r="FB69" s="63"/>
      <c r="FC69" s="63"/>
      <c r="FD69" s="63"/>
      <c r="FE69" s="63"/>
      <c r="FF69" s="63"/>
      <c r="FG69" s="63"/>
      <c r="FH69" s="63"/>
      <c r="FI69" s="63"/>
      <c r="FJ69" s="63"/>
      <c r="FK69" s="63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  <c r="IM69" s="18"/>
      <c r="IN69" s="18"/>
      <c r="IO69" s="18"/>
      <c r="IP69" s="18"/>
      <c r="IQ69" s="18"/>
      <c r="IR69" s="18"/>
      <c r="IS69" s="18"/>
      <c r="IT69" s="18"/>
      <c r="IU69" s="18"/>
      <c r="IV69" s="18"/>
      <c r="IW69" s="18"/>
      <c r="IX69" s="18"/>
      <c r="IY69" s="18"/>
      <c r="IZ69" s="18"/>
    </row>
    <row r="70" spans="1:260" s="19" customFormat="1" ht="14.25" customHeight="1" x14ac:dyDescent="0.2">
      <c r="A70" s="127"/>
      <c r="B70" s="128"/>
      <c r="C70" s="37"/>
      <c r="D70" s="38" t="s">
        <v>49</v>
      </c>
      <c r="E70" s="73" t="s">
        <v>69</v>
      </c>
      <c r="F70" s="73"/>
      <c r="G70" s="39">
        <v>44068</v>
      </c>
      <c r="H70" s="39"/>
      <c r="I70" s="39">
        <v>44068</v>
      </c>
      <c r="J70" s="39"/>
      <c r="K70" s="40">
        <f t="shared" si="15"/>
        <v>1</v>
      </c>
      <c r="L70" s="41"/>
      <c r="M70" s="42"/>
      <c r="N70" s="43">
        <v>0</v>
      </c>
      <c r="O70" s="17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/>
      <c r="EJ70" s="63"/>
      <c r="EK70" s="63"/>
      <c r="EL70" s="63"/>
      <c r="EM70" s="63"/>
      <c r="EN70" s="63"/>
      <c r="EO70" s="63"/>
      <c r="EP70" s="63"/>
      <c r="EQ70" s="63"/>
      <c r="ER70" s="63"/>
      <c r="ES70" s="63"/>
      <c r="ET70" s="63"/>
      <c r="EU70" s="63"/>
      <c r="EV70" s="63"/>
      <c r="EW70" s="63"/>
      <c r="EX70" s="63"/>
      <c r="EY70" s="63"/>
      <c r="EZ70" s="63"/>
      <c r="FA70" s="63"/>
      <c r="FB70" s="63"/>
      <c r="FC70" s="63"/>
      <c r="FD70" s="63"/>
      <c r="FE70" s="63"/>
      <c r="FF70" s="63"/>
      <c r="FG70" s="63"/>
      <c r="FH70" s="63"/>
      <c r="FI70" s="63"/>
      <c r="FJ70" s="63"/>
      <c r="FK70" s="63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  <c r="IQ70" s="18"/>
      <c r="IR70" s="18"/>
      <c r="IS70" s="18"/>
      <c r="IT70" s="18"/>
      <c r="IU70" s="18"/>
      <c r="IV70" s="18"/>
      <c r="IW70" s="18"/>
      <c r="IX70" s="18"/>
      <c r="IY70" s="18"/>
      <c r="IZ70" s="18"/>
    </row>
    <row r="71" spans="1:260" s="19" customFormat="1" x14ac:dyDescent="0.2">
      <c r="A71" s="124" t="s">
        <v>115</v>
      </c>
      <c r="B71" s="120" t="s">
        <v>116</v>
      </c>
      <c r="C71" s="37" t="s">
        <v>117</v>
      </c>
      <c r="D71" s="38" t="s">
        <v>49</v>
      </c>
      <c r="E71" s="73" t="s">
        <v>69</v>
      </c>
      <c r="F71" s="73" t="s">
        <v>198</v>
      </c>
      <c r="G71" s="39">
        <v>44047</v>
      </c>
      <c r="H71" s="39"/>
      <c r="I71" s="39">
        <v>44055</v>
      </c>
      <c r="J71" s="39"/>
      <c r="K71" s="40">
        <f t="shared" si="15"/>
        <v>7</v>
      </c>
      <c r="L71" s="41"/>
      <c r="M71" s="42"/>
      <c r="N71" s="43">
        <v>0</v>
      </c>
      <c r="O71" s="17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  <c r="IW71" s="18"/>
      <c r="IX71" s="18"/>
      <c r="IY71" s="18"/>
      <c r="IZ71" s="18"/>
    </row>
    <row r="72" spans="1:260" s="19" customFormat="1" x14ac:dyDescent="0.2">
      <c r="A72" s="124"/>
      <c r="B72" s="120"/>
      <c r="C72" s="37" t="s">
        <v>118</v>
      </c>
      <c r="D72" s="38" t="s">
        <v>49</v>
      </c>
      <c r="E72" s="73" t="s">
        <v>69</v>
      </c>
      <c r="F72" s="73" t="s">
        <v>70</v>
      </c>
      <c r="G72" s="39">
        <v>44052</v>
      </c>
      <c r="H72" s="39"/>
      <c r="I72" s="39">
        <v>44053</v>
      </c>
      <c r="J72" s="39"/>
      <c r="K72" s="40">
        <f t="shared" si="15"/>
        <v>1</v>
      </c>
      <c r="L72" s="41" t="e">
        <f>I72-#REF!</f>
        <v>#REF!</v>
      </c>
      <c r="M72" s="42" t="e">
        <f>IF(N72=0,#REF!-1,#REF!+(INT(L72*N72)))</f>
        <v>#REF!</v>
      </c>
      <c r="N72" s="43">
        <v>0</v>
      </c>
      <c r="O72" s="17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/>
      <c r="EJ72" s="63"/>
      <c r="EK72" s="63"/>
      <c r="EL72" s="63"/>
      <c r="EM72" s="63"/>
      <c r="EN72" s="63"/>
      <c r="EO72" s="63"/>
      <c r="EP72" s="63"/>
      <c r="EQ72" s="63"/>
      <c r="ER72" s="63"/>
      <c r="ES72" s="63"/>
      <c r="ET72" s="63"/>
      <c r="EU72" s="63"/>
      <c r="EV72" s="63"/>
      <c r="EW72" s="63"/>
      <c r="EX72" s="63"/>
      <c r="EY72" s="63"/>
      <c r="EZ72" s="63"/>
      <c r="FA72" s="63"/>
      <c r="FB72" s="63"/>
      <c r="FC72" s="63"/>
      <c r="FD72" s="63"/>
      <c r="FE72" s="63"/>
      <c r="FF72" s="63"/>
      <c r="FG72" s="63"/>
      <c r="FH72" s="63"/>
      <c r="FI72" s="63"/>
      <c r="FJ72" s="63"/>
      <c r="FK72" s="63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  <c r="IW72" s="18"/>
      <c r="IX72" s="18"/>
      <c r="IY72" s="18"/>
      <c r="IZ72" s="18"/>
    </row>
    <row r="73" spans="1:260" s="19" customFormat="1" x14ac:dyDescent="0.2">
      <c r="A73" s="124" t="s">
        <v>119</v>
      </c>
      <c r="B73" s="120" t="s">
        <v>120</v>
      </c>
      <c r="C73" s="37" t="s">
        <v>121</v>
      </c>
      <c r="D73" s="38" t="s">
        <v>49</v>
      </c>
      <c r="E73" s="73" t="s">
        <v>69</v>
      </c>
      <c r="F73" s="73" t="s">
        <v>196</v>
      </c>
      <c r="G73" s="39">
        <v>44065</v>
      </c>
      <c r="H73" s="39"/>
      <c r="I73" s="39">
        <v>44073</v>
      </c>
      <c r="J73" s="39"/>
      <c r="K73" s="40">
        <f t="shared" si="15"/>
        <v>5</v>
      </c>
      <c r="L73" s="41"/>
      <c r="M73" s="42"/>
      <c r="N73" s="43">
        <v>0</v>
      </c>
      <c r="O73" s="17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  <c r="DP73" s="63"/>
      <c r="DQ73" s="63"/>
      <c r="DR73" s="63"/>
      <c r="DS73" s="63"/>
      <c r="DT73" s="63"/>
      <c r="DU73" s="63"/>
      <c r="DV73" s="63"/>
      <c r="DW73" s="63"/>
      <c r="DX73" s="63"/>
      <c r="DY73" s="63"/>
      <c r="DZ73" s="63"/>
      <c r="EA73" s="63"/>
      <c r="EB73" s="63"/>
      <c r="EC73" s="63"/>
      <c r="ED73" s="63"/>
      <c r="EE73" s="63"/>
      <c r="EF73" s="63"/>
      <c r="EG73" s="63"/>
      <c r="EH73" s="63"/>
      <c r="EI73" s="63"/>
      <c r="EJ73" s="63"/>
      <c r="EK73" s="63"/>
      <c r="EL73" s="63"/>
      <c r="EM73" s="63"/>
      <c r="EN73" s="63"/>
      <c r="EO73" s="63"/>
      <c r="EP73" s="63"/>
      <c r="EQ73" s="63"/>
      <c r="ER73" s="63"/>
      <c r="ES73" s="63"/>
      <c r="ET73" s="63"/>
      <c r="EU73" s="63"/>
      <c r="EV73" s="63"/>
      <c r="EW73" s="63"/>
      <c r="EX73" s="63"/>
      <c r="EY73" s="63"/>
      <c r="EZ73" s="63"/>
      <c r="FA73" s="63"/>
      <c r="FB73" s="63"/>
      <c r="FC73" s="63"/>
      <c r="FD73" s="63"/>
      <c r="FE73" s="63"/>
      <c r="FF73" s="63"/>
      <c r="FG73" s="63"/>
      <c r="FH73" s="63"/>
      <c r="FI73" s="63"/>
      <c r="FJ73" s="63"/>
      <c r="FK73" s="63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  <c r="IU73" s="18"/>
      <c r="IV73" s="18"/>
      <c r="IW73" s="18"/>
      <c r="IX73" s="18"/>
      <c r="IY73" s="18"/>
      <c r="IZ73" s="18"/>
    </row>
    <row r="74" spans="1:260" s="19" customFormat="1" x14ac:dyDescent="0.2">
      <c r="A74" s="124"/>
      <c r="B74" s="120"/>
      <c r="C74" s="37" t="s">
        <v>122</v>
      </c>
      <c r="D74" s="38" t="s">
        <v>49</v>
      </c>
      <c r="E74" s="73" t="s">
        <v>69</v>
      </c>
      <c r="F74" s="73" t="s">
        <v>197</v>
      </c>
      <c r="G74" s="39">
        <v>44066</v>
      </c>
      <c r="H74" s="39"/>
      <c r="I74" s="39">
        <v>44074</v>
      </c>
      <c r="J74" s="39"/>
      <c r="K74" s="40">
        <f>NETWORKDAYS(G74,I74)</f>
        <v>6</v>
      </c>
      <c r="L74" s="41" t="e">
        <f>I74-#REF!</f>
        <v>#REF!</v>
      </c>
      <c r="M74" s="42" t="e">
        <f>IF(N74=0,#REF!-1,#REF!+(INT(L74*N74)))</f>
        <v>#REF!</v>
      </c>
      <c r="N74" s="43">
        <v>0</v>
      </c>
      <c r="O74" s="17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  <c r="DO74" s="63"/>
      <c r="DP74" s="63"/>
      <c r="DQ74" s="63"/>
      <c r="DR74" s="63"/>
      <c r="DS74" s="63"/>
      <c r="DT74" s="63"/>
      <c r="DU74" s="63"/>
      <c r="DV74" s="63"/>
      <c r="DW74" s="63"/>
      <c r="DX74" s="63"/>
      <c r="DY74" s="63"/>
      <c r="DZ74" s="63"/>
      <c r="EA74" s="63"/>
      <c r="EB74" s="63"/>
      <c r="EC74" s="63"/>
      <c r="ED74" s="63"/>
      <c r="EE74" s="63"/>
      <c r="EF74" s="63"/>
      <c r="EG74" s="63"/>
      <c r="EH74" s="63"/>
      <c r="EI74" s="63"/>
      <c r="EJ74" s="63"/>
      <c r="EK74" s="63"/>
      <c r="EL74" s="63"/>
      <c r="EM74" s="63"/>
      <c r="EN74" s="63"/>
      <c r="EO74" s="63"/>
      <c r="EP74" s="63"/>
      <c r="EQ74" s="63"/>
      <c r="ER74" s="63"/>
      <c r="ES74" s="63"/>
      <c r="ET74" s="63"/>
      <c r="EU74" s="63"/>
      <c r="EV74" s="63"/>
      <c r="EW74" s="63"/>
      <c r="EX74" s="63"/>
      <c r="EY74" s="63"/>
      <c r="EZ74" s="63"/>
      <c r="FA74" s="63"/>
      <c r="FB74" s="63"/>
      <c r="FC74" s="63"/>
      <c r="FD74" s="63"/>
      <c r="FE74" s="63"/>
      <c r="FF74" s="63"/>
      <c r="FG74" s="63"/>
      <c r="FH74" s="63"/>
      <c r="FI74" s="63"/>
      <c r="FJ74" s="63"/>
      <c r="FK74" s="63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  <c r="HW74" s="18"/>
      <c r="HX74" s="18"/>
      <c r="HY74" s="18"/>
      <c r="HZ74" s="18"/>
      <c r="IA74" s="18"/>
      <c r="IB74" s="18"/>
      <c r="IC74" s="18"/>
      <c r="ID74" s="18"/>
      <c r="IE74" s="18"/>
      <c r="IF74" s="18"/>
      <c r="IG74" s="18"/>
      <c r="IH74" s="18"/>
      <c r="II74" s="18"/>
      <c r="IJ74" s="18"/>
      <c r="IK74" s="18"/>
      <c r="IL74" s="18"/>
      <c r="IM74" s="18"/>
      <c r="IN74" s="18"/>
      <c r="IO74" s="18"/>
      <c r="IP74" s="18"/>
      <c r="IQ74" s="18"/>
      <c r="IR74" s="18"/>
      <c r="IS74" s="18"/>
      <c r="IT74" s="18"/>
      <c r="IU74" s="18"/>
      <c r="IV74" s="18"/>
      <c r="IW74" s="18"/>
      <c r="IX74" s="18"/>
      <c r="IY74" s="18"/>
      <c r="IZ74" s="18"/>
    </row>
    <row r="75" spans="1:260" s="19" customFormat="1" x14ac:dyDescent="0.2">
      <c r="A75" s="82" t="s">
        <v>123</v>
      </c>
      <c r="B75" s="37" t="s">
        <v>124</v>
      </c>
      <c r="C75" s="37" t="s">
        <v>125</v>
      </c>
      <c r="D75" s="38" t="s">
        <v>49</v>
      </c>
      <c r="E75" s="73" t="s">
        <v>69</v>
      </c>
      <c r="F75" s="73" t="s">
        <v>70</v>
      </c>
      <c r="G75" s="39">
        <v>44065</v>
      </c>
      <c r="H75" s="39"/>
      <c r="I75" s="39">
        <v>44073</v>
      </c>
      <c r="J75" s="39"/>
      <c r="K75" s="40">
        <f>NETWORKDAYS(G75,I75)</f>
        <v>5</v>
      </c>
      <c r="L75" s="41">
        <f>I75-G75</f>
        <v>8</v>
      </c>
      <c r="M75" s="42">
        <f>IF(N75=0,G75-1,G75+(INT(L75*N75)))</f>
        <v>44064</v>
      </c>
      <c r="N75" s="43">
        <v>0</v>
      </c>
      <c r="O75" s="17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  <c r="DO75" s="63"/>
      <c r="DP75" s="63"/>
      <c r="DQ75" s="63"/>
      <c r="DR75" s="63"/>
      <c r="DS75" s="63"/>
      <c r="DT75" s="63"/>
      <c r="DU75" s="63"/>
      <c r="DV75" s="63"/>
      <c r="DW75" s="63"/>
      <c r="DX75" s="63"/>
      <c r="DY75" s="63"/>
      <c r="DZ75" s="63"/>
      <c r="EA75" s="63"/>
      <c r="EB75" s="63"/>
      <c r="EC75" s="63"/>
      <c r="ED75" s="63"/>
      <c r="EE75" s="63"/>
      <c r="EF75" s="63"/>
      <c r="EG75" s="63"/>
      <c r="EH75" s="63"/>
      <c r="EI75" s="63"/>
      <c r="EJ75" s="63"/>
      <c r="EK75" s="63"/>
      <c r="EL75" s="63"/>
      <c r="EM75" s="63"/>
      <c r="EN75" s="63"/>
      <c r="EO75" s="63"/>
      <c r="EP75" s="63"/>
      <c r="EQ75" s="63"/>
      <c r="ER75" s="63"/>
      <c r="ES75" s="63"/>
      <c r="ET75" s="63"/>
      <c r="EU75" s="63"/>
      <c r="EV75" s="63"/>
      <c r="EW75" s="63"/>
      <c r="EX75" s="63"/>
      <c r="EY75" s="63"/>
      <c r="EZ75" s="63"/>
      <c r="FA75" s="63"/>
      <c r="FB75" s="63"/>
      <c r="FC75" s="63"/>
      <c r="FD75" s="63"/>
      <c r="FE75" s="63"/>
      <c r="FF75" s="63"/>
      <c r="FG75" s="63"/>
      <c r="FH75" s="63"/>
      <c r="FI75" s="63"/>
      <c r="FJ75" s="63"/>
      <c r="FK75" s="63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  <c r="HW75" s="18"/>
      <c r="HX75" s="18"/>
      <c r="HY75" s="18"/>
      <c r="HZ75" s="18"/>
      <c r="IA75" s="18"/>
      <c r="IB75" s="18"/>
      <c r="IC75" s="18"/>
      <c r="ID75" s="18"/>
      <c r="IE75" s="18"/>
      <c r="IF75" s="18"/>
      <c r="IG75" s="18"/>
      <c r="IH75" s="18"/>
      <c r="II75" s="18"/>
      <c r="IJ75" s="18"/>
      <c r="IK75" s="18"/>
      <c r="IL75" s="18"/>
      <c r="IM75" s="18"/>
      <c r="IN75" s="18"/>
      <c r="IO75" s="18"/>
      <c r="IP75" s="18"/>
      <c r="IQ75" s="18"/>
      <c r="IR75" s="18"/>
      <c r="IS75" s="18"/>
      <c r="IT75" s="18"/>
      <c r="IU75" s="18"/>
      <c r="IV75" s="18"/>
      <c r="IW75" s="18"/>
      <c r="IX75" s="18"/>
      <c r="IY75" s="18"/>
      <c r="IZ75" s="18"/>
    </row>
    <row r="76" spans="1:260" s="60" customFormat="1" x14ac:dyDescent="0.2">
      <c r="A76" s="83" t="s">
        <v>126</v>
      </c>
      <c r="B76" s="51" t="s">
        <v>43</v>
      </c>
      <c r="C76" s="51" t="s">
        <v>43</v>
      </c>
      <c r="D76" s="52" t="s">
        <v>44</v>
      </c>
      <c r="E76" s="74" t="s">
        <v>69</v>
      </c>
      <c r="F76" s="52"/>
      <c r="G76" s="53">
        <v>44074</v>
      </c>
      <c r="H76" s="53"/>
      <c r="I76" s="53">
        <v>44074</v>
      </c>
      <c r="J76" s="53"/>
      <c r="K76" s="54">
        <f>NETWORKDAYS(G76,I76)</f>
        <v>1</v>
      </c>
      <c r="L76" s="55">
        <f>I76-G76</f>
        <v>0</v>
      </c>
      <c r="M76" s="56">
        <f>IF(N76=0,G76-1,G76+(INT(L76*N76)))</f>
        <v>44073</v>
      </c>
      <c r="N76" s="57">
        <v>0</v>
      </c>
      <c r="O76" s="58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  <c r="DS76" s="59"/>
      <c r="DT76" s="59"/>
      <c r="DU76" s="59"/>
      <c r="DV76" s="59"/>
      <c r="DW76" s="59"/>
      <c r="DX76" s="59"/>
      <c r="DY76" s="59"/>
      <c r="DZ76" s="59"/>
      <c r="EA76" s="59"/>
      <c r="EB76" s="59"/>
      <c r="EC76" s="59"/>
      <c r="ED76" s="59"/>
      <c r="EE76" s="59"/>
      <c r="EF76" s="59"/>
      <c r="EG76" s="59"/>
      <c r="EH76" s="59"/>
      <c r="EI76" s="59"/>
      <c r="EJ76" s="59"/>
      <c r="EK76" s="59"/>
      <c r="EL76" s="59"/>
      <c r="EM76" s="59"/>
      <c r="EN76" s="59"/>
      <c r="EO76" s="59"/>
      <c r="EP76" s="59"/>
      <c r="EQ76" s="59"/>
      <c r="ER76" s="59"/>
      <c r="ES76" s="59"/>
      <c r="ET76" s="59"/>
      <c r="EU76" s="59"/>
      <c r="EV76" s="59"/>
      <c r="EW76" s="59"/>
      <c r="EX76" s="59"/>
      <c r="EY76" s="59"/>
      <c r="EZ76" s="59"/>
      <c r="FA76" s="59"/>
      <c r="FB76" s="59"/>
      <c r="FC76" s="59"/>
      <c r="FD76" s="59"/>
      <c r="FE76" s="59"/>
      <c r="FF76" s="59"/>
      <c r="FG76" s="59"/>
      <c r="FH76" s="59"/>
      <c r="FI76" s="59"/>
      <c r="FJ76" s="59"/>
      <c r="FK76" s="59"/>
      <c r="FL76" s="59"/>
      <c r="FM76" s="59"/>
      <c r="FN76" s="59"/>
      <c r="FO76" s="59"/>
      <c r="FP76" s="59"/>
      <c r="FQ76" s="59"/>
      <c r="FR76" s="59"/>
      <c r="FS76" s="59"/>
      <c r="FT76" s="59"/>
      <c r="FU76" s="59"/>
      <c r="FV76" s="59"/>
      <c r="FW76" s="59"/>
      <c r="FX76" s="59"/>
      <c r="FY76" s="59"/>
      <c r="FZ76" s="59"/>
      <c r="GA76" s="59"/>
      <c r="GB76" s="59"/>
      <c r="GC76" s="59"/>
      <c r="GD76" s="59"/>
      <c r="GE76" s="59"/>
      <c r="GF76" s="59"/>
      <c r="GG76" s="59"/>
      <c r="GH76" s="59"/>
      <c r="GI76" s="59"/>
      <c r="GJ76" s="59"/>
      <c r="GK76" s="59"/>
      <c r="GL76" s="59"/>
      <c r="GM76" s="59"/>
      <c r="GN76" s="59"/>
      <c r="GO76" s="59"/>
      <c r="GP76" s="59"/>
      <c r="GQ76" s="59"/>
      <c r="GR76" s="59"/>
      <c r="GS76" s="59"/>
      <c r="GT76" s="59"/>
      <c r="GU76" s="59"/>
      <c r="GV76" s="59"/>
      <c r="GW76" s="59"/>
      <c r="GX76" s="59"/>
      <c r="GY76" s="59"/>
      <c r="GZ76" s="59"/>
      <c r="HA76" s="59"/>
      <c r="HB76" s="59"/>
      <c r="HC76" s="59"/>
      <c r="HD76" s="59"/>
      <c r="HE76" s="59"/>
      <c r="HF76" s="59"/>
      <c r="HG76" s="59"/>
      <c r="HH76" s="59"/>
      <c r="HI76" s="59"/>
      <c r="HJ76" s="59"/>
      <c r="HK76" s="59"/>
      <c r="HL76" s="59"/>
      <c r="HM76" s="59"/>
      <c r="HN76" s="59"/>
      <c r="HO76" s="59"/>
      <c r="HP76" s="59"/>
      <c r="HQ76" s="59"/>
      <c r="HR76" s="59"/>
      <c r="HS76" s="59"/>
      <c r="HT76" s="59"/>
      <c r="HU76" s="59"/>
      <c r="HV76" s="59"/>
      <c r="HW76" s="59"/>
      <c r="HX76" s="59"/>
      <c r="HY76" s="59"/>
      <c r="HZ76" s="59"/>
      <c r="IA76" s="59"/>
      <c r="IB76" s="59"/>
      <c r="IC76" s="59"/>
      <c r="ID76" s="59"/>
      <c r="IE76" s="59"/>
      <c r="IF76" s="59"/>
      <c r="IG76" s="59"/>
      <c r="IH76" s="59"/>
      <c r="II76" s="59"/>
      <c r="IJ76" s="59"/>
      <c r="IK76" s="59"/>
      <c r="IL76" s="59"/>
      <c r="IM76" s="59"/>
      <c r="IN76" s="59"/>
      <c r="IO76" s="59"/>
      <c r="IP76" s="59"/>
      <c r="IQ76" s="59"/>
      <c r="IR76" s="59"/>
      <c r="IS76" s="59"/>
      <c r="IT76" s="59"/>
      <c r="IU76" s="59"/>
      <c r="IV76" s="59"/>
      <c r="IW76" s="59"/>
      <c r="IX76" s="59"/>
      <c r="IY76" s="59"/>
      <c r="IZ76" s="59"/>
    </row>
    <row r="77" spans="1:260" s="20" customFormat="1" x14ac:dyDescent="0.2">
      <c r="A77" s="84">
        <v>7</v>
      </c>
      <c r="B77" s="112" t="s">
        <v>127</v>
      </c>
      <c r="C77" s="113"/>
      <c r="D77" s="31" t="s">
        <v>24</v>
      </c>
      <c r="E77" s="75" t="s">
        <v>69</v>
      </c>
      <c r="F77" s="75"/>
      <c r="G77" s="32">
        <f>MIN(G78:G89)</f>
        <v>0</v>
      </c>
      <c r="H77" s="32"/>
      <c r="I77" s="32">
        <f>MAX(I78:I89)</f>
        <v>0</v>
      </c>
      <c r="J77" s="32"/>
      <c r="K77" s="33">
        <f t="shared" ref="K77:K85" si="17">NETWORKDAYS(G77,I77)</f>
        <v>0</v>
      </c>
      <c r="L77" s="34">
        <f t="shared" ref="L77:L78" si="18">I77-G77</f>
        <v>0</v>
      </c>
      <c r="M77" s="35">
        <f>G77+(INT(L77*N77))</f>
        <v>0</v>
      </c>
      <c r="N77" s="36">
        <f>AVERAGE(N78:N89)</f>
        <v>0</v>
      </c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</row>
    <row r="78" spans="1:260" s="19" customFormat="1" x14ac:dyDescent="0.2">
      <c r="A78" s="127" t="s">
        <v>128</v>
      </c>
      <c r="B78" s="128" t="s">
        <v>111</v>
      </c>
      <c r="C78" s="37" t="s">
        <v>129</v>
      </c>
      <c r="D78" s="38" t="s">
        <v>49</v>
      </c>
      <c r="E78" s="73" t="s">
        <v>69</v>
      </c>
      <c r="F78" s="73" t="s">
        <v>130</v>
      </c>
      <c r="G78" s="39"/>
      <c r="H78" s="39"/>
      <c r="I78" s="39"/>
      <c r="J78" s="39"/>
      <c r="K78" s="40">
        <f t="shared" si="17"/>
        <v>0</v>
      </c>
      <c r="L78" s="41">
        <f t="shared" si="18"/>
        <v>0</v>
      </c>
      <c r="M78" s="42">
        <f>IF(N78=0,G78-1,G78+(INT(L78*N78)))</f>
        <v>-1</v>
      </c>
      <c r="N78" s="43">
        <v>0</v>
      </c>
      <c r="O78" s="17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  <c r="IB78" s="18"/>
      <c r="IC78" s="18"/>
      <c r="ID78" s="18"/>
      <c r="IE78" s="18"/>
      <c r="IF78" s="18"/>
      <c r="IG78" s="18"/>
      <c r="IH78" s="18"/>
      <c r="II78" s="18"/>
      <c r="IJ78" s="18"/>
      <c r="IK78" s="18"/>
      <c r="IL78" s="18"/>
      <c r="IM78" s="18"/>
      <c r="IN78" s="18"/>
      <c r="IO78" s="18"/>
      <c r="IP78" s="18"/>
      <c r="IQ78" s="18"/>
      <c r="IR78" s="18"/>
      <c r="IS78" s="18"/>
      <c r="IT78" s="18"/>
      <c r="IU78" s="18"/>
      <c r="IV78" s="18"/>
      <c r="IW78" s="18"/>
      <c r="IX78" s="18"/>
      <c r="IY78" s="18"/>
      <c r="IZ78" s="18"/>
    </row>
    <row r="79" spans="1:260" s="19" customFormat="1" ht="14.25" customHeight="1" x14ac:dyDescent="0.2">
      <c r="A79" s="127"/>
      <c r="B79" s="128"/>
      <c r="C79" s="37" t="s">
        <v>131</v>
      </c>
      <c r="D79" s="38" t="s">
        <v>49</v>
      </c>
      <c r="E79" s="73" t="s">
        <v>69</v>
      </c>
      <c r="F79" s="73" t="s">
        <v>130</v>
      </c>
      <c r="G79" s="39"/>
      <c r="H79" s="39"/>
      <c r="I79" s="39"/>
      <c r="J79" s="39"/>
      <c r="K79" s="40">
        <f t="shared" si="17"/>
        <v>0</v>
      </c>
      <c r="L79" s="41"/>
      <c r="M79" s="42"/>
      <c r="N79" s="43">
        <v>0</v>
      </c>
      <c r="O79" s="17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  <c r="DT79" s="63"/>
      <c r="DU79" s="63"/>
      <c r="DV79" s="63"/>
      <c r="DW79" s="63"/>
      <c r="DX79" s="63"/>
      <c r="DY79" s="63"/>
      <c r="DZ79" s="63"/>
      <c r="EA79" s="63"/>
      <c r="EB79" s="63"/>
      <c r="EC79" s="63"/>
      <c r="ED79" s="63"/>
      <c r="EE79" s="63"/>
      <c r="EF79" s="63"/>
      <c r="EG79" s="63"/>
      <c r="EH79" s="63"/>
      <c r="EI79" s="63"/>
      <c r="EJ79" s="63"/>
      <c r="EK79" s="63"/>
      <c r="EL79" s="63"/>
      <c r="EM79" s="63"/>
      <c r="EN79" s="63"/>
      <c r="EO79" s="63"/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  <c r="IB79" s="18"/>
      <c r="IC79" s="18"/>
      <c r="ID79" s="18"/>
      <c r="IE79" s="18"/>
      <c r="IF79" s="18"/>
      <c r="IG79" s="18"/>
      <c r="IH79" s="18"/>
      <c r="II79" s="18"/>
      <c r="IJ79" s="18"/>
      <c r="IK79" s="18"/>
      <c r="IL79" s="18"/>
      <c r="IM79" s="18"/>
      <c r="IN79" s="18"/>
      <c r="IO79" s="18"/>
      <c r="IP79" s="18"/>
      <c r="IQ79" s="18"/>
      <c r="IR79" s="18"/>
      <c r="IS79" s="18"/>
      <c r="IT79" s="18"/>
      <c r="IU79" s="18"/>
      <c r="IV79" s="18"/>
      <c r="IW79" s="18"/>
      <c r="IX79" s="18"/>
      <c r="IY79" s="18"/>
      <c r="IZ79" s="18"/>
    </row>
    <row r="80" spans="1:260" s="19" customFormat="1" ht="14.25" customHeight="1" x14ac:dyDescent="0.2">
      <c r="A80" s="127"/>
      <c r="B80" s="128"/>
      <c r="C80" s="37" t="s">
        <v>132</v>
      </c>
      <c r="D80" s="38" t="s">
        <v>49</v>
      </c>
      <c r="E80" s="73" t="s">
        <v>69</v>
      </c>
      <c r="F80" s="73" t="s">
        <v>130</v>
      </c>
      <c r="G80" s="39"/>
      <c r="H80" s="39"/>
      <c r="I80" s="39"/>
      <c r="J80" s="39"/>
      <c r="K80" s="40">
        <f t="shared" si="17"/>
        <v>0</v>
      </c>
      <c r="L80" s="41"/>
      <c r="M80" s="42"/>
      <c r="N80" s="43">
        <v>0</v>
      </c>
      <c r="O80" s="17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  <c r="DT80" s="63"/>
      <c r="DU80" s="63"/>
      <c r="DV80" s="63"/>
      <c r="DW80" s="63"/>
      <c r="DX80" s="63"/>
      <c r="DY80" s="63"/>
      <c r="DZ80" s="63"/>
      <c r="EA80" s="63"/>
      <c r="EB80" s="63"/>
      <c r="EC80" s="63"/>
      <c r="ED80" s="63"/>
      <c r="EE80" s="63"/>
      <c r="EF80" s="63"/>
      <c r="EG80" s="63"/>
      <c r="EH80" s="63"/>
      <c r="EI80" s="63"/>
      <c r="EJ80" s="63"/>
      <c r="EK80" s="63"/>
      <c r="EL80" s="63"/>
      <c r="EM80" s="63"/>
      <c r="EN80" s="63"/>
      <c r="EO80" s="63"/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  <c r="IB80" s="18"/>
      <c r="IC80" s="18"/>
      <c r="ID80" s="18"/>
      <c r="IE80" s="18"/>
      <c r="IF80" s="18"/>
      <c r="IG80" s="18"/>
      <c r="IH80" s="18"/>
      <c r="II80" s="18"/>
      <c r="IJ80" s="18"/>
      <c r="IK80" s="18"/>
      <c r="IL80" s="18"/>
      <c r="IM80" s="18"/>
      <c r="IN80" s="18"/>
      <c r="IO80" s="18"/>
      <c r="IP80" s="18"/>
      <c r="IQ80" s="18"/>
      <c r="IR80" s="18"/>
      <c r="IS80" s="18"/>
      <c r="IT80" s="18"/>
      <c r="IU80" s="18"/>
      <c r="IV80" s="18"/>
      <c r="IW80" s="18"/>
      <c r="IX80" s="18"/>
      <c r="IY80" s="18"/>
      <c r="IZ80" s="18"/>
    </row>
    <row r="81" spans="1:260" s="19" customFormat="1" ht="14.25" customHeight="1" x14ac:dyDescent="0.2">
      <c r="A81" s="127"/>
      <c r="B81" s="128"/>
      <c r="C81" s="37" t="s">
        <v>132</v>
      </c>
      <c r="D81" s="38" t="s">
        <v>49</v>
      </c>
      <c r="E81" s="73" t="s">
        <v>69</v>
      </c>
      <c r="F81" s="73" t="s">
        <v>130</v>
      </c>
      <c r="G81" s="39"/>
      <c r="H81" s="39"/>
      <c r="I81" s="39"/>
      <c r="J81" s="39"/>
      <c r="K81" s="40">
        <f t="shared" si="17"/>
        <v>0</v>
      </c>
      <c r="L81" s="41"/>
      <c r="M81" s="42"/>
      <c r="N81" s="43">
        <v>0</v>
      </c>
      <c r="O81" s="17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  <c r="DS81" s="63"/>
      <c r="DT81" s="63"/>
      <c r="DU81" s="63"/>
      <c r="DV81" s="63"/>
      <c r="DW81" s="63"/>
      <c r="DX81" s="63"/>
      <c r="DY81" s="63"/>
      <c r="DZ81" s="63"/>
      <c r="EA81" s="63"/>
      <c r="EB81" s="63"/>
      <c r="EC81" s="63"/>
      <c r="ED81" s="63"/>
      <c r="EE81" s="63"/>
      <c r="EF81" s="63"/>
      <c r="EG81" s="63"/>
      <c r="EH81" s="63"/>
      <c r="EI81" s="63"/>
      <c r="EJ81" s="63"/>
      <c r="EK81" s="63"/>
      <c r="EL81" s="63"/>
      <c r="EM81" s="63"/>
      <c r="EN81" s="63"/>
      <c r="EO81" s="63"/>
      <c r="EP81" s="63"/>
      <c r="EQ81" s="63"/>
      <c r="ER81" s="63"/>
      <c r="ES81" s="63"/>
      <c r="ET81" s="63"/>
      <c r="EU81" s="63"/>
      <c r="EV81" s="63"/>
      <c r="EW81" s="63"/>
      <c r="EX81" s="63"/>
      <c r="EY81" s="63"/>
      <c r="EZ81" s="63"/>
      <c r="FA81" s="63"/>
      <c r="FB81" s="63"/>
      <c r="FC81" s="63"/>
      <c r="FD81" s="63"/>
      <c r="FE81" s="63"/>
      <c r="FF81" s="63"/>
      <c r="FG81" s="63"/>
      <c r="FH81" s="63"/>
      <c r="FI81" s="63"/>
      <c r="FJ81" s="63"/>
      <c r="FK81" s="63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  <c r="IB81" s="18"/>
      <c r="IC81" s="18"/>
      <c r="ID81" s="18"/>
      <c r="IE81" s="18"/>
      <c r="IF81" s="18"/>
      <c r="IG81" s="18"/>
      <c r="IH81" s="18"/>
      <c r="II81" s="18"/>
      <c r="IJ81" s="18"/>
      <c r="IK81" s="18"/>
      <c r="IL81" s="18"/>
      <c r="IM81" s="18"/>
      <c r="IN81" s="18"/>
      <c r="IO81" s="18"/>
      <c r="IP81" s="18"/>
      <c r="IQ81" s="18"/>
      <c r="IR81" s="18"/>
      <c r="IS81" s="18"/>
      <c r="IT81" s="18"/>
      <c r="IU81" s="18"/>
      <c r="IV81" s="18"/>
      <c r="IW81" s="18"/>
      <c r="IX81" s="18"/>
      <c r="IY81" s="18"/>
      <c r="IZ81" s="18"/>
    </row>
    <row r="82" spans="1:260" s="19" customFormat="1" ht="14.25" customHeight="1" x14ac:dyDescent="0.2">
      <c r="A82" s="127"/>
      <c r="B82" s="128"/>
      <c r="C82" s="37" t="s">
        <v>133</v>
      </c>
      <c r="D82" s="38" t="s">
        <v>49</v>
      </c>
      <c r="E82" s="73" t="s">
        <v>69</v>
      </c>
      <c r="F82" s="73" t="s">
        <v>130</v>
      </c>
      <c r="G82" s="39"/>
      <c r="H82" s="39"/>
      <c r="I82" s="39"/>
      <c r="J82" s="39"/>
      <c r="K82" s="40">
        <f t="shared" si="17"/>
        <v>0</v>
      </c>
      <c r="L82" s="41"/>
      <c r="M82" s="42"/>
      <c r="N82" s="43">
        <v>0</v>
      </c>
      <c r="O82" s="17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  <c r="DT82" s="63"/>
      <c r="DU82" s="63"/>
      <c r="DV82" s="63"/>
      <c r="DW82" s="63"/>
      <c r="DX82" s="63"/>
      <c r="DY82" s="63"/>
      <c r="DZ82" s="63"/>
      <c r="EA82" s="63"/>
      <c r="EB82" s="63"/>
      <c r="EC82" s="63"/>
      <c r="ED82" s="63"/>
      <c r="EE82" s="63"/>
      <c r="EF82" s="63"/>
      <c r="EG82" s="63"/>
      <c r="EH82" s="63"/>
      <c r="EI82" s="63"/>
      <c r="EJ82" s="63"/>
      <c r="EK82" s="63"/>
      <c r="EL82" s="63"/>
      <c r="EM82" s="63"/>
      <c r="EN82" s="63"/>
      <c r="EO82" s="63"/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  <c r="IB82" s="18"/>
      <c r="IC82" s="18"/>
      <c r="ID82" s="18"/>
      <c r="IE82" s="18"/>
      <c r="IF82" s="18"/>
      <c r="IG82" s="18"/>
      <c r="IH82" s="18"/>
      <c r="II82" s="18"/>
      <c r="IJ82" s="18"/>
      <c r="IK82" s="18"/>
      <c r="IL82" s="18"/>
      <c r="IM82" s="18"/>
      <c r="IN82" s="18"/>
      <c r="IO82" s="18"/>
      <c r="IP82" s="18"/>
      <c r="IQ82" s="18"/>
      <c r="IR82" s="18"/>
      <c r="IS82" s="18"/>
      <c r="IT82" s="18"/>
      <c r="IU82" s="18"/>
      <c r="IV82" s="18"/>
      <c r="IW82" s="18"/>
      <c r="IX82" s="18"/>
      <c r="IY82" s="18"/>
      <c r="IZ82" s="18"/>
    </row>
    <row r="83" spans="1:260" s="19" customFormat="1" ht="14.25" customHeight="1" x14ac:dyDescent="0.2">
      <c r="A83" s="127" t="s">
        <v>134</v>
      </c>
      <c r="B83" s="120" t="s">
        <v>116</v>
      </c>
      <c r="C83" s="37" t="s">
        <v>135</v>
      </c>
      <c r="D83" s="38" t="s">
        <v>49</v>
      </c>
      <c r="E83" s="73" t="s">
        <v>69</v>
      </c>
      <c r="F83" s="73" t="s">
        <v>130</v>
      </c>
      <c r="G83" s="39"/>
      <c r="H83" s="39"/>
      <c r="I83" s="39"/>
      <c r="J83" s="39"/>
      <c r="K83" s="40">
        <f t="shared" si="17"/>
        <v>0</v>
      </c>
      <c r="L83" s="41"/>
      <c r="M83" s="42"/>
      <c r="N83" s="43">
        <v>0</v>
      </c>
      <c r="O83" s="17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  <c r="IB83" s="18"/>
      <c r="IC83" s="18"/>
      <c r="ID83" s="18"/>
      <c r="IE83" s="18"/>
      <c r="IF83" s="18"/>
      <c r="IG83" s="18"/>
      <c r="IH83" s="18"/>
      <c r="II83" s="18"/>
      <c r="IJ83" s="18"/>
      <c r="IK83" s="18"/>
      <c r="IL83" s="18"/>
      <c r="IM83" s="18"/>
      <c r="IN83" s="18"/>
      <c r="IO83" s="18"/>
      <c r="IP83" s="18"/>
      <c r="IQ83" s="18"/>
      <c r="IR83" s="18"/>
      <c r="IS83" s="18"/>
      <c r="IT83" s="18"/>
      <c r="IU83" s="18"/>
      <c r="IV83" s="18"/>
      <c r="IW83" s="18"/>
      <c r="IX83" s="18"/>
      <c r="IY83" s="18"/>
      <c r="IZ83" s="18"/>
    </row>
    <row r="84" spans="1:260" s="19" customFormat="1" ht="14.25" customHeight="1" x14ac:dyDescent="0.2">
      <c r="A84" s="127"/>
      <c r="B84" s="120"/>
      <c r="C84" s="37" t="s">
        <v>136</v>
      </c>
      <c r="D84" s="38" t="s">
        <v>49</v>
      </c>
      <c r="E84" s="73" t="s">
        <v>69</v>
      </c>
      <c r="F84" s="73" t="s">
        <v>130</v>
      </c>
      <c r="G84" s="39"/>
      <c r="H84" s="39"/>
      <c r="I84" s="39"/>
      <c r="J84" s="39"/>
      <c r="K84" s="40">
        <f t="shared" si="17"/>
        <v>0</v>
      </c>
      <c r="L84" s="41"/>
      <c r="M84" s="42"/>
      <c r="N84" s="43">
        <v>0</v>
      </c>
      <c r="O84" s="17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  <c r="IB84" s="18"/>
      <c r="IC84" s="18"/>
      <c r="ID84" s="18"/>
      <c r="IE84" s="18"/>
      <c r="IF84" s="18"/>
      <c r="IG84" s="18"/>
      <c r="IH84" s="18"/>
      <c r="II84" s="18"/>
      <c r="IJ84" s="18"/>
      <c r="IK84" s="18"/>
      <c r="IL84" s="18"/>
      <c r="IM84" s="18"/>
      <c r="IN84" s="18"/>
      <c r="IO84" s="18"/>
      <c r="IP84" s="18"/>
      <c r="IQ84" s="18"/>
      <c r="IR84" s="18"/>
      <c r="IS84" s="18"/>
      <c r="IT84" s="18"/>
      <c r="IU84" s="18"/>
      <c r="IV84" s="18"/>
      <c r="IW84" s="18"/>
      <c r="IX84" s="18"/>
      <c r="IY84" s="18"/>
      <c r="IZ84" s="18"/>
    </row>
    <row r="85" spans="1:260" s="19" customFormat="1" ht="14.25" customHeight="1" x14ac:dyDescent="0.2">
      <c r="A85" s="127"/>
      <c r="B85" s="120"/>
      <c r="C85" s="37" t="s">
        <v>137</v>
      </c>
      <c r="D85" s="38" t="s">
        <v>49</v>
      </c>
      <c r="E85" s="73" t="s">
        <v>69</v>
      </c>
      <c r="F85" s="73" t="s">
        <v>130</v>
      </c>
      <c r="G85" s="39"/>
      <c r="H85" s="39"/>
      <c r="I85" s="39"/>
      <c r="J85" s="39"/>
      <c r="K85" s="40">
        <f t="shared" si="17"/>
        <v>0</v>
      </c>
      <c r="L85" s="41"/>
      <c r="M85" s="42"/>
      <c r="N85" s="43">
        <v>0</v>
      </c>
      <c r="O85" s="17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  <c r="HW85" s="18"/>
      <c r="HX85" s="18"/>
      <c r="HY85" s="18"/>
      <c r="HZ85" s="18"/>
      <c r="IA85" s="18"/>
      <c r="IB85" s="18"/>
      <c r="IC85" s="18"/>
      <c r="ID85" s="18"/>
      <c r="IE85" s="18"/>
      <c r="IF85" s="18"/>
      <c r="IG85" s="18"/>
      <c r="IH85" s="18"/>
      <c r="II85" s="18"/>
      <c r="IJ85" s="18"/>
      <c r="IK85" s="18"/>
      <c r="IL85" s="18"/>
      <c r="IM85" s="18"/>
      <c r="IN85" s="18"/>
      <c r="IO85" s="18"/>
      <c r="IP85" s="18"/>
      <c r="IQ85" s="18"/>
      <c r="IR85" s="18"/>
      <c r="IS85" s="18"/>
      <c r="IT85" s="18"/>
      <c r="IU85" s="18"/>
      <c r="IV85" s="18"/>
      <c r="IW85" s="18"/>
      <c r="IX85" s="18"/>
      <c r="IY85" s="18"/>
      <c r="IZ85" s="18"/>
    </row>
    <row r="86" spans="1:260" s="19" customFormat="1" x14ac:dyDescent="0.2">
      <c r="A86" s="127"/>
      <c r="B86" s="120"/>
      <c r="C86" s="37" t="s">
        <v>138</v>
      </c>
      <c r="D86" s="38" t="s">
        <v>49</v>
      </c>
      <c r="E86" s="73" t="s">
        <v>69</v>
      </c>
      <c r="F86" s="73" t="s">
        <v>130</v>
      </c>
      <c r="G86" s="39"/>
      <c r="H86" s="39"/>
      <c r="I86" s="39"/>
      <c r="J86" s="39"/>
      <c r="K86" s="40">
        <f>NETWORKDAYS(G86,I86)</f>
        <v>0</v>
      </c>
      <c r="L86" s="41" t="e">
        <f>I86-#REF!</f>
        <v>#REF!</v>
      </c>
      <c r="M86" s="42" t="e">
        <f>IF(N86=0,#REF!-1,#REF!+(INT(L86*N86)))</f>
        <v>#REF!</v>
      </c>
      <c r="N86" s="43">
        <v>0</v>
      </c>
      <c r="O86" s="17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  <c r="HW86" s="18"/>
      <c r="HX86" s="18"/>
      <c r="HY86" s="18"/>
      <c r="HZ86" s="18"/>
      <c r="IA86" s="18"/>
      <c r="IB86" s="18"/>
      <c r="IC86" s="18"/>
      <c r="ID86" s="18"/>
      <c r="IE86" s="18"/>
      <c r="IF86" s="18"/>
      <c r="IG86" s="18"/>
      <c r="IH86" s="18"/>
      <c r="II86" s="18"/>
      <c r="IJ86" s="18"/>
      <c r="IK86" s="18"/>
      <c r="IL86" s="18"/>
      <c r="IM86" s="18"/>
      <c r="IN86" s="18"/>
      <c r="IO86" s="18"/>
      <c r="IP86" s="18"/>
      <c r="IQ86" s="18"/>
      <c r="IR86" s="18"/>
      <c r="IS86" s="18"/>
      <c r="IT86" s="18"/>
      <c r="IU86" s="18"/>
      <c r="IV86" s="18"/>
      <c r="IW86" s="18"/>
      <c r="IX86" s="18"/>
      <c r="IY86" s="18"/>
      <c r="IZ86" s="18"/>
    </row>
    <row r="87" spans="1:260" s="19" customFormat="1" x14ac:dyDescent="0.2">
      <c r="A87" s="82" t="s">
        <v>139</v>
      </c>
      <c r="B87" s="37" t="s">
        <v>120</v>
      </c>
      <c r="C87" s="37" t="s">
        <v>140</v>
      </c>
      <c r="D87" s="38" t="s">
        <v>49</v>
      </c>
      <c r="E87" s="73" t="s">
        <v>69</v>
      </c>
      <c r="F87" s="73" t="s">
        <v>130</v>
      </c>
      <c r="G87" s="39"/>
      <c r="H87" s="39"/>
      <c r="I87" s="39"/>
      <c r="J87" s="39"/>
      <c r="K87" s="40">
        <f>NETWORKDAYS(G87,I87)</f>
        <v>0</v>
      </c>
      <c r="L87" s="41" t="e">
        <f>I87-#REF!</f>
        <v>#REF!</v>
      </c>
      <c r="M87" s="42" t="e">
        <f>IF(N87=0,#REF!-1,#REF!+(INT(L87*N87)))</f>
        <v>#REF!</v>
      </c>
      <c r="N87" s="43">
        <v>0</v>
      </c>
      <c r="O87" s="17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/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/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/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  <c r="HW87" s="18"/>
      <c r="HX87" s="18"/>
      <c r="HY87" s="18"/>
      <c r="HZ87" s="18"/>
      <c r="IA87" s="18"/>
      <c r="IB87" s="18"/>
      <c r="IC87" s="18"/>
      <c r="ID87" s="18"/>
      <c r="IE87" s="18"/>
      <c r="IF87" s="18"/>
      <c r="IG87" s="18"/>
      <c r="IH87" s="18"/>
      <c r="II87" s="18"/>
      <c r="IJ87" s="18"/>
      <c r="IK87" s="18"/>
      <c r="IL87" s="18"/>
      <c r="IM87" s="18"/>
      <c r="IN87" s="18"/>
      <c r="IO87" s="18"/>
      <c r="IP87" s="18"/>
      <c r="IQ87" s="18"/>
      <c r="IR87" s="18"/>
      <c r="IS87" s="18"/>
      <c r="IT87" s="18"/>
      <c r="IU87" s="18"/>
      <c r="IV87" s="18"/>
      <c r="IW87" s="18"/>
      <c r="IX87" s="18"/>
      <c r="IY87" s="18"/>
      <c r="IZ87" s="18"/>
    </row>
    <row r="88" spans="1:260" s="19" customFormat="1" x14ac:dyDescent="0.2">
      <c r="A88" s="82" t="s">
        <v>141</v>
      </c>
      <c r="B88" s="37" t="s">
        <v>124</v>
      </c>
      <c r="C88" s="37" t="s">
        <v>142</v>
      </c>
      <c r="D88" s="38" t="s">
        <v>49</v>
      </c>
      <c r="E88" s="73" t="s">
        <v>69</v>
      </c>
      <c r="F88" s="73" t="s">
        <v>130</v>
      </c>
      <c r="G88" s="39"/>
      <c r="H88" s="39"/>
      <c r="I88" s="39"/>
      <c r="J88" s="39"/>
      <c r="K88" s="40">
        <f>NETWORKDAYS(G88,I88)</f>
        <v>0</v>
      </c>
      <c r="L88" s="41">
        <f>I88-G88</f>
        <v>0</v>
      </c>
      <c r="M88" s="42">
        <f>IF(N88=0,G88-1,G88+(INT(L88*N88)))</f>
        <v>-1</v>
      </c>
      <c r="N88" s="43">
        <v>0</v>
      </c>
      <c r="O88" s="17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/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/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/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  <c r="HW88" s="18"/>
      <c r="HX88" s="18"/>
      <c r="HY88" s="18"/>
      <c r="HZ88" s="18"/>
      <c r="IA88" s="18"/>
      <c r="IB88" s="18"/>
      <c r="IC88" s="18"/>
      <c r="ID88" s="18"/>
      <c r="IE88" s="18"/>
      <c r="IF88" s="18"/>
      <c r="IG88" s="18"/>
      <c r="IH88" s="18"/>
      <c r="II88" s="18"/>
      <c r="IJ88" s="18"/>
      <c r="IK88" s="18"/>
      <c r="IL88" s="18"/>
      <c r="IM88" s="18"/>
      <c r="IN88" s="18"/>
      <c r="IO88" s="18"/>
      <c r="IP88" s="18"/>
      <c r="IQ88" s="18"/>
      <c r="IR88" s="18"/>
      <c r="IS88" s="18"/>
      <c r="IT88" s="18"/>
      <c r="IU88" s="18"/>
      <c r="IV88" s="18"/>
      <c r="IW88" s="18"/>
      <c r="IX88" s="18"/>
      <c r="IY88" s="18"/>
      <c r="IZ88" s="18"/>
    </row>
    <row r="89" spans="1:260" s="60" customFormat="1" x14ac:dyDescent="0.2">
      <c r="A89" s="83" t="s">
        <v>143</v>
      </c>
      <c r="B89" s="51" t="s">
        <v>43</v>
      </c>
      <c r="C89" s="51" t="s">
        <v>43</v>
      </c>
      <c r="D89" s="52" t="s">
        <v>44</v>
      </c>
      <c r="E89" s="74" t="s">
        <v>69</v>
      </c>
      <c r="F89" s="52"/>
      <c r="G89" s="53"/>
      <c r="H89" s="53"/>
      <c r="I89" s="53"/>
      <c r="J89" s="53"/>
      <c r="K89" s="54">
        <f>NETWORKDAYS(G89,I89)</f>
        <v>0</v>
      </c>
      <c r="L89" s="55">
        <f>I89-G89</f>
        <v>0</v>
      </c>
      <c r="M89" s="56">
        <f>IF(N89=0,G89-1,G89+(INT(L89*N89)))</f>
        <v>-1</v>
      </c>
      <c r="N89" s="57">
        <v>0</v>
      </c>
      <c r="O89" s="58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  <c r="DS89" s="59"/>
      <c r="DT89" s="59"/>
      <c r="DU89" s="59"/>
      <c r="DV89" s="59"/>
      <c r="DW89" s="59"/>
      <c r="DX89" s="59"/>
      <c r="DY89" s="59"/>
      <c r="DZ89" s="59"/>
      <c r="EA89" s="59"/>
      <c r="EB89" s="59"/>
      <c r="EC89" s="59"/>
      <c r="ED89" s="59"/>
      <c r="EE89" s="59"/>
      <c r="EF89" s="59"/>
      <c r="EG89" s="59"/>
      <c r="EH89" s="59"/>
      <c r="EI89" s="59"/>
      <c r="EJ89" s="59"/>
      <c r="EK89" s="59"/>
      <c r="EL89" s="59"/>
      <c r="EM89" s="59"/>
      <c r="EN89" s="59"/>
      <c r="EO89" s="59"/>
      <c r="EP89" s="59"/>
      <c r="EQ89" s="59"/>
      <c r="ER89" s="59"/>
      <c r="ES89" s="59"/>
      <c r="ET89" s="59"/>
      <c r="EU89" s="59"/>
      <c r="EV89" s="59"/>
      <c r="EW89" s="59"/>
      <c r="EX89" s="59"/>
      <c r="EY89" s="59"/>
      <c r="EZ89" s="59"/>
      <c r="FA89" s="59"/>
      <c r="FB89" s="59"/>
      <c r="FC89" s="59"/>
      <c r="FD89" s="59"/>
      <c r="FE89" s="59"/>
      <c r="FF89" s="59"/>
      <c r="FG89" s="59"/>
      <c r="FH89" s="59"/>
      <c r="FI89" s="59"/>
      <c r="FJ89" s="59"/>
      <c r="FK89" s="59"/>
      <c r="FL89" s="59"/>
      <c r="FM89" s="59"/>
      <c r="FN89" s="59"/>
      <c r="FO89" s="59"/>
      <c r="FP89" s="59"/>
      <c r="FQ89" s="59"/>
      <c r="FR89" s="59"/>
      <c r="FS89" s="59"/>
      <c r="FT89" s="59"/>
      <c r="FU89" s="59"/>
      <c r="FV89" s="59"/>
      <c r="FW89" s="59"/>
      <c r="FX89" s="59"/>
      <c r="FY89" s="59"/>
      <c r="FZ89" s="59"/>
      <c r="GA89" s="59"/>
      <c r="GB89" s="59"/>
      <c r="GC89" s="59"/>
      <c r="GD89" s="59"/>
      <c r="GE89" s="59"/>
      <c r="GF89" s="59"/>
      <c r="GG89" s="59"/>
      <c r="GH89" s="59"/>
      <c r="GI89" s="59"/>
      <c r="GJ89" s="59"/>
      <c r="GK89" s="59"/>
      <c r="GL89" s="59"/>
      <c r="GM89" s="59"/>
      <c r="GN89" s="59"/>
      <c r="GO89" s="59"/>
      <c r="GP89" s="59"/>
      <c r="GQ89" s="59"/>
      <c r="GR89" s="59"/>
      <c r="GS89" s="59"/>
      <c r="GT89" s="59"/>
      <c r="GU89" s="59"/>
      <c r="GV89" s="59"/>
      <c r="GW89" s="59"/>
      <c r="GX89" s="59"/>
      <c r="GY89" s="59"/>
      <c r="GZ89" s="59"/>
      <c r="HA89" s="59"/>
      <c r="HB89" s="59"/>
      <c r="HC89" s="59"/>
      <c r="HD89" s="59"/>
      <c r="HE89" s="59"/>
      <c r="HF89" s="59"/>
      <c r="HG89" s="59"/>
      <c r="HH89" s="59"/>
      <c r="HI89" s="59"/>
      <c r="HJ89" s="59"/>
      <c r="HK89" s="59"/>
      <c r="HL89" s="59"/>
      <c r="HM89" s="59"/>
      <c r="HN89" s="59"/>
      <c r="HO89" s="59"/>
      <c r="HP89" s="59"/>
      <c r="HQ89" s="59"/>
      <c r="HR89" s="59"/>
      <c r="HS89" s="59"/>
      <c r="HT89" s="59"/>
      <c r="HU89" s="59"/>
      <c r="HV89" s="59"/>
      <c r="HW89" s="59"/>
      <c r="HX89" s="59"/>
      <c r="HY89" s="59"/>
      <c r="HZ89" s="59"/>
      <c r="IA89" s="59"/>
      <c r="IB89" s="59"/>
      <c r="IC89" s="59"/>
      <c r="ID89" s="59"/>
      <c r="IE89" s="59"/>
      <c r="IF89" s="59"/>
      <c r="IG89" s="59"/>
      <c r="IH89" s="59"/>
      <c r="II89" s="59"/>
      <c r="IJ89" s="59"/>
      <c r="IK89" s="59"/>
      <c r="IL89" s="59"/>
      <c r="IM89" s="59"/>
      <c r="IN89" s="59"/>
      <c r="IO89" s="59"/>
      <c r="IP89" s="59"/>
      <c r="IQ89" s="59"/>
      <c r="IR89" s="59"/>
      <c r="IS89" s="59"/>
      <c r="IT89" s="59"/>
      <c r="IU89" s="59"/>
      <c r="IV89" s="59"/>
      <c r="IW89" s="59"/>
      <c r="IX89" s="59"/>
      <c r="IY89" s="59"/>
      <c r="IZ89" s="59"/>
    </row>
    <row r="90" spans="1:260" s="20" customFormat="1" x14ac:dyDescent="0.2">
      <c r="A90" s="84">
        <v>8</v>
      </c>
      <c r="B90" s="116" t="s">
        <v>144</v>
      </c>
      <c r="C90" s="117"/>
      <c r="D90" s="31" t="s">
        <v>24</v>
      </c>
      <c r="E90" s="75" t="s">
        <v>69</v>
      </c>
      <c r="F90" s="75"/>
      <c r="G90" s="32">
        <f>MIN(G91:G95)</f>
        <v>44043</v>
      </c>
      <c r="H90" s="32"/>
      <c r="I90" s="32">
        <f>MAX(I91:I95)</f>
        <v>44074</v>
      </c>
      <c r="J90" s="32"/>
      <c r="K90" s="33">
        <f t="shared" ref="K90:K91" si="19">NETWORKDAYS(G90,I90)</f>
        <v>22</v>
      </c>
      <c r="L90" s="34">
        <f t="shared" ref="L90:L91" si="20">I90-G90</f>
        <v>31</v>
      </c>
      <c r="M90" s="35">
        <f>G90+(INT(L90*N90))</f>
        <v>44043</v>
      </c>
      <c r="N90" s="36">
        <f>AVERAGE(N91:N95)</f>
        <v>0</v>
      </c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</row>
    <row r="91" spans="1:260" s="19" customFormat="1" x14ac:dyDescent="0.2">
      <c r="A91" s="82" t="s">
        <v>145</v>
      </c>
      <c r="B91" s="88" t="s">
        <v>146</v>
      </c>
      <c r="C91" s="37" t="s">
        <v>147</v>
      </c>
      <c r="D91" s="38" t="s">
        <v>49</v>
      </c>
      <c r="E91" s="73" t="s">
        <v>69</v>
      </c>
      <c r="F91" s="73" t="s">
        <v>148</v>
      </c>
      <c r="G91" s="39">
        <v>44043</v>
      </c>
      <c r="H91" s="39"/>
      <c r="I91" s="39">
        <v>44052</v>
      </c>
      <c r="J91" s="39"/>
      <c r="K91" s="40">
        <f t="shared" si="19"/>
        <v>6</v>
      </c>
      <c r="L91" s="41">
        <f t="shared" si="20"/>
        <v>9</v>
      </c>
      <c r="M91" s="42">
        <f>IF(N91=0,G91-1,G91+(INT(L91*N91)))</f>
        <v>44042</v>
      </c>
      <c r="N91" s="43">
        <v>0</v>
      </c>
      <c r="O91" s="17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  <c r="HW91" s="18"/>
      <c r="HX91" s="18"/>
      <c r="HY91" s="18"/>
      <c r="HZ91" s="18"/>
      <c r="IA91" s="18"/>
      <c r="IB91" s="18"/>
      <c r="IC91" s="18"/>
      <c r="ID91" s="18"/>
      <c r="IE91" s="18"/>
      <c r="IF91" s="18"/>
      <c r="IG91" s="18"/>
      <c r="IH91" s="18"/>
      <c r="II91" s="18"/>
      <c r="IJ91" s="18"/>
      <c r="IK91" s="18"/>
      <c r="IL91" s="18"/>
      <c r="IM91" s="18"/>
      <c r="IN91" s="18"/>
      <c r="IO91" s="18"/>
      <c r="IP91" s="18"/>
      <c r="IQ91" s="18"/>
      <c r="IR91" s="18"/>
      <c r="IS91" s="18"/>
      <c r="IT91" s="18"/>
      <c r="IU91" s="18"/>
      <c r="IV91" s="18"/>
      <c r="IW91" s="18"/>
      <c r="IX91" s="18"/>
      <c r="IY91" s="18"/>
      <c r="IZ91" s="18"/>
    </row>
    <row r="92" spans="1:260" s="19" customFormat="1" x14ac:dyDescent="0.2">
      <c r="A92" s="82" t="s">
        <v>149</v>
      </c>
      <c r="B92" s="37" t="s">
        <v>111</v>
      </c>
      <c r="C92" s="37" t="s">
        <v>150</v>
      </c>
      <c r="D92" s="38" t="s">
        <v>49</v>
      </c>
      <c r="E92" s="73" t="s">
        <v>69</v>
      </c>
      <c r="F92" s="73" t="s">
        <v>148</v>
      </c>
      <c r="G92" s="39">
        <v>44052</v>
      </c>
      <c r="H92" s="39"/>
      <c r="I92" s="39">
        <v>44063</v>
      </c>
      <c r="J92" s="39"/>
      <c r="K92" s="40">
        <f>NETWORKDAYS(G92,I92)</f>
        <v>9</v>
      </c>
      <c r="L92" s="41" t="e">
        <f>I92-#REF!</f>
        <v>#REF!</v>
      </c>
      <c r="M92" s="42" t="e">
        <f>IF(N92=0,#REF!-1,#REF!+(INT(L92*N92)))</f>
        <v>#REF!</v>
      </c>
      <c r="N92" s="43">
        <v>0</v>
      </c>
      <c r="O92" s="17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  <c r="HW92" s="18"/>
      <c r="HX92" s="18"/>
      <c r="HY92" s="18"/>
      <c r="HZ92" s="18"/>
      <c r="IA92" s="18"/>
      <c r="IB92" s="18"/>
      <c r="IC92" s="18"/>
      <c r="ID92" s="18"/>
      <c r="IE92" s="18"/>
      <c r="IF92" s="18"/>
      <c r="IG92" s="18"/>
      <c r="IH92" s="18"/>
      <c r="II92" s="18"/>
      <c r="IJ92" s="18"/>
      <c r="IK92" s="18"/>
      <c r="IL92" s="18"/>
      <c r="IM92" s="18"/>
      <c r="IN92" s="18"/>
      <c r="IO92" s="18"/>
      <c r="IP92" s="18"/>
      <c r="IQ92" s="18"/>
      <c r="IR92" s="18"/>
      <c r="IS92" s="18"/>
      <c r="IT92" s="18"/>
      <c r="IU92" s="18"/>
      <c r="IV92" s="18"/>
      <c r="IW92" s="18"/>
      <c r="IX92" s="18"/>
      <c r="IY92" s="18"/>
      <c r="IZ92" s="18"/>
    </row>
    <row r="93" spans="1:260" s="19" customFormat="1" x14ac:dyDescent="0.2">
      <c r="A93" s="82" t="s">
        <v>151</v>
      </c>
      <c r="B93" s="37" t="s">
        <v>152</v>
      </c>
      <c r="C93" s="37" t="s">
        <v>153</v>
      </c>
      <c r="D93" s="38" t="s">
        <v>49</v>
      </c>
      <c r="E93" s="73" t="s">
        <v>69</v>
      </c>
      <c r="F93" s="73" t="s">
        <v>148</v>
      </c>
      <c r="G93" s="39">
        <v>44064</v>
      </c>
      <c r="H93" s="39"/>
      <c r="I93" s="39">
        <v>44065</v>
      </c>
      <c r="J93" s="39"/>
      <c r="K93" s="40">
        <f>NETWORKDAYS(G93,I93)</f>
        <v>1</v>
      </c>
      <c r="L93" s="41" t="e">
        <f>I93-#REF!</f>
        <v>#REF!</v>
      </c>
      <c r="M93" s="42" t="e">
        <f>IF(N93=0,#REF!-1,#REF!+(INT(L93*N93)))</f>
        <v>#REF!</v>
      </c>
      <c r="N93" s="43">
        <v>0</v>
      </c>
      <c r="O93" s="17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/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  <c r="HW93" s="18"/>
      <c r="HX93" s="18"/>
      <c r="HY93" s="18"/>
      <c r="HZ93" s="18"/>
      <c r="IA93" s="18"/>
      <c r="IB93" s="18"/>
      <c r="IC93" s="18"/>
      <c r="ID93" s="18"/>
      <c r="IE93" s="18"/>
      <c r="IF93" s="18"/>
      <c r="IG93" s="18"/>
      <c r="IH93" s="18"/>
      <c r="II93" s="18"/>
      <c r="IJ93" s="18"/>
      <c r="IK93" s="18"/>
      <c r="IL93" s="18"/>
      <c r="IM93" s="18"/>
      <c r="IN93" s="18"/>
      <c r="IO93" s="18"/>
      <c r="IP93" s="18"/>
      <c r="IQ93" s="18"/>
      <c r="IR93" s="18"/>
      <c r="IS93" s="18"/>
      <c r="IT93" s="18"/>
      <c r="IU93" s="18"/>
      <c r="IV93" s="18"/>
      <c r="IW93" s="18"/>
      <c r="IX93" s="18"/>
      <c r="IY93" s="18"/>
      <c r="IZ93" s="18"/>
    </row>
    <row r="94" spans="1:260" s="19" customFormat="1" x14ac:dyDescent="0.2">
      <c r="A94" s="82" t="s">
        <v>154</v>
      </c>
      <c r="B94" s="37" t="s">
        <v>124</v>
      </c>
      <c r="C94" s="37" t="s">
        <v>155</v>
      </c>
      <c r="D94" s="38" t="s">
        <v>49</v>
      </c>
      <c r="E94" s="73" t="s">
        <v>69</v>
      </c>
      <c r="F94" s="73" t="s">
        <v>148</v>
      </c>
      <c r="G94" s="39">
        <v>44066</v>
      </c>
      <c r="H94" s="39"/>
      <c r="I94" s="39">
        <v>44074</v>
      </c>
      <c r="J94" s="39"/>
      <c r="K94" s="40">
        <f>NETWORKDAYS(G94,I94)</f>
        <v>6</v>
      </c>
      <c r="L94" s="41">
        <f>I94-G94</f>
        <v>8</v>
      </c>
      <c r="M94" s="42">
        <f>IF(N94=0,G94-1,G94+(INT(L94*N94)))</f>
        <v>44065</v>
      </c>
      <c r="N94" s="43">
        <v>0</v>
      </c>
      <c r="O94" s="17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/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  <c r="HW94" s="18"/>
      <c r="HX94" s="18"/>
      <c r="HY94" s="18"/>
      <c r="HZ94" s="18"/>
      <c r="IA94" s="18"/>
      <c r="IB94" s="18"/>
      <c r="IC94" s="18"/>
      <c r="ID94" s="18"/>
      <c r="IE94" s="18"/>
      <c r="IF94" s="18"/>
      <c r="IG94" s="18"/>
      <c r="IH94" s="18"/>
      <c r="II94" s="18"/>
      <c r="IJ94" s="18"/>
      <c r="IK94" s="18"/>
      <c r="IL94" s="18"/>
      <c r="IM94" s="18"/>
      <c r="IN94" s="18"/>
      <c r="IO94" s="18"/>
      <c r="IP94" s="18"/>
      <c r="IQ94" s="18"/>
      <c r="IR94" s="18"/>
      <c r="IS94" s="18"/>
      <c r="IT94" s="18"/>
      <c r="IU94" s="18"/>
      <c r="IV94" s="18"/>
      <c r="IW94" s="18"/>
      <c r="IX94" s="18"/>
      <c r="IY94" s="18"/>
      <c r="IZ94" s="18"/>
    </row>
    <row r="95" spans="1:260" s="60" customFormat="1" x14ac:dyDescent="0.2">
      <c r="A95" s="83" t="s">
        <v>156</v>
      </c>
      <c r="B95" s="51" t="s">
        <v>43</v>
      </c>
      <c r="C95" s="51" t="s">
        <v>43</v>
      </c>
      <c r="D95" s="52" t="s">
        <v>44</v>
      </c>
      <c r="E95" s="74" t="s">
        <v>69</v>
      </c>
      <c r="F95" s="52"/>
      <c r="G95" s="53">
        <v>44068</v>
      </c>
      <c r="H95" s="53"/>
      <c r="I95" s="53">
        <v>44068</v>
      </c>
      <c r="J95" s="53"/>
      <c r="K95" s="54">
        <f>NETWORKDAYS(G95,I95)</f>
        <v>1</v>
      </c>
      <c r="L95" s="55">
        <f>I95-G95</f>
        <v>0</v>
      </c>
      <c r="M95" s="56">
        <f>IF(N95=0,G95-1,G95+(INT(L95*N95)))</f>
        <v>44067</v>
      </c>
      <c r="N95" s="57">
        <v>0</v>
      </c>
      <c r="O95" s="58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  <c r="DS95" s="59"/>
      <c r="DT95" s="59"/>
      <c r="DU95" s="59"/>
      <c r="DV95" s="59"/>
      <c r="DW95" s="59"/>
      <c r="DX95" s="59"/>
      <c r="DY95" s="59"/>
      <c r="DZ95" s="59"/>
      <c r="EA95" s="59"/>
      <c r="EB95" s="59"/>
      <c r="EC95" s="59"/>
      <c r="ED95" s="59"/>
      <c r="EE95" s="59"/>
      <c r="EF95" s="59"/>
      <c r="EG95" s="59"/>
      <c r="EH95" s="59"/>
      <c r="EI95" s="59"/>
      <c r="EJ95" s="59"/>
      <c r="EK95" s="59"/>
      <c r="EL95" s="59"/>
      <c r="EM95" s="59"/>
      <c r="EN95" s="59"/>
      <c r="EO95" s="59"/>
      <c r="EP95" s="59"/>
      <c r="EQ95" s="59"/>
      <c r="ER95" s="59"/>
      <c r="ES95" s="59"/>
      <c r="ET95" s="59"/>
      <c r="EU95" s="59"/>
      <c r="EV95" s="59"/>
      <c r="EW95" s="59"/>
      <c r="EX95" s="59"/>
      <c r="EY95" s="59"/>
      <c r="EZ95" s="59"/>
      <c r="FA95" s="59"/>
      <c r="FB95" s="59"/>
      <c r="FC95" s="59"/>
      <c r="FD95" s="59"/>
      <c r="FE95" s="59"/>
      <c r="FF95" s="59"/>
      <c r="FG95" s="59"/>
      <c r="FH95" s="59"/>
      <c r="FI95" s="59"/>
      <c r="FJ95" s="59"/>
      <c r="FK95" s="59"/>
      <c r="FL95" s="59"/>
      <c r="FM95" s="59"/>
      <c r="FN95" s="59"/>
      <c r="FO95" s="59"/>
      <c r="FP95" s="59"/>
      <c r="FQ95" s="59"/>
      <c r="FR95" s="59"/>
      <c r="FS95" s="59"/>
      <c r="FT95" s="59"/>
      <c r="FU95" s="59"/>
      <c r="FV95" s="59"/>
      <c r="FW95" s="59"/>
      <c r="FX95" s="59"/>
      <c r="FY95" s="59"/>
      <c r="FZ95" s="59"/>
      <c r="GA95" s="59"/>
      <c r="GB95" s="59"/>
      <c r="GC95" s="59"/>
      <c r="GD95" s="59"/>
      <c r="GE95" s="59"/>
      <c r="GF95" s="59"/>
      <c r="GG95" s="59"/>
      <c r="GH95" s="59"/>
      <c r="GI95" s="59"/>
      <c r="GJ95" s="59"/>
      <c r="GK95" s="59"/>
      <c r="GL95" s="59"/>
      <c r="GM95" s="59"/>
      <c r="GN95" s="59"/>
      <c r="GO95" s="59"/>
      <c r="GP95" s="59"/>
      <c r="GQ95" s="59"/>
      <c r="GR95" s="59"/>
      <c r="GS95" s="59"/>
      <c r="GT95" s="59"/>
      <c r="GU95" s="59"/>
      <c r="GV95" s="59"/>
      <c r="GW95" s="59"/>
      <c r="GX95" s="59"/>
      <c r="GY95" s="59"/>
      <c r="GZ95" s="59"/>
      <c r="HA95" s="59"/>
      <c r="HB95" s="59"/>
      <c r="HC95" s="59"/>
      <c r="HD95" s="59"/>
      <c r="HE95" s="59"/>
      <c r="HF95" s="59"/>
      <c r="HG95" s="59"/>
      <c r="HH95" s="59"/>
      <c r="HI95" s="59"/>
      <c r="HJ95" s="59"/>
      <c r="HK95" s="59"/>
      <c r="HL95" s="59"/>
      <c r="HM95" s="59"/>
      <c r="HN95" s="59"/>
      <c r="HO95" s="59"/>
      <c r="HP95" s="59"/>
      <c r="HQ95" s="59"/>
      <c r="HR95" s="59"/>
      <c r="HS95" s="59"/>
      <c r="HT95" s="59"/>
      <c r="HU95" s="59"/>
      <c r="HV95" s="59"/>
      <c r="HW95" s="59"/>
      <c r="HX95" s="59"/>
      <c r="HY95" s="59"/>
      <c r="HZ95" s="59"/>
      <c r="IA95" s="59"/>
      <c r="IB95" s="59"/>
      <c r="IC95" s="59"/>
      <c r="ID95" s="59"/>
      <c r="IE95" s="59"/>
      <c r="IF95" s="59"/>
      <c r="IG95" s="59"/>
      <c r="IH95" s="59"/>
      <c r="II95" s="59"/>
      <c r="IJ95" s="59"/>
      <c r="IK95" s="59"/>
      <c r="IL95" s="59"/>
      <c r="IM95" s="59"/>
      <c r="IN95" s="59"/>
      <c r="IO95" s="59"/>
      <c r="IP95" s="59"/>
      <c r="IQ95" s="59"/>
      <c r="IR95" s="59"/>
      <c r="IS95" s="59"/>
      <c r="IT95" s="59"/>
      <c r="IU95" s="59"/>
      <c r="IV95" s="59"/>
      <c r="IW95" s="59"/>
      <c r="IX95" s="59"/>
      <c r="IY95" s="59"/>
      <c r="IZ95" s="59"/>
    </row>
    <row r="96" spans="1:260" s="20" customFormat="1" x14ac:dyDescent="0.2">
      <c r="A96" s="84">
        <v>9</v>
      </c>
      <c r="B96" s="112" t="s">
        <v>157</v>
      </c>
      <c r="C96" s="113"/>
      <c r="D96" s="31" t="s">
        <v>24</v>
      </c>
      <c r="E96" s="75" t="s">
        <v>69</v>
      </c>
      <c r="F96" s="75"/>
      <c r="G96" s="32">
        <f>MIN(G97:G103)</f>
        <v>44056</v>
      </c>
      <c r="H96" s="32"/>
      <c r="I96" s="32">
        <f>MAX(I97:I103)</f>
        <v>44092</v>
      </c>
      <c r="J96" s="32"/>
      <c r="K96" s="33">
        <f t="shared" ref="K96:K100" si="21">NETWORKDAYS(G96,I96)</f>
        <v>27</v>
      </c>
      <c r="L96" s="34">
        <f t="shared" ref="L96:L97" si="22">I96-G96</f>
        <v>36</v>
      </c>
      <c r="M96" s="35">
        <f>G96+(INT(L96*N96))</f>
        <v>44056</v>
      </c>
      <c r="N96" s="36">
        <f>AVERAGE(N97:N103)</f>
        <v>0</v>
      </c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</row>
    <row r="97" spans="1:260" s="19" customFormat="1" x14ac:dyDescent="0.2">
      <c r="A97" s="82" t="s">
        <v>158</v>
      </c>
      <c r="B97" s="37" t="s">
        <v>111</v>
      </c>
      <c r="C97" s="37" t="s">
        <v>159</v>
      </c>
      <c r="D97" s="38" t="s">
        <v>49</v>
      </c>
      <c r="E97" s="73" t="s">
        <v>69</v>
      </c>
      <c r="F97" s="73" t="s">
        <v>160</v>
      </c>
      <c r="G97" s="39">
        <v>44056</v>
      </c>
      <c r="H97" s="39"/>
      <c r="I97" s="39">
        <v>44061</v>
      </c>
      <c r="J97" s="39"/>
      <c r="K97" s="40">
        <f t="shared" si="21"/>
        <v>4</v>
      </c>
      <c r="L97" s="41">
        <f t="shared" si="22"/>
        <v>5</v>
      </c>
      <c r="M97" s="42">
        <f>IF(N97=0,G97-1,G97+(INT(L97*N97)))</f>
        <v>44055</v>
      </c>
      <c r="N97" s="43">
        <v>0</v>
      </c>
      <c r="O97" s="17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/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  <c r="HW97" s="18"/>
      <c r="HX97" s="18"/>
      <c r="HY97" s="18"/>
      <c r="HZ97" s="18"/>
      <c r="IA97" s="18"/>
      <c r="IB97" s="18"/>
      <c r="IC97" s="18"/>
      <c r="ID97" s="18"/>
      <c r="IE97" s="18"/>
      <c r="IF97" s="18"/>
      <c r="IG97" s="18"/>
      <c r="IH97" s="18"/>
      <c r="II97" s="18"/>
      <c r="IJ97" s="18"/>
      <c r="IK97" s="18"/>
      <c r="IL97" s="18"/>
      <c r="IM97" s="18"/>
      <c r="IN97" s="18"/>
      <c r="IO97" s="18"/>
      <c r="IP97" s="18"/>
      <c r="IQ97" s="18"/>
      <c r="IR97" s="18"/>
      <c r="IS97" s="18"/>
      <c r="IT97" s="18"/>
      <c r="IU97" s="18"/>
      <c r="IV97" s="18"/>
      <c r="IW97" s="18"/>
      <c r="IX97" s="18"/>
      <c r="IY97" s="18"/>
      <c r="IZ97" s="18"/>
    </row>
    <row r="98" spans="1:260" s="19" customFormat="1" ht="14.25" customHeight="1" x14ac:dyDescent="0.2">
      <c r="A98" s="126" t="s">
        <v>161</v>
      </c>
      <c r="B98" s="125" t="s">
        <v>116</v>
      </c>
      <c r="C98" s="37" t="s">
        <v>162</v>
      </c>
      <c r="D98" s="38" t="s">
        <v>49</v>
      </c>
      <c r="E98" s="73" t="s">
        <v>69</v>
      </c>
      <c r="F98" s="73" t="s">
        <v>160</v>
      </c>
      <c r="G98" s="39">
        <v>44062</v>
      </c>
      <c r="H98" s="39"/>
      <c r="I98" s="39">
        <v>44066</v>
      </c>
      <c r="J98" s="39"/>
      <c r="K98" s="40">
        <f t="shared" si="21"/>
        <v>3</v>
      </c>
      <c r="L98" s="41"/>
      <c r="M98" s="42"/>
      <c r="N98" s="43">
        <v>0</v>
      </c>
      <c r="O98" s="17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  <c r="IQ98" s="18"/>
      <c r="IR98" s="18"/>
      <c r="IS98" s="18"/>
      <c r="IT98" s="18"/>
      <c r="IU98" s="18"/>
      <c r="IV98" s="18"/>
      <c r="IW98" s="18"/>
      <c r="IX98" s="18"/>
      <c r="IY98" s="18"/>
      <c r="IZ98" s="18"/>
    </row>
    <row r="99" spans="1:260" s="19" customFormat="1" x14ac:dyDescent="0.2">
      <c r="A99" s="126"/>
      <c r="B99" s="125"/>
      <c r="C99" s="37" t="s">
        <v>163</v>
      </c>
      <c r="D99" s="38" t="s">
        <v>49</v>
      </c>
      <c r="E99" s="73" t="s">
        <v>69</v>
      </c>
      <c r="F99" s="73" t="s">
        <v>160</v>
      </c>
      <c r="G99" s="39">
        <v>44067</v>
      </c>
      <c r="H99" s="39"/>
      <c r="I99" s="39">
        <v>44071</v>
      </c>
      <c r="J99" s="39"/>
      <c r="K99" s="40">
        <f t="shared" si="21"/>
        <v>5</v>
      </c>
      <c r="L99" s="41" t="e">
        <f>I99-#REF!</f>
        <v>#REF!</v>
      </c>
      <c r="M99" s="42" t="e">
        <f>IF(N99=0,#REF!-1,#REF!+(INT(L99*N99)))</f>
        <v>#REF!</v>
      </c>
      <c r="N99" s="43">
        <v>0</v>
      </c>
      <c r="O99" s="17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  <c r="HW99" s="18"/>
      <c r="HX99" s="18"/>
      <c r="HY99" s="18"/>
      <c r="HZ99" s="18"/>
      <c r="IA99" s="18"/>
      <c r="IB99" s="18"/>
      <c r="IC99" s="18"/>
      <c r="ID99" s="18"/>
      <c r="IE99" s="18"/>
      <c r="IF99" s="18"/>
      <c r="IG99" s="18"/>
      <c r="IH99" s="18"/>
      <c r="II99" s="18"/>
      <c r="IJ99" s="18"/>
      <c r="IK99" s="18"/>
      <c r="IL99" s="18"/>
      <c r="IM99" s="18"/>
      <c r="IN99" s="18"/>
      <c r="IO99" s="18"/>
      <c r="IP99" s="18"/>
      <c r="IQ99" s="18"/>
      <c r="IR99" s="18"/>
      <c r="IS99" s="18"/>
      <c r="IT99" s="18"/>
      <c r="IU99" s="18"/>
      <c r="IV99" s="18"/>
      <c r="IW99" s="18"/>
      <c r="IX99" s="18"/>
      <c r="IY99" s="18"/>
      <c r="IZ99" s="18"/>
    </row>
    <row r="100" spans="1:260" s="19" customFormat="1" x14ac:dyDescent="0.2">
      <c r="A100" s="122" t="s">
        <v>164</v>
      </c>
      <c r="B100" s="125" t="s">
        <v>120</v>
      </c>
      <c r="C100" s="92" t="s">
        <v>165</v>
      </c>
      <c r="D100" s="38" t="s">
        <v>49</v>
      </c>
      <c r="E100" s="73" t="s">
        <v>69</v>
      </c>
      <c r="F100" s="73" t="s">
        <v>160</v>
      </c>
      <c r="G100" s="39">
        <v>44072</v>
      </c>
      <c r="H100" s="39"/>
      <c r="I100" s="39">
        <v>44076</v>
      </c>
      <c r="J100" s="39"/>
      <c r="K100" s="40">
        <f t="shared" si="21"/>
        <v>3</v>
      </c>
      <c r="L100" s="41"/>
      <c r="M100" s="42"/>
      <c r="N100" s="43">
        <v>0</v>
      </c>
      <c r="O100" s="17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  <c r="IR100" s="18"/>
      <c r="IS100" s="18"/>
      <c r="IT100" s="18"/>
      <c r="IU100" s="18"/>
      <c r="IV100" s="18"/>
      <c r="IW100" s="18"/>
      <c r="IX100" s="18"/>
      <c r="IY100" s="18"/>
      <c r="IZ100" s="18"/>
    </row>
    <row r="101" spans="1:260" s="19" customFormat="1" x14ac:dyDescent="0.2">
      <c r="A101" s="122"/>
      <c r="B101" s="125"/>
      <c r="C101" s="91" t="s">
        <v>166</v>
      </c>
      <c r="D101" s="38" t="s">
        <v>49</v>
      </c>
      <c r="E101" s="73" t="s">
        <v>69</v>
      </c>
      <c r="F101" s="73" t="s">
        <v>160</v>
      </c>
      <c r="G101" s="39">
        <v>44077</v>
      </c>
      <c r="H101" s="39"/>
      <c r="I101" s="39">
        <v>44082</v>
      </c>
      <c r="J101" s="39"/>
      <c r="K101" s="40">
        <f>NETWORKDAYS(G101,I101)</f>
        <v>4</v>
      </c>
      <c r="L101" s="41" t="e">
        <f>I101-#REF!</f>
        <v>#REF!</v>
      </c>
      <c r="M101" s="42" t="e">
        <f>IF(N101=0,#REF!-1,#REF!+(INT(L101*N101)))</f>
        <v>#REF!</v>
      </c>
      <c r="N101" s="43">
        <v>0</v>
      </c>
      <c r="O101" s="17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  <c r="HF101" s="18"/>
      <c r="HG101" s="18"/>
      <c r="HH101" s="18"/>
      <c r="HI101" s="18"/>
      <c r="HJ101" s="18"/>
      <c r="HK101" s="18"/>
      <c r="HL101" s="18"/>
      <c r="HM101" s="18"/>
      <c r="HN101" s="18"/>
      <c r="HO101" s="18"/>
      <c r="HP101" s="18"/>
      <c r="HQ101" s="18"/>
      <c r="HR101" s="18"/>
      <c r="HS101" s="18"/>
      <c r="HT101" s="18"/>
      <c r="HU101" s="18"/>
      <c r="HV101" s="18"/>
      <c r="HW101" s="18"/>
      <c r="HX101" s="18"/>
      <c r="HY101" s="18"/>
      <c r="HZ101" s="18"/>
      <c r="IA101" s="18"/>
      <c r="IB101" s="18"/>
      <c r="IC101" s="18"/>
      <c r="ID101" s="18"/>
      <c r="IE101" s="18"/>
      <c r="IF101" s="18"/>
      <c r="IG101" s="18"/>
      <c r="IH101" s="18"/>
      <c r="II101" s="18"/>
      <c r="IJ101" s="18"/>
      <c r="IK101" s="18"/>
      <c r="IL101" s="18"/>
      <c r="IM101" s="18"/>
      <c r="IN101" s="18"/>
      <c r="IO101" s="18"/>
      <c r="IP101" s="18"/>
      <c r="IQ101" s="18"/>
      <c r="IR101" s="18"/>
      <c r="IS101" s="18"/>
      <c r="IT101" s="18"/>
      <c r="IU101" s="18"/>
      <c r="IV101" s="18"/>
      <c r="IW101" s="18"/>
      <c r="IX101" s="18"/>
      <c r="IY101" s="18"/>
      <c r="IZ101" s="18"/>
    </row>
    <row r="102" spans="1:260" s="19" customFormat="1" x14ac:dyDescent="0.2">
      <c r="A102" s="82" t="s">
        <v>167</v>
      </c>
      <c r="B102" s="37" t="s">
        <v>124</v>
      </c>
      <c r="C102" s="37" t="s">
        <v>168</v>
      </c>
      <c r="D102" s="38" t="s">
        <v>49</v>
      </c>
      <c r="E102" s="73" t="s">
        <v>69</v>
      </c>
      <c r="F102" s="73" t="s">
        <v>160</v>
      </c>
      <c r="G102" s="39">
        <v>44083</v>
      </c>
      <c r="H102" s="39"/>
      <c r="I102" s="39">
        <v>44088</v>
      </c>
      <c r="J102" s="39"/>
      <c r="K102" s="40">
        <f>NETWORKDAYS(G102,I102)</f>
        <v>4</v>
      </c>
      <c r="L102" s="41">
        <f>I102-G102</f>
        <v>5</v>
      </c>
      <c r="M102" s="42">
        <f>IF(N102=0,G102-1,G102+(INT(L102*N102)))</f>
        <v>44082</v>
      </c>
      <c r="N102" s="43">
        <v>0</v>
      </c>
      <c r="O102" s="17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  <c r="IM102" s="18"/>
      <c r="IN102" s="18"/>
      <c r="IO102" s="18"/>
      <c r="IP102" s="18"/>
      <c r="IQ102" s="18"/>
      <c r="IR102" s="18"/>
      <c r="IS102" s="18"/>
      <c r="IT102" s="18"/>
      <c r="IU102" s="18"/>
      <c r="IV102" s="18"/>
      <c r="IW102" s="18"/>
      <c r="IX102" s="18"/>
      <c r="IY102" s="18"/>
      <c r="IZ102" s="18"/>
    </row>
    <row r="103" spans="1:260" s="60" customFormat="1" x14ac:dyDescent="0.2">
      <c r="A103" s="83" t="s">
        <v>169</v>
      </c>
      <c r="B103" s="51" t="s">
        <v>43</v>
      </c>
      <c r="C103" s="51" t="s">
        <v>43</v>
      </c>
      <c r="D103" s="52" t="s">
        <v>44</v>
      </c>
      <c r="E103" s="74" t="s">
        <v>69</v>
      </c>
      <c r="F103" s="52"/>
      <c r="G103" s="53">
        <v>44089</v>
      </c>
      <c r="H103" s="53"/>
      <c r="I103" s="53">
        <v>44092</v>
      </c>
      <c r="J103" s="53"/>
      <c r="K103" s="54">
        <f>NETWORKDAYS(G103,I103)</f>
        <v>4</v>
      </c>
      <c r="L103" s="55">
        <f>I103-G103</f>
        <v>3</v>
      </c>
      <c r="M103" s="56">
        <f>IF(N103=0,G103-1,G103+(INT(L103*N103)))</f>
        <v>44088</v>
      </c>
      <c r="N103" s="57">
        <v>0</v>
      </c>
      <c r="O103" s="58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  <c r="DR103" s="59"/>
      <c r="DS103" s="59"/>
      <c r="DT103" s="59"/>
      <c r="DU103" s="59"/>
      <c r="DV103" s="59"/>
      <c r="DW103" s="59"/>
      <c r="DX103" s="59"/>
      <c r="DY103" s="59"/>
      <c r="DZ103" s="59"/>
      <c r="EA103" s="59"/>
      <c r="EB103" s="59"/>
      <c r="EC103" s="59"/>
      <c r="ED103" s="59"/>
      <c r="EE103" s="59"/>
      <c r="EF103" s="59"/>
      <c r="EG103" s="59"/>
      <c r="EH103" s="59"/>
      <c r="EI103" s="59"/>
      <c r="EJ103" s="59"/>
      <c r="EK103" s="59"/>
      <c r="EL103" s="59"/>
      <c r="EM103" s="59"/>
      <c r="EN103" s="59"/>
      <c r="EO103" s="59"/>
      <c r="EP103" s="59"/>
      <c r="EQ103" s="59"/>
      <c r="ER103" s="59"/>
      <c r="ES103" s="59"/>
      <c r="ET103" s="59"/>
      <c r="EU103" s="59"/>
      <c r="EV103" s="59"/>
      <c r="EW103" s="59"/>
      <c r="EX103" s="59"/>
      <c r="EY103" s="59"/>
      <c r="EZ103" s="59"/>
      <c r="FA103" s="59"/>
      <c r="FB103" s="59"/>
      <c r="FC103" s="59"/>
      <c r="FD103" s="59"/>
      <c r="FE103" s="59"/>
      <c r="FF103" s="59"/>
      <c r="FG103" s="59"/>
      <c r="FH103" s="59"/>
      <c r="FI103" s="59"/>
      <c r="FJ103" s="59"/>
      <c r="FK103" s="59"/>
      <c r="FL103" s="59"/>
      <c r="FM103" s="59"/>
      <c r="FN103" s="59"/>
      <c r="FO103" s="59"/>
      <c r="FP103" s="59"/>
      <c r="FQ103" s="59"/>
      <c r="FR103" s="59"/>
      <c r="FS103" s="59"/>
      <c r="FT103" s="59"/>
      <c r="FU103" s="59"/>
      <c r="FV103" s="59"/>
      <c r="FW103" s="59"/>
      <c r="FX103" s="59"/>
      <c r="FY103" s="59"/>
      <c r="FZ103" s="59"/>
      <c r="GA103" s="59"/>
      <c r="GB103" s="59"/>
      <c r="GC103" s="59"/>
      <c r="GD103" s="59"/>
      <c r="GE103" s="59"/>
      <c r="GF103" s="59"/>
      <c r="GG103" s="59"/>
      <c r="GH103" s="59"/>
      <c r="GI103" s="59"/>
      <c r="GJ103" s="59"/>
      <c r="GK103" s="59"/>
      <c r="GL103" s="59"/>
      <c r="GM103" s="59"/>
      <c r="GN103" s="59"/>
      <c r="GO103" s="59"/>
      <c r="GP103" s="59"/>
      <c r="GQ103" s="59"/>
      <c r="GR103" s="59"/>
      <c r="GS103" s="59"/>
      <c r="GT103" s="59"/>
      <c r="GU103" s="59"/>
      <c r="GV103" s="59"/>
      <c r="GW103" s="59"/>
      <c r="GX103" s="59"/>
      <c r="GY103" s="59"/>
      <c r="GZ103" s="59"/>
      <c r="HA103" s="59"/>
      <c r="HB103" s="59"/>
      <c r="HC103" s="59"/>
      <c r="HD103" s="59"/>
      <c r="HE103" s="59"/>
      <c r="HF103" s="59"/>
      <c r="HG103" s="59"/>
      <c r="HH103" s="59"/>
      <c r="HI103" s="59"/>
      <c r="HJ103" s="59"/>
      <c r="HK103" s="59"/>
      <c r="HL103" s="59"/>
      <c r="HM103" s="59"/>
      <c r="HN103" s="59"/>
      <c r="HO103" s="59"/>
      <c r="HP103" s="59"/>
      <c r="HQ103" s="59"/>
      <c r="HR103" s="59"/>
      <c r="HS103" s="59"/>
      <c r="HT103" s="59"/>
      <c r="HU103" s="59"/>
      <c r="HV103" s="59"/>
      <c r="HW103" s="59"/>
      <c r="HX103" s="59"/>
      <c r="HY103" s="59"/>
      <c r="HZ103" s="59"/>
      <c r="IA103" s="59"/>
      <c r="IB103" s="59"/>
      <c r="IC103" s="59"/>
      <c r="ID103" s="59"/>
      <c r="IE103" s="59"/>
      <c r="IF103" s="59"/>
      <c r="IG103" s="59"/>
      <c r="IH103" s="59"/>
      <c r="II103" s="59"/>
      <c r="IJ103" s="59"/>
      <c r="IK103" s="59"/>
      <c r="IL103" s="59"/>
      <c r="IM103" s="59"/>
      <c r="IN103" s="59"/>
      <c r="IO103" s="59"/>
      <c r="IP103" s="59"/>
      <c r="IQ103" s="59"/>
      <c r="IR103" s="59"/>
      <c r="IS103" s="59"/>
      <c r="IT103" s="59"/>
      <c r="IU103" s="59"/>
      <c r="IV103" s="59"/>
      <c r="IW103" s="59"/>
      <c r="IX103" s="59"/>
      <c r="IY103" s="59"/>
      <c r="IZ103" s="59"/>
    </row>
    <row r="104" spans="1:260" s="20" customFormat="1" ht="12" customHeight="1" x14ac:dyDescent="0.2">
      <c r="A104" s="84">
        <v>10</v>
      </c>
      <c r="B104" s="110" t="s">
        <v>170</v>
      </c>
      <c r="C104" s="111"/>
      <c r="D104" s="31" t="s">
        <v>24</v>
      </c>
      <c r="E104" s="75" t="s">
        <v>69</v>
      </c>
      <c r="F104" s="75"/>
      <c r="G104" s="32">
        <f>MIN(G105:G111)</f>
        <v>44093</v>
      </c>
      <c r="H104" s="32"/>
      <c r="I104" s="32">
        <f>MAX(I105:I111)</f>
        <v>44132</v>
      </c>
      <c r="J104" s="32"/>
      <c r="K104" s="33">
        <f t="shared" ref="K104" si="23">NETWORKDAYS(G104,I104)</f>
        <v>28</v>
      </c>
      <c r="L104" s="34">
        <f t="shared" ref="L104" si="24">I104-G104</f>
        <v>39</v>
      </c>
      <c r="M104" s="35">
        <f>G104+(INT(L104*N104))</f>
        <v>44093</v>
      </c>
      <c r="N104" s="36">
        <f>AVERAGE(N105:N111)</f>
        <v>0</v>
      </c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</row>
    <row r="105" spans="1:260" s="19" customFormat="1" x14ac:dyDescent="0.2">
      <c r="A105" s="122" t="s">
        <v>171</v>
      </c>
      <c r="B105" s="123" t="s">
        <v>111</v>
      </c>
      <c r="C105" s="37" t="s">
        <v>172</v>
      </c>
      <c r="D105" s="38" t="s">
        <v>49</v>
      </c>
      <c r="E105" s="73" t="s">
        <v>69</v>
      </c>
      <c r="F105" s="73" t="s">
        <v>173</v>
      </c>
      <c r="G105" s="39">
        <v>44093</v>
      </c>
      <c r="H105" s="39"/>
      <c r="I105" s="39">
        <v>44098</v>
      </c>
      <c r="J105" s="39"/>
      <c r="K105" s="40">
        <f>NETWORKDAYS(G105,I105)</f>
        <v>4</v>
      </c>
      <c r="L105" s="41">
        <f>I105-G105</f>
        <v>5</v>
      </c>
      <c r="M105" s="42">
        <f>IF(N105=0,G105-1,G105+(INT(L105*N105)))</f>
        <v>44092</v>
      </c>
      <c r="N105" s="43">
        <v>0</v>
      </c>
      <c r="O105" s="17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  <c r="HW105" s="18"/>
      <c r="HX105" s="18"/>
      <c r="HY105" s="18"/>
      <c r="HZ105" s="18"/>
      <c r="IA105" s="18"/>
      <c r="IB105" s="18"/>
      <c r="IC105" s="18"/>
      <c r="ID105" s="18"/>
      <c r="IE105" s="18"/>
      <c r="IF105" s="18"/>
      <c r="IG105" s="18"/>
      <c r="IH105" s="18"/>
      <c r="II105" s="18"/>
      <c r="IJ105" s="18"/>
      <c r="IK105" s="18"/>
      <c r="IL105" s="18"/>
      <c r="IM105" s="18"/>
      <c r="IN105" s="18"/>
      <c r="IO105" s="18"/>
      <c r="IP105" s="18"/>
      <c r="IQ105" s="18"/>
      <c r="IR105" s="18"/>
      <c r="IS105" s="18"/>
      <c r="IT105" s="18"/>
      <c r="IU105" s="18"/>
      <c r="IV105" s="18"/>
      <c r="IW105" s="18"/>
      <c r="IX105" s="18"/>
      <c r="IY105" s="18"/>
      <c r="IZ105" s="18"/>
    </row>
    <row r="106" spans="1:260" s="19" customFormat="1" ht="14.25" customHeight="1" x14ac:dyDescent="0.2">
      <c r="A106" s="122"/>
      <c r="B106" s="123"/>
      <c r="C106" s="37" t="s">
        <v>174</v>
      </c>
      <c r="D106" s="38" t="s">
        <v>49</v>
      </c>
      <c r="E106" s="73" t="s">
        <v>69</v>
      </c>
      <c r="F106" s="73" t="s">
        <v>160</v>
      </c>
      <c r="G106" s="39">
        <v>44099</v>
      </c>
      <c r="H106" s="39"/>
      <c r="I106" s="39">
        <v>44104</v>
      </c>
      <c r="J106" s="39"/>
      <c r="K106" s="40">
        <f t="shared" ref="K106:K108" si="25">NETWORKDAYS(G106,I106)</f>
        <v>4</v>
      </c>
      <c r="L106" s="41"/>
      <c r="M106" s="42"/>
      <c r="N106" s="43">
        <v>0</v>
      </c>
      <c r="O106" s="17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8"/>
      <c r="IT106" s="18"/>
      <c r="IU106" s="18"/>
      <c r="IV106" s="18"/>
      <c r="IW106" s="18"/>
      <c r="IX106" s="18"/>
      <c r="IY106" s="18"/>
      <c r="IZ106" s="18"/>
    </row>
    <row r="107" spans="1:260" s="19" customFormat="1" x14ac:dyDescent="0.2">
      <c r="A107" s="97" t="s">
        <v>175</v>
      </c>
      <c r="B107" s="98" t="s">
        <v>116</v>
      </c>
      <c r="C107" s="37" t="s">
        <v>162</v>
      </c>
      <c r="D107" s="38" t="s">
        <v>49</v>
      </c>
      <c r="E107" s="73" t="s">
        <v>69</v>
      </c>
      <c r="F107" s="73" t="s">
        <v>148</v>
      </c>
      <c r="G107" s="39">
        <v>44105</v>
      </c>
      <c r="H107" s="39"/>
      <c r="I107" s="39">
        <v>44109</v>
      </c>
      <c r="J107" s="39"/>
      <c r="K107" s="40">
        <f t="shared" si="25"/>
        <v>3</v>
      </c>
      <c r="L107" s="41" t="e">
        <f>I107-#REF!</f>
        <v>#REF!</v>
      </c>
      <c r="M107" s="42" t="e">
        <f>IF(N107=0,#REF!-1,#REF!+(INT(L107*N107)))</f>
        <v>#REF!</v>
      </c>
      <c r="N107" s="43">
        <v>0</v>
      </c>
      <c r="O107" s="17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  <c r="DS107" s="63"/>
      <c r="DT107" s="63"/>
      <c r="DU107" s="63"/>
      <c r="DV107" s="63"/>
      <c r="DW107" s="63"/>
      <c r="DX107" s="63"/>
      <c r="DY107" s="63"/>
      <c r="DZ107" s="63"/>
      <c r="EA107" s="63"/>
      <c r="EB107" s="63"/>
      <c r="EC107" s="63"/>
      <c r="ED107" s="63"/>
      <c r="EE107" s="63"/>
      <c r="EF107" s="63"/>
      <c r="EG107" s="63"/>
      <c r="EH107" s="63"/>
      <c r="EI107" s="63"/>
      <c r="EJ107" s="63"/>
      <c r="EK107" s="63"/>
      <c r="EL107" s="63"/>
      <c r="EM107" s="63"/>
      <c r="EN107" s="63"/>
      <c r="EO107" s="63"/>
      <c r="EP107" s="63"/>
      <c r="EQ107" s="63"/>
      <c r="ER107" s="63"/>
      <c r="ES107" s="63"/>
      <c r="ET107" s="63"/>
      <c r="EU107" s="63"/>
      <c r="EV107" s="63"/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  <c r="GZ107" s="18"/>
      <c r="HA107" s="18"/>
      <c r="HB107" s="18"/>
      <c r="HC107" s="18"/>
      <c r="HD107" s="18"/>
      <c r="HE107" s="18"/>
      <c r="HF107" s="18"/>
      <c r="HG107" s="18"/>
      <c r="HH107" s="18"/>
      <c r="HI107" s="18"/>
      <c r="HJ107" s="18"/>
      <c r="HK107" s="18"/>
      <c r="HL107" s="18"/>
      <c r="HM107" s="18"/>
      <c r="HN107" s="18"/>
      <c r="HO107" s="18"/>
      <c r="HP107" s="18"/>
      <c r="HQ107" s="18"/>
      <c r="HR107" s="18"/>
      <c r="HS107" s="18"/>
      <c r="HT107" s="18"/>
      <c r="HU107" s="18"/>
      <c r="HV107" s="18"/>
      <c r="HW107" s="18"/>
      <c r="HX107" s="18"/>
      <c r="HY107" s="18"/>
      <c r="HZ107" s="18"/>
      <c r="IA107" s="18"/>
      <c r="IB107" s="18"/>
      <c r="IC107" s="18"/>
      <c r="ID107" s="18"/>
      <c r="IE107" s="18"/>
      <c r="IF107" s="18"/>
      <c r="IG107" s="18"/>
      <c r="IH107" s="18"/>
      <c r="II107" s="18"/>
      <c r="IJ107" s="18"/>
      <c r="IK107" s="18"/>
      <c r="IL107" s="18"/>
      <c r="IM107" s="18"/>
      <c r="IN107" s="18"/>
      <c r="IO107" s="18"/>
      <c r="IP107" s="18"/>
      <c r="IQ107" s="18"/>
      <c r="IR107" s="18"/>
      <c r="IS107" s="18"/>
      <c r="IT107" s="18"/>
      <c r="IU107" s="18"/>
      <c r="IV107" s="18"/>
      <c r="IW107" s="18"/>
      <c r="IX107" s="18"/>
      <c r="IY107" s="18"/>
      <c r="IZ107" s="18"/>
    </row>
    <row r="108" spans="1:260" s="19" customFormat="1" ht="14.25" customHeight="1" x14ac:dyDescent="0.2">
      <c r="A108" s="122" t="s">
        <v>176</v>
      </c>
      <c r="B108" s="123" t="s">
        <v>120</v>
      </c>
      <c r="C108" s="37" t="s">
        <v>177</v>
      </c>
      <c r="D108" s="38" t="s">
        <v>49</v>
      </c>
      <c r="E108" s="73" t="s">
        <v>69</v>
      </c>
      <c r="F108" s="73" t="s">
        <v>173</v>
      </c>
      <c r="G108" s="39">
        <v>44110</v>
      </c>
      <c r="H108" s="39"/>
      <c r="I108" s="39">
        <v>44117</v>
      </c>
      <c r="J108" s="39"/>
      <c r="K108" s="40">
        <f t="shared" si="25"/>
        <v>6</v>
      </c>
      <c r="L108" s="41"/>
      <c r="M108" s="42"/>
      <c r="N108" s="43">
        <v>0</v>
      </c>
      <c r="O108" s="17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  <c r="DS108" s="63"/>
      <c r="DT108" s="63"/>
      <c r="DU108" s="63"/>
      <c r="DV108" s="63"/>
      <c r="DW108" s="63"/>
      <c r="DX108" s="63"/>
      <c r="DY108" s="63"/>
      <c r="DZ108" s="63"/>
      <c r="EA108" s="63"/>
      <c r="EB108" s="63"/>
      <c r="EC108" s="63"/>
      <c r="ED108" s="63"/>
      <c r="EE108" s="63"/>
      <c r="EF108" s="63"/>
      <c r="EG108" s="63"/>
      <c r="EH108" s="63"/>
      <c r="EI108" s="63"/>
      <c r="EJ108" s="63"/>
      <c r="EK108" s="63"/>
      <c r="EL108" s="63"/>
      <c r="EM108" s="63"/>
      <c r="EN108" s="63"/>
      <c r="EO108" s="63"/>
      <c r="EP108" s="63"/>
      <c r="EQ108" s="63"/>
      <c r="ER108" s="63"/>
      <c r="ES108" s="63"/>
      <c r="ET108" s="63"/>
      <c r="EU108" s="63"/>
      <c r="EV108" s="63"/>
      <c r="EW108" s="63"/>
      <c r="EX108" s="63"/>
      <c r="EY108" s="63"/>
      <c r="EZ108" s="63"/>
      <c r="FA108" s="63"/>
      <c r="FB108" s="63"/>
      <c r="FC108" s="63"/>
      <c r="FD108" s="63"/>
      <c r="FE108" s="63"/>
      <c r="FF108" s="63"/>
      <c r="FG108" s="63"/>
      <c r="FH108" s="63"/>
      <c r="FI108" s="63"/>
      <c r="FJ108" s="63"/>
      <c r="FK108" s="63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8"/>
      <c r="IT108" s="18"/>
      <c r="IU108" s="18"/>
      <c r="IV108" s="18"/>
      <c r="IW108" s="18"/>
      <c r="IX108" s="18"/>
      <c r="IY108" s="18"/>
      <c r="IZ108" s="18"/>
    </row>
    <row r="109" spans="1:260" s="19" customFormat="1" x14ac:dyDescent="0.2">
      <c r="A109" s="122"/>
      <c r="B109" s="123"/>
      <c r="C109" s="37" t="s">
        <v>178</v>
      </c>
      <c r="D109" s="38" t="s">
        <v>49</v>
      </c>
      <c r="E109" s="73" t="s">
        <v>69</v>
      </c>
      <c r="F109" s="73" t="s">
        <v>179</v>
      </c>
      <c r="G109" s="39">
        <v>44118</v>
      </c>
      <c r="H109" s="39"/>
      <c r="I109" s="39">
        <v>44123</v>
      </c>
      <c r="J109" s="39"/>
      <c r="K109" s="40">
        <f>NETWORKDAYS(G109,I109)</f>
        <v>4</v>
      </c>
      <c r="L109" s="41" t="e">
        <f>I109-#REF!</f>
        <v>#REF!</v>
      </c>
      <c r="M109" s="42" t="e">
        <f>IF(N109=0,#REF!-1,#REF!+(INT(L109*N109)))</f>
        <v>#REF!</v>
      </c>
      <c r="N109" s="43">
        <v>0</v>
      </c>
      <c r="O109" s="17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  <c r="DS109" s="63"/>
      <c r="DT109" s="63"/>
      <c r="DU109" s="63"/>
      <c r="DV109" s="63"/>
      <c r="DW109" s="63"/>
      <c r="DX109" s="63"/>
      <c r="DY109" s="63"/>
      <c r="DZ109" s="63"/>
      <c r="EA109" s="63"/>
      <c r="EB109" s="63"/>
      <c r="EC109" s="63"/>
      <c r="ED109" s="63"/>
      <c r="EE109" s="63"/>
      <c r="EF109" s="63"/>
      <c r="EG109" s="63"/>
      <c r="EH109" s="63"/>
      <c r="EI109" s="63"/>
      <c r="EJ109" s="63"/>
      <c r="EK109" s="63"/>
      <c r="EL109" s="63"/>
      <c r="EM109" s="63"/>
      <c r="EN109" s="63"/>
      <c r="EO109" s="63"/>
      <c r="EP109" s="63"/>
      <c r="EQ109" s="63"/>
      <c r="ER109" s="63"/>
      <c r="ES109" s="63"/>
      <c r="ET109" s="63"/>
      <c r="EU109" s="63"/>
      <c r="EV109" s="63"/>
      <c r="EW109" s="63"/>
      <c r="EX109" s="63"/>
      <c r="EY109" s="63"/>
      <c r="EZ109" s="63"/>
      <c r="FA109" s="63"/>
      <c r="FB109" s="63"/>
      <c r="FC109" s="63"/>
      <c r="FD109" s="63"/>
      <c r="FE109" s="63"/>
      <c r="FF109" s="63"/>
      <c r="FG109" s="63"/>
      <c r="FH109" s="63"/>
      <c r="FI109" s="63"/>
      <c r="FJ109" s="63"/>
      <c r="FK109" s="63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  <c r="HW109" s="18"/>
      <c r="HX109" s="18"/>
      <c r="HY109" s="18"/>
      <c r="HZ109" s="18"/>
      <c r="IA109" s="18"/>
      <c r="IB109" s="18"/>
      <c r="IC109" s="18"/>
      <c r="ID109" s="18"/>
      <c r="IE109" s="18"/>
      <c r="IF109" s="18"/>
      <c r="IG109" s="18"/>
      <c r="IH109" s="18"/>
      <c r="II109" s="18"/>
      <c r="IJ109" s="18"/>
      <c r="IK109" s="18"/>
      <c r="IL109" s="18"/>
      <c r="IM109" s="18"/>
      <c r="IN109" s="18"/>
      <c r="IO109" s="18"/>
      <c r="IP109" s="18"/>
      <c r="IQ109" s="18"/>
      <c r="IR109" s="18"/>
      <c r="IS109" s="18"/>
      <c r="IT109" s="18"/>
      <c r="IU109" s="18"/>
      <c r="IV109" s="18"/>
      <c r="IW109" s="18"/>
      <c r="IX109" s="18"/>
      <c r="IY109" s="18"/>
      <c r="IZ109" s="18"/>
    </row>
    <row r="110" spans="1:260" s="19" customFormat="1" x14ac:dyDescent="0.2">
      <c r="A110" s="82" t="s">
        <v>180</v>
      </c>
      <c r="B110" s="37" t="s">
        <v>124</v>
      </c>
      <c r="C110" s="37" t="s">
        <v>168</v>
      </c>
      <c r="D110" s="38" t="s">
        <v>49</v>
      </c>
      <c r="E110" s="73" t="s">
        <v>69</v>
      </c>
      <c r="F110" s="73" t="s">
        <v>160</v>
      </c>
      <c r="G110" s="39">
        <v>44124</v>
      </c>
      <c r="H110" s="39"/>
      <c r="I110" s="39">
        <v>44127</v>
      </c>
      <c r="J110" s="39"/>
      <c r="K110" s="40">
        <f>NETWORKDAYS(G110,I110)</f>
        <v>4</v>
      </c>
      <c r="L110" s="41">
        <f>I110-G110</f>
        <v>3</v>
      </c>
      <c r="M110" s="42">
        <f>IF(N110=0,G110-1,G110+(INT(L110*N110)))</f>
        <v>44123</v>
      </c>
      <c r="N110" s="43">
        <v>0</v>
      </c>
      <c r="O110" s="17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  <c r="DS110" s="63"/>
      <c r="DT110" s="63"/>
      <c r="DU110" s="63"/>
      <c r="DV110" s="63"/>
      <c r="DW110" s="63"/>
      <c r="DX110" s="63"/>
      <c r="DY110" s="63"/>
      <c r="DZ110" s="63"/>
      <c r="EA110" s="63"/>
      <c r="EB110" s="63"/>
      <c r="EC110" s="63"/>
      <c r="ED110" s="63"/>
      <c r="EE110" s="63"/>
      <c r="EF110" s="63"/>
      <c r="EG110" s="63"/>
      <c r="EH110" s="63"/>
      <c r="EI110" s="63"/>
      <c r="EJ110" s="63"/>
      <c r="EK110" s="63"/>
      <c r="EL110" s="63"/>
      <c r="EM110" s="63"/>
      <c r="EN110" s="63"/>
      <c r="EO110" s="63"/>
      <c r="EP110" s="63"/>
      <c r="EQ110" s="63"/>
      <c r="ER110" s="63"/>
      <c r="ES110" s="63"/>
      <c r="ET110" s="63"/>
      <c r="EU110" s="63"/>
      <c r="EV110" s="63"/>
      <c r="EW110" s="63"/>
      <c r="EX110" s="63"/>
      <c r="EY110" s="63"/>
      <c r="EZ110" s="63"/>
      <c r="FA110" s="63"/>
      <c r="FB110" s="63"/>
      <c r="FC110" s="63"/>
      <c r="FD110" s="63"/>
      <c r="FE110" s="63"/>
      <c r="FF110" s="63"/>
      <c r="FG110" s="63"/>
      <c r="FH110" s="63"/>
      <c r="FI110" s="63"/>
      <c r="FJ110" s="63"/>
      <c r="FK110" s="63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  <c r="HW110" s="18"/>
      <c r="HX110" s="18"/>
      <c r="HY110" s="18"/>
      <c r="HZ110" s="18"/>
      <c r="IA110" s="18"/>
      <c r="IB110" s="18"/>
      <c r="IC110" s="18"/>
      <c r="ID110" s="18"/>
      <c r="IE110" s="18"/>
      <c r="IF110" s="18"/>
      <c r="IG110" s="18"/>
      <c r="IH110" s="18"/>
      <c r="II110" s="18"/>
      <c r="IJ110" s="18"/>
      <c r="IK110" s="18"/>
      <c r="IL110" s="18"/>
      <c r="IM110" s="18"/>
      <c r="IN110" s="18"/>
      <c r="IO110" s="18"/>
      <c r="IP110" s="18"/>
      <c r="IQ110" s="18"/>
      <c r="IR110" s="18"/>
      <c r="IS110" s="18"/>
      <c r="IT110" s="18"/>
      <c r="IU110" s="18"/>
      <c r="IV110" s="18"/>
      <c r="IW110" s="18"/>
      <c r="IX110" s="18"/>
      <c r="IY110" s="18"/>
      <c r="IZ110" s="18"/>
    </row>
    <row r="111" spans="1:260" s="60" customFormat="1" x14ac:dyDescent="0.2">
      <c r="A111" s="83" t="s">
        <v>181</v>
      </c>
      <c r="B111" s="51" t="s">
        <v>43</v>
      </c>
      <c r="C111" s="51" t="s">
        <v>43</v>
      </c>
      <c r="D111" s="52" t="s">
        <v>44</v>
      </c>
      <c r="E111" s="74" t="s">
        <v>69</v>
      </c>
      <c r="F111" s="52"/>
      <c r="G111" s="53">
        <v>44128</v>
      </c>
      <c r="H111" s="53"/>
      <c r="I111" s="53">
        <v>44132</v>
      </c>
      <c r="J111" s="53"/>
      <c r="K111" s="54">
        <f>NETWORKDAYS(G111,I111)</f>
        <v>3</v>
      </c>
      <c r="L111" s="55">
        <f>I111-G111</f>
        <v>4</v>
      </c>
      <c r="M111" s="56">
        <f>IF(N111=0,G111-1,G111+(INT(L111*N111)))</f>
        <v>44127</v>
      </c>
      <c r="N111" s="57">
        <v>0</v>
      </c>
      <c r="O111" s="58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/>
      <c r="DH111" s="59"/>
      <c r="DI111" s="59"/>
      <c r="DJ111" s="59"/>
      <c r="DK111" s="59"/>
      <c r="DL111" s="59"/>
      <c r="DM111" s="59"/>
      <c r="DN111" s="59"/>
      <c r="DO111" s="59"/>
      <c r="DP111" s="59"/>
      <c r="DQ111" s="59"/>
      <c r="DR111" s="59"/>
      <c r="DS111" s="59"/>
      <c r="DT111" s="59"/>
      <c r="DU111" s="59"/>
      <c r="DV111" s="59"/>
      <c r="DW111" s="59"/>
      <c r="DX111" s="59"/>
      <c r="DY111" s="59"/>
      <c r="DZ111" s="59"/>
      <c r="EA111" s="59"/>
      <c r="EB111" s="59"/>
      <c r="EC111" s="59"/>
      <c r="ED111" s="59"/>
      <c r="EE111" s="59"/>
      <c r="EF111" s="59"/>
      <c r="EG111" s="59"/>
      <c r="EH111" s="59"/>
      <c r="EI111" s="59"/>
      <c r="EJ111" s="59"/>
      <c r="EK111" s="59"/>
      <c r="EL111" s="59"/>
      <c r="EM111" s="59"/>
      <c r="EN111" s="59"/>
      <c r="EO111" s="59"/>
      <c r="EP111" s="59"/>
      <c r="EQ111" s="59"/>
      <c r="ER111" s="59"/>
      <c r="ES111" s="59"/>
      <c r="ET111" s="59"/>
      <c r="EU111" s="59"/>
      <c r="EV111" s="59"/>
      <c r="EW111" s="59"/>
      <c r="EX111" s="59"/>
      <c r="EY111" s="59"/>
      <c r="EZ111" s="59"/>
      <c r="FA111" s="59"/>
      <c r="FB111" s="59"/>
      <c r="FC111" s="59"/>
      <c r="FD111" s="59"/>
      <c r="FE111" s="59"/>
      <c r="FF111" s="59"/>
      <c r="FG111" s="59"/>
      <c r="FH111" s="59"/>
      <c r="FI111" s="59"/>
      <c r="FJ111" s="59"/>
      <c r="FK111" s="59"/>
      <c r="FL111" s="59"/>
      <c r="FM111" s="59"/>
      <c r="FN111" s="59"/>
      <c r="FO111" s="59"/>
      <c r="FP111" s="59"/>
      <c r="FQ111" s="59"/>
      <c r="FR111" s="59"/>
      <c r="FS111" s="59"/>
      <c r="FT111" s="59"/>
      <c r="FU111" s="59"/>
      <c r="FV111" s="59"/>
      <c r="FW111" s="59"/>
      <c r="FX111" s="59"/>
      <c r="FY111" s="59"/>
      <c r="FZ111" s="59"/>
      <c r="GA111" s="59"/>
      <c r="GB111" s="59"/>
      <c r="GC111" s="59"/>
      <c r="GD111" s="59"/>
      <c r="GE111" s="59"/>
      <c r="GF111" s="59"/>
      <c r="GG111" s="59"/>
      <c r="GH111" s="59"/>
      <c r="GI111" s="59"/>
      <c r="GJ111" s="59"/>
      <c r="GK111" s="59"/>
      <c r="GL111" s="59"/>
      <c r="GM111" s="59"/>
      <c r="GN111" s="59"/>
      <c r="GO111" s="59"/>
      <c r="GP111" s="59"/>
      <c r="GQ111" s="59"/>
      <c r="GR111" s="59"/>
      <c r="GS111" s="59"/>
      <c r="GT111" s="59"/>
      <c r="GU111" s="59"/>
      <c r="GV111" s="59"/>
      <c r="GW111" s="59"/>
      <c r="GX111" s="59"/>
      <c r="GY111" s="59"/>
      <c r="GZ111" s="59"/>
      <c r="HA111" s="59"/>
      <c r="HB111" s="59"/>
      <c r="HC111" s="59"/>
      <c r="HD111" s="59"/>
      <c r="HE111" s="59"/>
      <c r="HF111" s="59"/>
      <c r="HG111" s="59"/>
      <c r="HH111" s="59"/>
      <c r="HI111" s="59"/>
      <c r="HJ111" s="59"/>
      <c r="HK111" s="59"/>
      <c r="HL111" s="59"/>
      <c r="HM111" s="59"/>
      <c r="HN111" s="59"/>
      <c r="HO111" s="59"/>
      <c r="HP111" s="59"/>
      <c r="HQ111" s="59"/>
      <c r="HR111" s="59"/>
      <c r="HS111" s="59"/>
      <c r="HT111" s="59"/>
      <c r="HU111" s="59"/>
      <c r="HV111" s="59"/>
      <c r="HW111" s="59"/>
      <c r="HX111" s="59"/>
      <c r="HY111" s="59"/>
      <c r="HZ111" s="59"/>
      <c r="IA111" s="59"/>
      <c r="IB111" s="59"/>
      <c r="IC111" s="59"/>
      <c r="ID111" s="59"/>
      <c r="IE111" s="59"/>
      <c r="IF111" s="59"/>
      <c r="IG111" s="59"/>
      <c r="IH111" s="59"/>
      <c r="II111" s="59"/>
      <c r="IJ111" s="59"/>
      <c r="IK111" s="59"/>
      <c r="IL111" s="59"/>
      <c r="IM111" s="59"/>
      <c r="IN111" s="59"/>
      <c r="IO111" s="59"/>
      <c r="IP111" s="59"/>
      <c r="IQ111" s="59"/>
      <c r="IR111" s="59"/>
      <c r="IS111" s="59"/>
      <c r="IT111" s="59"/>
      <c r="IU111" s="59"/>
      <c r="IV111" s="59"/>
      <c r="IW111" s="59"/>
      <c r="IX111" s="59"/>
      <c r="IY111" s="59"/>
      <c r="IZ111" s="59"/>
    </row>
    <row r="112" spans="1:260" s="20" customFormat="1" x14ac:dyDescent="0.2">
      <c r="A112" s="84">
        <v>11</v>
      </c>
      <c r="B112" s="112" t="s">
        <v>182</v>
      </c>
      <c r="C112" s="113"/>
      <c r="D112" s="31" t="s">
        <v>24</v>
      </c>
      <c r="E112" s="75" t="s">
        <v>69</v>
      </c>
      <c r="F112" s="75"/>
      <c r="G112" s="32">
        <f>MIN(G113:G117)</f>
        <v>44053</v>
      </c>
      <c r="H112" s="32"/>
      <c r="I112" s="32">
        <f>MAX(I113:I117)</f>
        <v>44106</v>
      </c>
      <c r="J112" s="32"/>
      <c r="K112" s="33">
        <f t="shared" ref="K112:K113" si="26">NETWORKDAYS(G112,I112)</f>
        <v>40</v>
      </c>
      <c r="L112" s="34">
        <f t="shared" ref="L112:L113" si="27">I112-G112</f>
        <v>53</v>
      </c>
      <c r="M112" s="35">
        <f>G112+(INT(L112*N112))</f>
        <v>44053</v>
      </c>
      <c r="N112" s="36">
        <f>AVERAGE(N113:N117)</f>
        <v>0</v>
      </c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</row>
    <row r="113" spans="1:260" s="19" customFormat="1" x14ac:dyDescent="0.2">
      <c r="A113" s="82" t="s">
        <v>183</v>
      </c>
      <c r="B113" s="37" t="s">
        <v>26</v>
      </c>
      <c r="C113" s="37" t="s">
        <v>184</v>
      </c>
      <c r="D113" s="38" t="s">
        <v>49</v>
      </c>
      <c r="E113" s="73" t="s">
        <v>185</v>
      </c>
      <c r="F113" s="73" t="s">
        <v>186</v>
      </c>
      <c r="G113" s="39">
        <v>44053</v>
      </c>
      <c r="H113" s="39"/>
      <c r="I113" s="39">
        <v>44057</v>
      </c>
      <c r="J113" s="39"/>
      <c r="K113" s="40">
        <f t="shared" si="26"/>
        <v>5</v>
      </c>
      <c r="L113" s="41">
        <f t="shared" si="27"/>
        <v>4</v>
      </c>
      <c r="M113" s="42">
        <f>IF(N113=0,G113-1,G113+(INT(L113*N113)))</f>
        <v>44052</v>
      </c>
      <c r="N113" s="43">
        <v>0</v>
      </c>
      <c r="O113" s="17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  <c r="DS113" s="63"/>
      <c r="DT113" s="63"/>
      <c r="DU113" s="63"/>
      <c r="DV113" s="63"/>
      <c r="DW113" s="63"/>
      <c r="DX113" s="63"/>
      <c r="DY113" s="63"/>
      <c r="DZ113" s="63"/>
      <c r="EA113" s="63"/>
      <c r="EB113" s="63"/>
      <c r="EC113" s="63"/>
      <c r="ED113" s="63"/>
      <c r="EE113" s="63"/>
      <c r="EF113" s="63"/>
      <c r="EG113" s="63"/>
      <c r="EH113" s="63"/>
      <c r="EI113" s="63"/>
      <c r="EJ113" s="63"/>
      <c r="EK113" s="63"/>
      <c r="EL113" s="63"/>
      <c r="EM113" s="63"/>
      <c r="EN113" s="63"/>
      <c r="EO113" s="63"/>
      <c r="EP113" s="63"/>
      <c r="EQ113" s="63"/>
      <c r="ER113" s="63"/>
      <c r="ES113" s="63"/>
      <c r="ET113" s="63"/>
      <c r="EU113" s="63"/>
      <c r="EV113" s="63"/>
      <c r="EW113" s="63"/>
      <c r="EX113" s="63"/>
      <c r="EY113" s="63"/>
      <c r="EZ113" s="63"/>
      <c r="FA113" s="63"/>
      <c r="FB113" s="63"/>
      <c r="FC113" s="63"/>
      <c r="FD113" s="63"/>
      <c r="FE113" s="63"/>
      <c r="FF113" s="63"/>
      <c r="FG113" s="63"/>
      <c r="FH113" s="63"/>
      <c r="FI113" s="63"/>
      <c r="FJ113" s="63"/>
      <c r="FK113" s="63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  <c r="HF113" s="18"/>
      <c r="HG113" s="18"/>
      <c r="HH113" s="18"/>
      <c r="HI113" s="18"/>
      <c r="HJ113" s="18"/>
      <c r="HK113" s="18"/>
      <c r="HL113" s="18"/>
      <c r="HM113" s="18"/>
      <c r="HN113" s="18"/>
      <c r="HO113" s="18"/>
      <c r="HP113" s="18"/>
      <c r="HQ113" s="18"/>
      <c r="HR113" s="18"/>
      <c r="HS113" s="18"/>
      <c r="HT113" s="18"/>
      <c r="HU113" s="18"/>
      <c r="HV113" s="18"/>
      <c r="HW113" s="18"/>
      <c r="HX113" s="18"/>
      <c r="HY113" s="18"/>
      <c r="HZ113" s="18"/>
      <c r="IA113" s="18"/>
      <c r="IB113" s="18"/>
      <c r="IC113" s="18"/>
      <c r="ID113" s="18"/>
      <c r="IE113" s="18"/>
      <c r="IF113" s="18"/>
      <c r="IG113" s="18"/>
      <c r="IH113" s="18"/>
      <c r="II113" s="18"/>
      <c r="IJ113" s="18"/>
      <c r="IK113" s="18"/>
      <c r="IL113" s="18"/>
      <c r="IM113" s="18"/>
      <c r="IN113" s="18"/>
      <c r="IO113" s="18"/>
      <c r="IP113" s="18"/>
      <c r="IQ113" s="18"/>
      <c r="IR113" s="18"/>
      <c r="IS113" s="18"/>
      <c r="IT113" s="18"/>
      <c r="IU113" s="18"/>
      <c r="IV113" s="18"/>
      <c r="IW113" s="18"/>
      <c r="IX113" s="18"/>
      <c r="IY113" s="18"/>
      <c r="IZ113" s="18"/>
    </row>
    <row r="114" spans="1:260" s="19" customFormat="1" x14ac:dyDescent="0.2">
      <c r="A114" s="82" t="s">
        <v>187</v>
      </c>
      <c r="B114" s="37" t="s">
        <v>116</v>
      </c>
      <c r="C114" s="37" t="s">
        <v>188</v>
      </c>
      <c r="D114" s="38" t="s">
        <v>49</v>
      </c>
      <c r="E114" s="73" t="s">
        <v>185</v>
      </c>
      <c r="F114" s="73" t="s">
        <v>185</v>
      </c>
      <c r="G114" s="39">
        <v>44077</v>
      </c>
      <c r="H114" s="39"/>
      <c r="I114" s="39">
        <v>44084</v>
      </c>
      <c r="J114" s="39"/>
      <c r="K114" s="40">
        <f>NETWORKDAYS(G114,I114)</f>
        <v>6</v>
      </c>
      <c r="L114" s="41" t="e">
        <f>I114-#REF!</f>
        <v>#REF!</v>
      </c>
      <c r="M114" s="42" t="e">
        <f>IF(N114=0,#REF!-1,#REF!+(INT(L114*N114)))</f>
        <v>#REF!</v>
      </c>
      <c r="N114" s="43">
        <v>0</v>
      </c>
      <c r="O114" s="17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  <c r="DS114" s="63"/>
      <c r="DT114" s="63"/>
      <c r="DU114" s="63"/>
      <c r="DV114" s="63"/>
      <c r="DW114" s="63"/>
      <c r="DX114" s="63"/>
      <c r="DY114" s="63"/>
      <c r="DZ114" s="63"/>
      <c r="EA114" s="63"/>
      <c r="EB114" s="63"/>
      <c r="EC114" s="63"/>
      <c r="ED114" s="63"/>
      <c r="EE114" s="63"/>
      <c r="EF114" s="63"/>
      <c r="EG114" s="63"/>
      <c r="EH114" s="63"/>
      <c r="EI114" s="63"/>
      <c r="EJ114" s="63"/>
      <c r="EK114" s="63"/>
      <c r="EL114" s="63"/>
      <c r="EM114" s="63"/>
      <c r="EN114" s="63"/>
      <c r="EO114" s="63"/>
      <c r="EP114" s="63"/>
      <c r="EQ114" s="63"/>
      <c r="ER114" s="63"/>
      <c r="ES114" s="63"/>
      <c r="ET114" s="63"/>
      <c r="EU114" s="63"/>
      <c r="EV114" s="63"/>
      <c r="EW114" s="63"/>
      <c r="EX114" s="63"/>
      <c r="EY114" s="63"/>
      <c r="EZ114" s="63"/>
      <c r="FA114" s="63"/>
      <c r="FB114" s="63"/>
      <c r="FC114" s="63"/>
      <c r="FD114" s="63"/>
      <c r="FE114" s="63"/>
      <c r="FF114" s="63"/>
      <c r="FG114" s="63"/>
      <c r="FH114" s="63"/>
      <c r="FI114" s="63"/>
      <c r="FJ114" s="63"/>
      <c r="FK114" s="63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  <c r="IM114" s="18"/>
      <c r="IN114" s="18"/>
      <c r="IO114" s="18"/>
      <c r="IP114" s="18"/>
      <c r="IQ114" s="18"/>
      <c r="IR114" s="18"/>
      <c r="IS114" s="18"/>
      <c r="IT114" s="18"/>
      <c r="IU114" s="18"/>
      <c r="IV114" s="18"/>
      <c r="IW114" s="18"/>
      <c r="IX114" s="18"/>
      <c r="IY114" s="18"/>
      <c r="IZ114" s="18"/>
    </row>
    <row r="115" spans="1:260" s="19" customFormat="1" x14ac:dyDescent="0.2">
      <c r="A115" s="82" t="s">
        <v>189</v>
      </c>
      <c r="B115" s="37" t="s">
        <v>120</v>
      </c>
      <c r="C115" s="37" t="s">
        <v>190</v>
      </c>
      <c r="D115" s="38" t="s">
        <v>49</v>
      </c>
      <c r="E115" s="73" t="s">
        <v>185</v>
      </c>
      <c r="F115" s="73" t="s">
        <v>185</v>
      </c>
      <c r="G115" s="39">
        <v>44084</v>
      </c>
      <c r="H115" s="39"/>
      <c r="I115" s="39">
        <v>44098</v>
      </c>
      <c r="J115" s="39"/>
      <c r="K115" s="40">
        <f>NETWORKDAYS(G115,I115)</f>
        <v>11</v>
      </c>
      <c r="L115" s="41" t="e">
        <f>I115-#REF!</f>
        <v>#REF!</v>
      </c>
      <c r="M115" s="42" t="e">
        <f>IF(N115=0,#REF!-1,#REF!+(INT(L115*N115)))</f>
        <v>#REF!</v>
      </c>
      <c r="N115" s="43">
        <v>0</v>
      </c>
      <c r="O115" s="17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  <c r="DR115" s="63"/>
      <c r="DS115" s="63"/>
      <c r="DT115" s="63"/>
      <c r="DU115" s="63"/>
      <c r="DV115" s="63"/>
      <c r="DW115" s="63"/>
      <c r="DX115" s="63"/>
      <c r="DY115" s="63"/>
      <c r="DZ115" s="63"/>
      <c r="EA115" s="63"/>
      <c r="EB115" s="63"/>
      <c r="EC115" s="63"/>
      <c r="ED115" s="63"/>
      <c r="EE115" s="63"/>
      <c r="EF115" s="63"/>
      <c r="EG115" s="63"/>
      <c r="EH115" s="63"/>
      <c r="EI115" s="63"/>
      <c r="EJ115" s="63"/>
      <c r="EK115" s="63"/>
      <c r="EL115" s="63"/>
      <c r="EM115" s="63"/>
      <c r="EN115" s="63"/>
      <c r="EO115" s="63"/>
      <c r="EP115" s="63"/>
      <c r="EQ115" s="63"/>
      <c r="ER115" s="63"/>
      <c r="ES115" s="63"/>
      <c r="ET115" s="63"/>
      <c r="EU115" s="63"/>
      <c r="EV115" s="63"/>
      <c r="EW115" s="63"/>
      <c r="EX115" s="63"/>
      <c r="EY115" s="63"/>
      <c r="EZ115" s="63"/>
      <c r="FA115" s="63"/>
      <c r="FB115" s="63"/>
      <c r="FC115" s="63"/>
      <c r="FD115" s="63"/>
      <c r="FE115" s="63"/>
      <c r="FF115" s="63"/>
      <c r="FG115" s="63"/>
      <c r="FH115" s="63"/>
      <c r="FI115" s="63"/>
      <c r="FJ115" s="63"/>
      <c r="FK115" s="63"/>
      <c r="FL115" s="18"/>
      <c r="FM115" s="18"/>
      <c r="FN115" s="18"/>
      <c r="FO115" s="18"/>
      <c r="FP115" s="18"/>
      <c r="FQ115" s="18"/>
      <c r="FR115" s="18"/>
      <c r="FS115" s="18"/>
      <c r="FT115" s="18"/>
      <c r="FU115" s="18"/>
      <c r="FV115" s="18"/>
      <c r="FW115" s="18"/>
      <c r="FX115" s="18"/>
      <c r="FY115" s="18"/>
      <c r="FZ115" s="18"/>
      <c r="GA115" s="18"/>
      <c r="GB115" s="18"/>
      <c r="GC115" s="18"/>
      <c r="GD115" s="18"/>
      <c r="GE115" s="18"/>
      <c r="GF115" s="18"/>
      <c r="GG115" s="18"/>
      <c r="GH115" s="18"/>
      <c r="GI115" s="18"/>
      <c r="GJ115" s="18"/>
      <c r="GK115" s="18"/>
      <c r="GL115" s="18"/>
      <c r="GM115" s="18"/>
      <c r="GN115" s="18"/>
      <c r="GO115" s="18"/>
      <c r="GP115" s="18"/>
      <c r="GQ115" s="18"/>
      <c r="GR115" s="18"/>
      <c r="GS115" s="18"/>
      <c r="GT115" s="18"/>
      <c r="GU115" s="18"/>
      <c r="GV115" s="18"/>
      <c r="GW115" s="18"/>
      <c r="GX115" s="18"/>
      <c r="GY115" s="18"/>
      <c r="GZ115" s="18"/>
      <c r="HA115" s="18"/>
      <c r="HB115" s="18"/>
      <c r="HC115" s="18"/>
      <c r="HD115" s="18"/>
      <c r="HE115" s="18"/>
      <c r="HF115" s="18"/>
      <c r="HG115" s="18"/>
      <c r="HH115" s="18"/>
      <c r="HI115" s="18"/>
      <c r="HJ115" s="18"/>
      <c r="HK115" s="18"/>
      <c r="HL115" s="18"/>
      <c r="HM115" s="18"/>
      <c r="HN115" s="18"/>
      <c r="HO115" s="18"/>
      <c r="HP115" s="18"/>
      <c r="HQ115" s="18"/>
      <c r="HR115" s="18"/>
      <c r="HS115" s="18"/>
      <c r="HT115" s="18"/>
      <c r="HU115" s="18"/>
      <c r="HV115" s="18"/>
      <c r="HW115" s="18"/>
      <c r="HX115" s="18"/>
      <c r="HY115" s="18"/>
      <c r="HZ115" s="18"/>
      <c r="IA115" s="18"/>
      <c r="IB115" s="18"/>
      <c r="IC115" s="18"/>
      <c r="ID115" s="18"/>
      <c r="IE115" s="18"/>
      <c r="IF115" s="18"/>
      <c r="IG115" s="18"/>
      <c r="IH115" s="18"/>
      <c r="II115" s="18"/>
      <c r="IJ115" s="18"/>
      <c r="IK115" s="18"/>
      <c r="IL115" s="18"/>
      <c r="IM115" s="18"/>
      <c r="IN115" s="18"/>
      <c r="IO115" s="18"/>
      <c r="IP115" s="18"/>
      <c r="IQ115" s="18"/>
      <c r="IR115" s="18"/>
      <c r="IS115" s="18"/>
      <c r="IT115" s="18"/>
      <c r="IU115" s="18"/>
      <c r="IV115" s="18"/>
      <c r="IW115" s="18"/>
      <c r="IX115" s="18"/>
      <c r="IY115" s="18"/>
      <c r="IZ115" s="18"/>
    </row>
    <row r="116" spans="1:260" s="19" customFormat="1" x14ac:dyDescent="0.2">
      <c r="A116" s="82" t="s">
        <v>191</v>
      </c>
      <c r="B116" s="37" t="s">
        <v>124</v>
      </c>
      <c r="C116" s="37" t="s">
        <v>192</v>
      </c>
      <c r="D116" s="38" t="s">
        <v>49</v>
      </c>
      <c r="E116" s="73" t="s">
        <v>185</v>
      </c>
      <c r="F116" s="73" t="s">
        <v>185</v>
      </c>
      <c r="G116" s="39">
        <v>44098</v>
      </c>
      <c r="H116" s="39"/>
      <c r="I116" s="39">
        <v>44104</v>
      </c>
      <c r="J116" s="39"/>
      <c r="K116" s="40">
        <f>NETWORKDAYS(G116,I116)</f>
        <v>5</v>
      </c>
      <c r="L116" s="41">
        <f>I116-G116</f>
        <v>6</v>
      </c>
      <c r="M116" s="42">
        <f>IF(N116=0,G116-1,G116+(INT(L116*N116)))</f>
        <v>44097</v>
      </c>
      <c r="N116" s="43">
        <v>0</v>
      </c>
      <c r="O116" s="17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  <c r="DS116" s="63"/>
      <c r="DT116" s="63"/>
      <c r="DU116" s="63"/>
      <c r="DV116" s="63"/>
      <c r="DW116" s="63"/>
      <c r="DX116" s="63"/>
      <c r="DY116" s="63"/>
      <c r="DZ116" s="63"/>
      <c r="EA116" s="63"/>
      <c r="EB116" s="63"/>
      <c r="EC116" s="63"/>
      <c r="ED116" s="63"/>
      <c r="EE116" s="63"/>
      <c r="EF116" s="63"/>
      <c r="EG116" s="63"/>
      <c r="EH116" s="63"/>
      <c r="EI116" s="63"/>
      <c r="EJ116" s="63"/>
      <c r="EK116" s="63"/>
      <c r="EL116" s="63"/>
      <c r="EM116" s="63"/>
      <c r="EN116" s="63"/>
      <c r="EO116" s="63"/>
      <c r="EP116" s="63"/>
      <c r="EQ116" s="63"/>
      <c r="ER116" s="63"/>
      <c r="ES116" s="63"/>
      <c r="ET116" s="63"/>
      <c r="EU116" s="63"/>
      <c r="EV116" s="63"/>
      <c r="EW116" s="63"/>
      <c r="EX116" s="63"/>
      <c r="EY116" s="63"/>
      <c r="EZ116" s="63"/>
      <c r="FA116" s="63"/>
      <c r="FB116" s="63"/>
      <c r="FC116" s="63"/>
      <c r="FD116" s="63"/>
      <c r="FE116" s="63"/>
      <c r="FF116" s="63"/>
      <c r="FG116" s="63"/>
      <c r="FH116" s="63"/>
      <c r="FI116" s="63"/>
      <c r="FJ116" s="63"/>
      <c r="FK116" s="63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8"/>
      <c r="IT116" s="18"/>
      <c r="IU116" s="18"/>
      <c r="IV116" s="18"/>
      <c r="IW116" s="18"/>
      <c r="IX116" s="18"/>
      <c r="IY116" s="18"/>
      <c r="IZ116" s="18"/>
    </row>
    <row r="117" spans="1:260" s="60" customFormat="1" x14ac:dyDescent="0.2">
      <c r="A117" s="83" t="s">
        <v>193</v>
      </c>
      <c r="B117" s="51" t="s">
        <v>43</v>
      </c>
      <c r="C117" s="51" t="s">
        <v>43</v>
      </c>
      <c r="D117" s="52" t="s">
        <v>44</v>
      </c>
      <c r="E117" s="109" t="s">
        <v>185</v>
      </c>
      <c r="F117" s="52"/>
      <c r="G117" s="53">
        <v>44104</v>
      </c>
      <c r="H117" s="53"/>
      <c r="I117" s="53">
        <v>44106</v>
      </c>
      <c r="J117" s="53"/>
      <c r="K117" s="54">
        <f>NETWORKDAYS(G117,I117)</f>
        <v>3</v>
      </c>
      <c r="L117" s="55">
        <f>I117-G117</f>
        <v>2</v>
      </c>
      <c r="M117" s="56">
        <f>IF(N117=0,G117-1,G117+(INT(L117*N117)))</f>
        <v>44103</v>
      </c>
      <c r="N117" s="57">
        <v>0</v>
      </c>
      <c r="O117" s="58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/>
      <c r="DL117" s="59"/>
      <c r="DM117" s="59"/>
      <c r="DN117" s="59"/>
      <c r="DO117" s="59"/>
      <c r="DP117" s="59"/>
      <c r="DQ117" s="59"/>
      <c r="DR117" s="59"/>
      <c r="DS117" s="59"/>
      <c r="DT117" s="59"/>
      <c r="DU117" s="59"/>
      <c r="DV117" s="59"/>
      <c r="DW117" s="59"/>
      <c r="DX117" s="59"/>
      <c r="DY117" s="59"/>
      <c r="DZ117" s="59"/>
      <c r="EA117" s="59"/>
      <c r="EB117" s="59"/>
      <c r="EC117" s="59"/>
      <c r="ED117" s="59"/>
      <c r="EE117" s="59"/>
      <c r="EF117" s="59"/>
      <c r="EG117" s="59"/>
      <c r="EH117" s="59"/>
      <c r="EI117" s="59"/>
      <c r="EJ117" s="59"/>
      <c r="EK117" s="59"/>
      <c r="EL117" s="59"/>
      <c r="EM117" s="59"/>
      <c r="EN117" s="59"/>
      <c r="EO117" s="59"/>
      <c r="EP117" s="59"/>
      <c r="EQ117" s="59"/>
      <c r="ER117" s="59"/>
      <c r="ES117" s="59"/>
      <c r="ET117" s="59"/>
      <c r="EU117" s="59"/>
      <c r="EV117" s="59"/>
      <c r="EW117" s="59"/>
      <c r="EX117" s="59"/>
      <c r="EY117" s="59"/>
      <c r="EZ117" s="59"/>
      <c r="FA117" s="59"/>
      <c r="FB117" s="59"/>
      <c r="FC117" s="59"/>
      <c r="FD117" s="59"/>
      <c r="FE117" s="59"/>
      <c r="FF117" s="59"/>
      <c r="FG117" s="59"/>
      <c r="FH117" s="59"/>
      <c r="FI117" s="59"/>
      <c r="FJ117" s="59"/>
      <c r="FK117" s="59"/>
      <c r="FL117" s="59"/>
      <c r="FM117" s="59"/>
      <c r="FN117" s="59"/>
      <c r="FO117" s="59"/>
      <c r="FP117" s="59"/>
      <c r="FQ117" s="59"/>
      <c r="FR117" s="59"/>
      <c r="FS117" s="59"/>
      <c r="FT117" s="59"/>
      <c r="FU117" s="59"/>
      <c r="FV117" s="59"/>
      <c r="FW117" s="59"/>
      <c r="FX117" s="59"/>
      <c r="FY117" s="59"/>
      <c r="FZ117" s="59"/>
      <c r="GA117" s="59"/>
      <c r="GB117" s="59"/>
      <c r="GC117" s="59"/>
      <c r="GD117" s="59"/>
      <c r="GE117" s="59"/>
      <c r="GF117" s="59"/>
      <c r="GG117" s="59"/>
      <c r="GH117" s="59"/>
      <c r="GI117" s="59"/>
      <c r="GJ117" s="59"/>
      <c r="GK117" s="59"/>
      <c r="GL117" s="59"/>
      <c r="GM117" s="59"/>
      <c r="GN117" s="59"/>
      <c r="GO117" s="59"/>
      <c r="GP117" s="59"/>
      <c r="GQ117" s="59"/>
      <c r="GR117" s="59"/>
      <c r="GS117" s="59"/>
      <c r="GT117" s="59"/>
      <c r="GU117" s="59"/>
      <c r="GV117" s="59"/>
      <c r="GW117" s="59"/>
      <c r="GX117" s="59"/>
      <c r="GY117" s="59"/>
      <c r="GZ117" s="59"/>
      <c r="HA117" s="59"/>
      <c r="HB117" s="59"/>
      <c r="HC117" s="59"/>
      <c r="HD117" s="59"/>
      <c r="HE117" s="59"/>
      <c r="HF117" s="59"/>
      <c r="HG117" s="59"/>
      <c r="HH117" s="59"/>
      <c r="HI117" s="59"/>
      <c r="HJ117" s="59"/>
      <c r="HK117" s="59"/>
      <c r="HL117" s="59"/>
      <c r="HM117" s="59"/>
      <c r="HN117" s="59"/>
      <c r="HO117" s="59"/>
      <c r="HP117" s="59"/>
      <c r="HQ117" s="59"/>
      <c r="HR117" s="59"/>
      <c r="HS117" s="59"/>
      <c r="HT117" s="59"/>
      <c r="HU117" s="59"/>
      <c r="HV117" s="59"/>
      <c r="HW117" s="59"/>
      <c r="HX117" s="59"/>
      <c r="HY117" s="59"/>
      <c r="HZ117" s="59"/>
      <c r="IA117" s="59"/>
      <c r="IB117" s="59"/>
      <c r="IC117" s="59"/>
      <c r="ID117" s="59"/>
      <c r="IE117" s="59"/>
      <c r="IF117" s="59"/>
      <c r="IG117" s="59"/>
      <c r="IH117" s="59"/>
      <c r="II117" s="59"/>
      <c r="IJ117" s="59"/>
      <c r="IK117" s="59"/>
      <c r="IL117" s="59"/>
      <c r="IM117" s="59"/>
      <c r="IN117" s="59"/>
      <c r="IO117" s="59"/>
      <c r="IP117" s="59"/>
      <c r="IQ117" s="59"/>
      <c r="IR117" s="59"/>
      <c r="IS117" s="59"/>
      <c r="IT117" s="59"/>
      <c r="IU117" s="59"/>
      <c r="IV117" s="59"/>
      <c r="IW117" s="59"/>
      <c r="IX117" s="59"/>
      <c r="IY117" s="59"/>
      <c r="IZ117" s="59"/>
    </row>
  </sheetData>
  <autoFilter ref="D8:E8" xr:uid="{019071E8-DDB5-40E0-813C-39452F85EDDB}"/>
  <mergeCells count="43">
    <mergeCell ref="A30:A33"/>
    <mergeCell ref="B34:B40"/>
    <mergeCell ref="A34:A40"/>
    <mergeCell ref="B83:B86"/>
    <mergeCell ref="A83:A86"/>
    <mergeCell ref="B71:B72"/>
    <mergeCell ref="A71:A72"/>
    <mergeCell ref="B78:B82"/>
    <mergeCell ref="B73:B74"/>
    <mergeCell ref="A78:A82"/>
    <mergeCell ref="A73:A74"/>
    <mergeCell ref="B67:B70"/>
    <mergeCell ref="A67:A70"/>
    <mergeCell ref="A11:A14"/>
    <mergeCell ref="B28:B29"/>
    <mergeCell ref="A28:A29"/>
    <mergeCell ref="B20:B23"/>
    <mergeCell ref="A20:A23"/>
    <mergeCell ref="A108:A109"/>
    <mergeCell ref="B108:B109"/>
    <mergeCell ref="A56:A57"/>
    <mergeCell ref="B56:B57"/>
    <mergeCell ref="B59:B63"/>
    <mergeCell ref="A59:A63"/>
    <mergeCell ref="B100:B101"/>
    <mergeCell ref="A100:A101"/>
    <mergeCell ref="B105:B106"/>
    <mergeCell ref="A105:A106"/>
    <mergeCell ref="B98:B99"/>
    <mergeCell ref="A98:A99"/>
    <mergeCell ref="B66:C66"/>
    <mergeCell ref="B77:C77"/>
    <mergeCell ref="B90:C90"/>
    <mergeCell ref="B96:C96"/>
    <mergeCell ref="B104:C104"/>
    <mergeCell ref="B112:C112"/>
    <mergeCell ref="B9:C9"/>
    <mergeCell ref="B18:C18"/>
    <mergeCell ref="B27:C27"/>
    <mergeCell ref="B43:C43"/>
    <mergeCell ref="B55:C55"/>
    <mergeCell ref="B11:B14"/>
    <mergeCell ref="B30:B33"/>
  </mergeCells>
  <phoneticPr fontId="1" type="noConversion"/>
  <conditionalFormatting sqref="O18 O27:O41 O43:O55 O65:O66 O76:O77 O89:O90 O95:O96 O117 O103:O104 O111:O112">
    <cfRule type="expression" dxfId="7" priority="117" stopIfTrue="1">
      <formula>AND(O$7&gt;=$G18,O$7&lt;=$M18)</formula>
    </cfRule>
  </conditionalFormatting>
  <conditionalFormatting sqref="P10:IU17 P19:IU26 P28:IU36 P38:IU42 P44:IU54 P56:IU65 P67:IU76 P78:IU89 P91:IU95 P97:IU103 P105:IU111 P113:IU117">
    <cfRule type="expression" dxfId="6" priority="119" stopIfTrue="1">
      <formula>AND(P$7&gt;=$G10,P$7&lt;=$I10)</formula>
    </cfRule>
  </conditionalFormatting>
  <conditionalFormatting sqref="O18:IV18 P9:IV9 P27:IV27 O43:IV43 P55:IV55 P66:IV66 P77:IV77 P90:IV90 P96:IV96 P112:IV112 P104:IV104">
    <cfRule type="expression" dxfId="5" priority="147" stopIfTrue="1">
      <formula>AND(O$7&gt;=$G9,O$7&lt;=$I9)</formula>
    </cfRule>
  </conditionalFormatting>
  <conditionalFormatting sqref="P58:JA63 P72:JA74 P86:JA87 P92:JA93 P99:JA101 P107:JA109 P114:JA115">
    <cfRule type="expression" dxfId="4" priority="150" stopIfTrue="1">
      <formula>AND(P$7&gt;=#REF!,P$7&lt;=$M58)</formula>
    </cfRule>
    <cfRule type="expression" dxfId="3" priority="151" stopIfTrue="1">
      <formula>AND(P$7&gt;=#REF!,P$7&lt;=$I58)</formula>
    </cfRule>
  </conditionalFormatting>
  <conditionalFormatting sqref="P9:IV9 P18:IV18 P27:IV27 O43:IV43 O55:IV55 O66:IV66 O77:IV77 O90:IV90 O96:IV96 O112:IV112 O104:IV104">
    <cfRule type="expression" dxfId="2" priority="146" stopIfTrue="1">
      <formula>AND(O$7&gt;=$G9,O$7&lt;=$M9)</formula>
    </cfRule>
  </conditionalFormatting>
  <conditionalFormatting sqref="P10:IU17 P19:IU26 P28:IU42 P44:IU54 P56:IU65 P67:IU76 P78:IU89 P91:IU95 P97:IU103 P105:IU111 P113:IU117">
    <cfRule type="expression" dxfId="1" priority="118" stopIfTrue="1">
      <formula>AND(P$7&gt;=$G10,P$7&lt;=$M10)</formula>
    </cfRule>
  </conditionalFormatting>
  <conditionalFormatting sqref="P37:IU37">
    <cfRule type="expression" dxfId="0" priority="162" stopIfTrue="1">
      <formula>AND(P$7&gt;=$G37,P$7&lt;=#REF!)</formula>
    </cfRule>
  </conditionalFormatting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  <ignoredErrors>
    <ignoredError sqref="A18" numberStoredAsText="1"/>
    <ignoredError sqref="M1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C7042728659BA4682610DA1EC66B0A9" ma:contentTypeVersion="4" ma:contentTypeDescription="새 문서를 만듭니다." ma:contentTypeScope="" ma:versionID="2de637d61d5f0b311dd34624446c46a7">
  <xsd:schema xmlns:xsd="http://www.w3.org/2001/XMLSchema" xmlns:xs="http://www.w3.org/2001/XMLSchema" xmlns:p="http://schemas.microsoft.com/office/2006/metadata/properties" xmlns:ns3="5a969dc3-2ae6-4d09-a6f2-60661e136586" targetNamespace="http://schemas.microsoft.com/office/2006/metadata/properties" ma:root="true" ma:fieldsID="49ca533b194c89000c340d16e30a1ee3" ns3:_="">
    <xsd:import namespace="5a969dc3-2ae6-4d09-a6f2-60661e1365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969dc3-2ae6-4d09-a6f2-60661e1365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4429FE-CF4E-4355-B7F5-BF1A5EC8DA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7709CD-1C53-47FF-97CE-31D356B4DAD5}">
  <ds:schemaRefs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5a969dc3-2ae6-4d09-a6f2-60661e136586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C1EB503-C5EA-4C7C-9134-19E4EE46FD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969dc3-2ae6-4d09-a6f2-60661e1365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WBS</dc:subject>
  <dc:creator>하호진</dc:creator>
  <cp:keywords/>
  <dc:description/>
  <cp:lastModifiedBy>김진석</cp:lastModifiedBy>
  <cp:revision/>
  <dcterms:created xsi:type="dcterms:W3CDTF">2008-02-15T08:37:21Z</dcterms:created>
  <dcterms:modified xsi:type="dcterms:W3CDTF">2020-09-26T20:29:04Z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0x0101005C7042728659BA4682610DA1EC66B0A9</vt:lpwstr>
  </property>
</Properties>
</file>