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ac224608_edu_okinawa-ct_ac_jp/Documents/ドキュメント/Satellite/src/"/>
    </mc:Choice>
  </mc:AlternateContent>
  <xr:revisionPtr revIDLastSave="230" documentId="8_{9524B2C7-C3C6-45BD-B987-F47742EC3A40}" xr6:coauthVersionLast="47" xr6:coauthVersionMax="47" xr10:uidLastSave="{332CBAF5-BD14-4A56-B3B6-0E2C5294CC80}"/>
  <bookViews>
    <workbookView xWindow="-120" yWindow="21480" windowWidth="38640" windowHeight="21390" xr2:uid="{00000000-000D-0000-FFFF-FFFF00000000}"/>
  </bookViews>
  <sheets>
    <sheet name="result_pri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H20" i="1" s="1"/>
  <c r="M20" i="1"/>
  <c r="N20" i="1"/>
  <c r="O20" i="1"/>
  <c r="P20" i="1" s="1"/>
  <c r="L21" i="1"/>
  <c r="H21" i="1" s="1"/>
  <c r="M21" i="1"/>
  <c r="N21" i="1"/>
  <c r="O21" i="1"/>
  <c r="P21" i="1" s="1"/>
  <c r="L22" i="1"/>
  <c r="H22" i="1" s="1"/>
  <c r="M22" i="1"/>
  <c r="N22" i="1"/>
  <c r="O22" i="1"/>
  <c r="P22" i="1" s="1"/>
  <c r="L17" i="1"/>
  <c r="H17" i="1" s="1"/>
  <c r="M17" i="1"/>
  <c r="N17" i="1"/>
  <c r="O17" i="1"/>
  <c r="R17" i="1" s="1"/>
  <c r="L18" i="1"/>
  <c r="H18" i="1" s="1"/>
  <c r="M18" i="1"/>
  <c r="N18" i="1"/>
  <c r="O18" i="1"/>
  <c r="P18" i="1" s="1"/>
  <c r="L19" i="1"/>
  <c r="H19" i="1" s="1"/>
  <c r="M19" i="1"/>
  <c r="N19" i="1"/>
  <c r="O19" i="1"/>
  <c r="P19" i="1" s="1"/>
  <c r="L3" i="1"/>
  <c r="M3" i="1"/>
  <c r="N3" i="1"/>
  <c r="O3" i="1"/>
  <c r="P3" i="1" s="1"/>
  <c r="L4" i="1"/>
  <c r="M4" i="1"/>
  <c r="N4" i="1"/>
  <c r="O4" i="1"/>
  <c r="Q4" i="1" s="1"/>
  <c r="L5" i="1"/>
  <c r="M5" i="1"/>
  <c r="N5" i="1"/>
  <c r="O5" i="1"/>
  <c r="P5" i="1" s="1"/>
  <c r="L6" i="1"/>
  <c r="M6" i="1"/>
  <c r="N6" i="1"/>
  <c r="O6" i="1"/>
  <c r="P6" i="1" s="1"/>
  <c r="L7" i="1"/>
  <c r="M7" i="1"/>
  <c r="N7" i="1"/>
  <c r="O7" i="1"/>
  <c r="P7" i="1" s="1"/>
  <c r="Q7" i="1"/>
  <c r="R7" i="1"/>
  <c r="L8" i="1"/>
  <c r="M8" i="1"/>
  <c r="N8" i="1"/>
  <c r="O8" i="1"/>
  <c r="P8" i="1" s="1"/>
  <c r="Q8" i="1"/>
  <c r="R8" i="1"/>
  <c r="L9" i="1"/>
  <c r="M9" i="1"/>
  <c r="N9" i="1"/>
  <c r="O9" i="1"/>
  <c r="R9" i="1" s="1"/>
  <c r="P9" i="1"/>
  <c r="Q9" i="1"/>
  <c r="L10" i="1"/>
  <c r="M10" i="1"/>
  <c r="N10" i="1"/>
  <c r="O10" i="1"/>
  <c r="P10" i="1"/>
  <c r="Q10" i="1"/>
  <c r="R10" i="1"/>
  <c r="L11" i="1"/>
  <c r="M11" i="1"/>
  <c r="N11" i="1"/>
  <c r="O11" i="1"/>
  <c r="P11" i="1" s="1"/>
  <c r="L12" i="1"/>
  <c r="M12" i="1"/>
  <c r="N12" i="1"/>
  <c r="O12" i="1"/>
  <c r="P12" i="1"/>
  <c r="Q12" i="1"/>
  <c r="R12" i="1"/>
  <c r="L13" i="1"/>
  <c r="M13" i="1"/>
  <c r="N13" i="1"/>
  <c r="O13" i="1"/>
  <c r="P13" i="1" s="1"/>
  <c r="L14" i="1"/>
  <c r="M14" i="1"/>
  <c r="N14" i="1"/>
  <c r="O14" i="1"/>
  <c r="Q14" i="1" s="1"/>
  <c r="L15" i="1"/>
  <c r="M15" i="1"/>
  <c r="N15" i="1"/>
  <c r="O15" i="1"/>
  <c r="P15" i="1"/>
  <c r="Q15" i="1"/>
  <c r="R15" i="1"/>
  <c r="L16" i="1"/>
  <c r="M16" i="1"/>
  <c r="N16" i="1"/>
  <c r="O16" i="1"/>
  <c r="Q16" i="1" s="1"/>
  <c r="P16" i="1"/>
  <c r="L2" i="1"/>
  <c r="M2" i="1"/>
  <c r="N2" i="1"/>
  <c r="O2" i="1"/>
  <c r="R20" i="1" l="1"/>
  <c r="R22" i="1"/>
  <c r="Q20" i="1"/>
  <c r="I20" i="1" s="1"/>
  <c r="R21" i="1"/>
  <c r="Q21" i="1"/>
  <c r="I21" i="1" s="1"/>
  <c r="Q22" i="1"/>
  <c r="I22" i="1" s="1"/>
  <c r="Q17" i="1"/>
  <c r="P17" i="1"/>
  <c r="I17" i="1" s="1"/>
  <c r="P14" i="1"/>
  <c r="R14" i="1"/>
  <c r="R13" i="1"/>
  <c r="Q13" i="1"/>
  <c r="R18" i="1"/>
  <c r="R19" i="1"/>
  <c r="Q19" i="1"/>
  <c r="I19" i="1" s="1"/>
  <c r="Q18" i="1"/>
  <c r="I18" i="1" s="1"/>
  <c r="R3" i="1"/>
  <c r="Q3" i="1"/>
  <c r="P4" i="1"/>
  <c r="R5" i="1"/>
  <c r="Q5" i="1"/>
  <c r="R6" i="1"/>
  <c r="R11" i="1"/>
  <c r="Q6" i="1"/>
  <c r="R16" i="1"/>
  <c r="Q11" i="1"/>
  <c r="R4" i="1"/>
  <c r="H16" i="1"/>
  <c r="I16" i="1"/>
  <c r="H10" i="1"/>
  <c r="H15" i="1"/>
  <c r="H13" i="1"/>
  <c r="H12" i="1"/>
  <c r="H11" i="1"/>
  <c r="H14" i="1"/>
  <c r="H3" i="1"/>
  <c r="H9" i="1"/>
  <c r="H4" i="1"/>
  <c r="H8" i="1"/>
  <c r="H5" i="1"/>
  <c r="H6" i="1"/>
  <c r="H7" i="1"/>
  <c r="I10" i="1" l="1"/>
  <c r="I15" i="1"/>
  <c r="I14" i="1"/>
  <c r="I13" i="1"/>
  <c r="I12" i="1"/>
  <c r="I11" i="1"/>
  <c r="I3" i="1"/>
  <c r="I7" i="1"/>
  <c r="I4" i="1"/>
  <c r="I5" i="1"/>
  <c r="I6" i="1"/>
  <c r="I9" i="1"/>
  <c r="I8" i="1"/>
  <c r="P2" i="1" l="1"/>
  <c r="Q2" i="1"/>
  <c r="R2" i="1"/>
  <c r="H2" i="1"/>
  <c r="I2" i="1" l="1"/>
</calcChain>
</file>

<file path=xl/sharedStrings.xml><?xml version="1.0" encoding="utf-8"?>
<sst xmlns="http://schemas.openxmlformats.org/spreadsheetml/2006/main" count="30" uniqueCount="29">
  <si>
    <t>iter</t>
  </si>
  <si>
    <t>beam_num</t>
  </si>
  <si>
    <t>power[W]</t>
  </si>
  <si>
    <t>bandwidth[Hz]</t>
  </si>
  <si>
    <t>latitude</t>
  </si>
  <si>
    <t>longitude</t>
  </si>
  <si>
    <t>beam_radius</t>
  </si>
  <si>
    <t>45° 42' 22.2" N, 141° 45' 04.0" E</t>
    <phoneticPr fontId="18"/>
  </si>
  <si>
    <t>39° 00' 38.3" N, 142° 09' 47.1" E</t>
  </si>
  <si>
    <t>40° 14' 45.6" N, 139° 07' 11.5" E</t>
  </si>
  <si>
    <t>33° 27' 31.1" N, 135° 32' 26.4" E</t>
  </si>
  <si>
    <t>37° 55' 05.5" N, 138° 01' 56.0" E</t>
  </si>
  <si>
    <t>36° 09' 52.2" N, 140° 45' 24.6" E</t>
  </si>
  <si>
    <t>35° 19' 02.5" N, 138° 21' 42.5" E</t>
  </si>
  <si>
    <t>36° 16' 15.1" N, 135° 36' 54.8" E</t>
  </si>
  <si>
    <t>32° 30' 01.8" N, 132° 24' 26.0" E</t>
  </si>
  <si>
    <t>31° 24' 01.9" N, 129° 37' 59.4" E</t>
  </si>
  <si>
    <t>42° 35' 07.6" N, 140° 34' 12.2" E</t>
  </si>
  <si>
    <t>44° 00' 02.6" N, 144° 27' 33.2" E</t>
  </si>
  <si>
    <t>41° 51' 41.0" N, 142° 29' 33.6" E</t>
  </si>
  <si>
    <t>37° 54' 34.3" N, 132° 51' 27.6" E</t>
  </si>
  <si>
    <t>39° 08' 18.9" N, 135° 46' 48.1" E</t>
  </si>
  <si>
    <t>35° 12' 02.7" N, 132° 25' 05.6" E</t>
  </si>
  <si>
    <t>34° 40' 09.7" N, 129° 38' 58.8" E</t>
  </si>
  <si>
    <t>29° 46' 26.1" N, 131° 34' 20.2" E</t>
  </si>
  <si>
    <t>33° 07' 08.9" N, 139° 40' 48.6" E</t>
  </si>
  <si>
    <t>32° 13' 19.5" N, 137° 06' 33.8" E</t>
  </si>
  <si>
    <t>30° 53' 34.1" N, 134° 34' 17.5" E</t>
  </si>
  <si>
    <t>band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</si>
</sst>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D2" sqref="D2"/>
    </sheetView>
  </sheetViews>
  <sheetFormatPr defaultRowHeight="18.75" x14ac:dyDescent="0.4"/>
  <cols>
    <col min="7" max="7" width="32.125" bestFit="1" customWidth="1"/>
    <col min="14" max="14" width="9.375" bestFit="1" customWidth="1"/>
  </cols>
  <sheetData>
    <row r="1" spans="1:18" x14ac:dyDescent="0.4">
      <c r="A1" t="s">
        <v>0</v>
      </c>
      <c r="B1" t="s">
        <v>0</v>
      </c>
      <c r="C1" t="s">
        <v>1</v>
      </c>
      <c r="D1" t="s">
        <v>28</v>
      </c>
      <c r="E1" t="s">
        <v>2</v>
      </c>
      <c r="F1" t="s">
        <v>3</v>
      </c>
      <c r="H1" t="s">
        <v>4</v>
      </c>
      <c r="I1" t="s">
        <v>5</v>
      </c>
      <c r="J1" t="s">
        <v>6</v>
      </c>
    </row>
    <row r="2" spans="1:18" x14ac:dyDescent="0.4">
      <c r="B2">
        <v>181</v>
      </c>
      <c r="C2">
        <v>0</v>
      </c>
      <c r="D2">
        <v>0</v>
      </c>
      <c r="E2">
        <v>0.625</v>
      </c>
      <c r="F2">
        <v>11666666.67</v>
      </c>
      <c r="G2" t="s">
        <v>7</v>
      </c>
      <c r="H2">
        <f t="shared" ref="H2:H15" si="0">L2+M2/60+N2/3600</f>
        <v>45.706166666666668</v>
      </c>
      <c r="I2">
        <f t="shared" ref="I2:I15" si="1">P2+Q2/60+R2/3600</f>
        <v>141.7511111111111</v>
      </c>
      <c r="J2">
        <v>180</v>
      </c>
      <c r="L2" t="str">
        <f t="shared" ref="L2" si="2">LEFT(G2, FIND("° ", G2)-1)</f>
        <v>45</v>
      </c>
      <c r="M2" t="str">
        <f t="shared" ref="M2" si="3">MID(G2,FIND("°",G2)+1,FIND("' ",G2)-FIND("°",G2)-1)</f>
        <v xml:space="preserve"> 42</v>
      </c>
      <c r="N2" t="str">
        <f t="shared" ref="N2" si="4">MID(G2, FIND("' ",G2)+1, FIND("N",G2)-FIND("' ",G2)-3)</f>
        <v xml:space="preserve"> 22.2</v>
      </c>
      <c r="O2" t="str">
        <f t="shared" ref="O2" si="5">RIGHT(G2, FIND(", ", G2))</f>
        <v>141° 45' 04.0" E</v>
      </c>
      <c r="P2" t="str">
        <f>LEFT(O2, FIND("° ", O2)-1)</f>
        <v>141</v>
      </c>
      <c r="Q2" t="str">
        <f>MID(O2,FIND("°",O2)+1,FIND("' ",O2)-FIND("°",O2)-1)</f>
        <v xml:space="preserve"> 45</v>
      </c>
      <c r="R2" t="str">
        <f>MID(O2, FIND("' ",O2)+1, FIND("E",O2)-FIND("' ",O2)-3)</f>
        <v xml:space="preserve"> 04.0</v>
      </c>
    </row>
    <row r="3" spans="1:18" x14ac:dyDescent="0.4">
      <c r="B3">
        <v>181</v>
      </c>
      <c r="C3">
        <v>1</v>
      </c>
      <c r="D3">
        <v>1</v>
      </c>
      <c r="E3">
        <v>0.625</v>
      </c>
      <c r="F3">
        <v>11666666.67</v>
      </c>
      <c r="G3" t="s">
        <v>18</v>
      </c>
      <c r="H3">
        <f t="shared" si="0"/>
        <v>44.000722222222223</v>
      </c>
      <c r="I3">
        <f t="shared" si="1"/>
        <v>144.45922222222222</v>
      </c>
      <c r="J3">
        <v>180</v>
      </c>
      <c r="L3" t="str">
        <f t="shared" ref="L3:L16" si="6">LEFT(G3, FIND("° ", G3)-1)</f>
        <v>44</v>
      </c>
      <c r="M3" t="str">
        <f t="shared" ref="M3:M16" si="7">MID(G3,FIND("°",G3)+1,FIND("' ",G3)-FIND("°",G3)-1)</f>
        <v xml:space="preserve"> 00</v>
      </c>
      <c r="N3" t="str">
        <f t="shared" ref="N3:N16" si="8">MID(G3, FIND("' ",G3)+1, FIND("N",G3)-FIND("' ",G3)-3)</f>
        <v xml:space="preserve"> 02.6</v>
      </c>
      <c r="O3" t="str">
        <f t="shared" ref="O3:O16" si="9">RIGHT(G3, FIND(", ", G3))</f>
        <v>144° 27' 33.2" E</v>
      </c>
      <c r="P3" t="str">
        <f t="shared" ref="P3:P16" si="10">LEFT(O3, FIND("° ", O3)-1)</f>
        <v>144</v>
      </c>
      <c r="Q3" t="str">
        <f t="shared" ref="Q3:Q16" si="11">MID(O3,FIND("°",O3)+1,FIND("' ",O3)-FIND("°",O3)-1)</f>
        <v xml:space="preserve"> 27</v>
      </c>
      <c r="R3" t="str">
        <f t="shared" ref="R3:R16" si="12">MID(O3, FIND("' ",O3)+1, FIND("E",O3)-FIND("' ",O3)-3)</f>
        <v xml:space="preserve"> 33.2</v>
      </c>
    </row>
    <row r="4" spans="1:18" x14ac:dyDescent="0.4">
      <c r="B4">
        <v>181</v>
      </c>
      <c r="C4">
        <v>2</v>
      </c>
      <c r="D4">
        <v>2</v>
      </c>
      <c r="E4">
        <v>0.625</v>
      </c>
      <c r="F4">
        <v>11666666.67</v>
      </c>
      <c r="G4" t="s">
        <v>17</v>
      </c>
      <c r="H4">
        <f t="shared" si="0"/>
        <v>42.585444444444448</v>
      </c>
      <c r="I4">
        <f t="shared" si="1"/>
        <v>140.57005555555554</v>
      </c>
      <c r="J4">
        <v>180</v>
      </c>
      <c r="L4" t="str">
        <f t="shared" si="6"/>
        <v>42</v>
      </c>
      <c r="M4" t="str">
        <f t="shared" si="7"/>
        <v xml:space="preserve"> 35</v>
      </c>
      <c r="N4" t="str">
        <f t="shared" si="8"/>
        <v xml:space="preserve"> 07.6</v>
      </c>
      <c r="O4" t="str">
        <f t="shared" si="9"/>
        <v>140° 34' 12.2" E</v>
      </c>
      <c r="P4" t="str">
        <f t="shared" si="10"/>
        <v>140</v>
      </c>
      <c r="Q4" t="str">
        <f t="shared" si="11"/>
        <v xml:space="preserve"> 34</v>
      </c>
      <c r="R4" t="str">
        <f t="shared" si="12"/>
        <v xml:space="preserve"> 12.2</v>
      </c>
    </row>
    <row r="5" spans="1:18" x14ac:dyDescent="0.4">
      <c r="B5">
        <v>181</v>
      </c>
      <c r="C5">
        <v>3</v>
      </c>
      <c r="D5">
        <v>0</v>
      </c>
      <c r="E5">
        <v>0.625</v>
      </c>
      <c r="F5">
        <v>11666666.67</v>
      </c>
      <c r="G5" t="s">
        <v>19</v>
      </c>
      <c r="H5">
        <f t="shared" si="0"/>
        <v>41.861388888888889</v>
      </c>
      <c r="I5">
        <f t="shared" si="1"/>
        <v>142.49266666666665</v>
      </c>
      <c r="J5">
        <v>180</v>
      </c>
      <c r="L5" t="str">
        <f t="shared" si="6"/>
        <v>41</v>
      </c>
      <c r="M5" t="str">
        <f t="shared" si="7"/>
        <v xml:space="preserve"> 51</v>
      </c>
      <c r="N5" t="str">
        <f t="shared" si="8"/>
        <v xml:space="preserve"> 41.0</v>
      </c>
      <c r="O5" t="str">
        <f t="shared" si="9"/>
        <v>142° 29' 33.6" E</v>
      </c>
      <c r="P5" t="str">
        <f t="shared" si="10"/>
        <v>142</v>
      </c>
      <c r="Q5" t="str">
        <f t="shared" si="11"/>
        <v xml:space="preserve"> 29</v>
      </c>
      <c r="R5" t="str">
        <f t="shared" si="12"/>
        <v xml:space="preserve"> 33.6</v>
      </c>
    </row>
    <row r="6" spans="1:18" x14ac:dyDescent="0.4">
      <c r="B6">
        <v>181</v>
      </c>
      <c r="C6">
        <v>4</v>
      </c>
      <c r="D6">
        <v>1</v>
      </c>
      <c r="E6">
        <v>0.625</v>
      </c>
      <c r="F6">
        <v>11666666.67</v>
      </c>
      <c r="G6" t="s">
        <v>9</v>
      </c>
      <c r="H6">
        <f t="shared" si="0"/>
        <v>40.246000000000002</v>
      </c>
      <c r="I6">
        <f t="shared" si="1"/>
        <v>139.11986111111111</v>
      </c>
      <c r="J6">
        <v>180</v>
      </c>
      <c r="L6" t="str">
        <f t="shared" si="6"/>
        <v>40</v>
      </c>
      <c r="M6" t="str">
        <f t="shared" si="7"/>
        <v xml:space="preserve"> 14</v>
      </c>
      <c r="N6" t="str">
        <f t="shared" si="8"/>
        <v xml:space="preserve"> 45.6</v>
      </c>
      <c r="O6" t="str">
        <f t="shared" si="9"/>
        <v>139° 07' 11.5" E</v>
      </c>
      <c r="P6" t="str">
        <f t="shared" si="10"/>
        <v>139</v>
      </c>
      <c r="Q6" t="str">
        <f t="shared" si="11"/>
        <v xml:space="preserve"> 07</v>
      </c>
      <c r="R6" t="str">
        <f t="shared" si="12"/>
        <v xml:space="preserve"> 11.5</v>
      </c>
    </row>
    <row r="7" spans="1:18" x14ac:dyDescent="0.4">
      <c r="B7">
        <v>181</v>
      </c>
      <c r="C7">
        <v>5</v>
      </c>
      <c r="D7">
        <v>2</v>
      </c>
      <c r="E7">
        <v>0.625</v>
      </c>
      <c r="F7">
        <v>11666666.67</v>
      </c>
      <c r="G7" t="s">
        <v>8</v>
      </c>
      <c r="H7">
        <f t="shared" si="0"/>
        <v>39.010638888888892</v>
      </c>
      <c r="I7">
        <f t="shared" si="1"/>
        <v>142.16308333333333</v>
      </c>
      <c r="J7">
        <v>180</v>
      </c>
      <c r="L7" t="str">
        <f t="shared" si="6"/>
        <v>39</v>
      </c>
      <c r="M7" t="str">
        <f t="shared" si="7"/>
        <v xml:space="preserve"> 00</v>
      </c>
      <c r="N7" t="str">
        <f t="shared" si="8"/>
        <v xml:space="preserve"> 38.3</v>
      </c>
      <c r="O7" t="str">
        <f t="shared" si="9"/>
        <v>142° 09' 47.1" E</v>
      </c>
      <c r="P7" t="str">
        <f t="shared" si="10"/>
        <v>142</v>
      </c>
      <c r="Q7" t="str">
        <f t="shared" si="11"/>
        <v xml:space="preserve"> 09</v>
      </c>
      <c r="R7" t="str">
        <f t="shared" si="12"/>
        <v xml:space="preserve"> 47.1</v>
      </c>
    </row>
    <row r="8" spans="1:18" x14ac:dyDescent="0.4">
      <c r="B8">
        <v>181</v>
      </c>
      <c r="C8">
        <v>6</v>
      </c>
      <c r="D8">
        <v>0</v>
      </c>
      <c r="E8">
        <v>0.625</v>
      </c>
      <c r="F8">
        <v>11666666.67</v>
      </c>
      <c r="G8" t="s">
        <v>11</v>
      </c>
      <c r="H8">
        <f t="shared" si="0"/>
        <v>37.918194444444445</v>
      </c>
      <c r="I8">
        <f t="shared" si="1"/>
        <v>138.03222222222223</v>
      </c>
      <c r="J8">
        <v>180</v>
      </c>
      <c r="L8" t="str">
        <f t="shared" si="6"/>
        <v>37</v>
      </c>
      <c r="M8" t="str">
        <f t="shared" si="7"/>
        <v xml:space="preserve"> 55</v>
      </c>
      <c r="N8" t="str">
        <f t="shared" si="8"/>
        <v xml:space="preserve"> 05.5</v>
      </c>
      <c r="O8" t="str">
        <f t="shared" si="9"/>
        <v>138° 01' 56.0" E</v>
      </c>
      <c r="P8" t="str">
        <f t="shared" si="10"/>
        <v>138</v>
      </c>
      <c r="Q8" t="str">
        <f t="shared" si="11"/>
        <v xml:space="preserve"> 01</v>
      </c>
      <c r="R8" t="str">
        <f t="shared" si="12"/>
        <v xml:space="preserve"> 56.0</v>
      </c>
    </row>
    <row r="9" spans="1:18" x14ac:dyDescent="0.4">
      <c r="B9">
        <v>181</v>
      </c>
      <c r="C9">
        <v>7</v>
      </c>
      <c r="D9">
        <v>1</v>
      </c>
      <c r="E9">
        <v>0.625</v>
      </c>
      <c r="F9">
        <v>11666666.67</v>
      </c>
      <c r="G9" t="s">
        <v>12</v>
      </c>
      <c r="H9">
        <f t="shared" si="0"/>
        <v>36.164499999999997</v>
      </c>
      <c r="I9">
        <f t="shared" si="1"/>
        <v>140.75683333333333</v>
      </c>
      <c r="J9">
        <v>180</v>
      </c>
      <c r="L9" t="str">
        <f t="shared" si="6"/>
        <v>36</v>
      </c>
      <c r="M9" t="str">
        <f t="shared" si="7"/>
        <v xml:space="preserve"> 09</v>
      </c>
      <c r="N9" t="str">
        <f t="shared" si="8"/>
        <v xml:space="preserve"> 52.2</v>
      </c>
      <c r="O9" t="str">
        <f t="shared" si="9"/>
        <v>140° 45' 24.6" E</v>
      </c>
      <c r="P9" t="str">
        <f t="shared" si="10"/>
        <v>140</v>
      </c>
      <c r="Q9" t="str">
        <f t="shared" si="11"/>
        <v xml:space="preserve"> 45</v>
      </c>
      <c r="R9" t="str">
        <f t="shared" si="12"/>
        <v xml:space="preserve"> 24.6</v>
      </c>
    </row>
    <row r="10" spans="1:18" x14ac:dyDescent="0.4">
      <c r="B10">
        <v>181</v>
      </c>
      <c r="C10">
        <v>8</v>
      </c>
      <c r="D10">
        <v>2</v>
      </c>
      <c r="E10">
        <v>0.625</v>
      </c>
      <c r="F10">
        <v>11666666.67</v>
      </c>
      <c r="G10" t="s">
        <v>13</v>
      </c>
      <c r="H10">
        <f t="shared" si="0"/>
        <v>35.317361111111111</v>
      </c>
      <c r="I10">
        <f t="shared" si="1"/>
        <v>138.36180555555555</v>
      </c>
      <c r="J10">
        <v>180</v>
      </c>
      <c r="L10" t="str">
        <f t="shared" si="6"/>
        <v>35</v>
      </c>
      <c r="M10" t="str">
        <f t="shared" si="7"/>
        <v xml:space="preserve"> 19</v>
      </c>
      <c r="N10" t="str">
        <f t="shared" si="8"/>
        <v xml:space="preserve"> 02.5</v>
      </c>
      <c r="O10" t="str">
        <f t="shared" si="9"/>
        <v>138° 21' 42.5" E</v>
      </c>
      <c r="P10" t="str">
        <f t="shared" si="10"/>
        <v>138</v>
      </c>
      <c r="Q10" t="str">
        <f t="shared" si="11"/>
        <v xml:space="preserve"> 21</v>
      </c>
      <c r="R10" t="str">
        <f t="shared" si="12"/>
        <v xml:space="preserve"> 42.5</v>
      </c>
    </row>
    <row r="11" spans="1:18" x14ac:dyDescent="0.4">
      <c r="B11">
        <v>181</v>
      </c>
      <c r="C11">
        <v>9</v>
      </c>
      <c r="D11">
        <v>0</v>
      </c>
      <c r="E11">
        <v>0.625</v>
      </c>
      <c r="F11">
        <v>11666666.67</v>
      </c>
      <c r="G11" t="s">
        <v>10</v>
      </c>
      <c r="H11">
        <f t="shared" si="0"/>
        <v>33.458638888888892</v>
      </c>
      <c r="I11">
        <f t="shared" si="1"/>
        <v>135.54066666666665</v>
      </c>
      <c r="J11">
        <v>180</v>
      </c>
      <c r="L11" t="str">
        <f t="shared" si="6"/>
        <v>33</v>
      </c>
      <c r="M11" t="str">
        <f t="shared" si="7"/>
        <v xml:space="preserve"> 27</v>
      </c>
      <c r="N11" t="str">
        <f t="shared" si="8"/>
        <v xml:space="preserve"> 31.1</v>
      </c>
      <c r="O11" t="str">
        <f t="shared" si="9"/>
        <v>135° 32' 26.4" E</v>
      </c>
      <c r="P11" t="str">
        <f t="shared" si="10"/>
        <v>135</v>
      </c>
      <c r="Q11" t="str">
        <f t="shared" si="11"/>
        <v xml:space="preserve"> 32</v>
      </c>
      <c r="R11" t="str">
        <f t="shared" si="12"/>
        <v xml:space="preserve"> 26.4</v>
      </c>
    </row>
    <row r="12" spans="1:18" x14ac:dyDescent="0.4">
      <c r="B12">
        <v>181</v>
      </c>
      <c r="C12">
        <v>10</v>
      </c>
      <c r="D12">
        <v>1</v>
      </c>
      <c r="E12">
        <v>0.625</v>
      </c>
      <c r="F12">
        <v>11666666.67</v>
      </c>
      <c r="G12" t="s">
        <v>14</v>
      </c>
      <c r="H12">
        <f t="shared" si="0"/>
        <v>36.27086111111111</v>
      </c>
      <c r="I12">
        <f t="shared" si="1"/>
        <v>135.61522222222223</v>
      </c>
      <c r="J12">
        <v>180</v>
      </c>
      <c r="L12" t="str">
        <f t="shared" si="6"/>
        <v>36</v>
      </c>
      <c r="M12" t="str">
        <f t="shared" si="7"/>
        <v xml:space="preserve"> 16</v>
      </c>
      <c r="N12" t="str">
        <f t="shared" si="8"/>
        <v xml:space="preserve"> 15.1</v>
      </c>
      <c r="O12" t="str">
        <f t="shared" si="9"/>
        <v>135° 36' 54.8" E</v>
      </c>
      <c r="P12" t="str">
        <f t="shared" si="10"/>
        <v>135</v>
      </c>
      <c r="Q12" t="str">
        <f t="shared" si="11"/>
        <v xml:space="preserve"> 36</v>
      </c>
      <c r="R12" t="str">
        <f t="shared" si="12"/>
        <v xml:space="preserve"> 54.8</v>
      </c>
    </row>
    <row r="13" spans="1:18" x14ac:dyDescent="0.4">
      <c r="B13">
        <v>181</v>
      </c>
      <c r="C13">
        <v>11</v>
      </c>
      <c r="D13">
        <v>2</v>
      </c>
      <c r="E13">
        <v>0.625</v>
      </c>
      <c r="F13">
        <v>11666666.67</v>
      </c>
      <c r="G13" t="s">
        <v>22</v>
      </c>
      <c r="H13">
        <f t="shared" si="0"/>
        <v>35.200749999999999</v>
      </c>
      <c r="I13">
        <f t="shared" si="1"/>
        <v>132.41822222222223</v>
      </c>
      <c r="J13">
        <v>180</v>
      </c>
      <c r="L13" t="str">
        <f t="shared" si="6"/>
        <v>35</v>
      </c>
      <c r="M13" t="str">
        <f t="shared" si="7"/>
        <v xml:space="preserve"> 12</v>
      </c>
      <c r="N13" t="str">
        <f t="shared" si="8"/>
        <v xml:space="preserve"> 02.7</v>
      </c>
      <c r="O13" t="str">
        <f t="shared" si="9"/>
        <v>132° 25' 05.6" E</v>
      </c>
      <c r="P13" t="str">
        <f t="shared" si="10"/>
        <v>132</v>
      </c>
      <c r="Q13" t="str">
        <f t="shared" si="11"/>
        <v xml:space="preserve"> 25</v>
      </c>
      <c r="R13" t="str">
        <f t="shared" si="12"/>
        <v xml:space="preserve"> 05.6</v>
      </c>
    </row>
    <row r="14" spans="1:18" x14ac:dyDescent="0.4">
      <c r="B14">
        <v>181</v>
      </c>
      <c r="C14">
        <v>12</v>
      </c>
      <c r="D14">
        <v>0</v>
      </c>
      <c r="E14">
        <v>0.625</v>
      </c>
      <c r="F14">
        <v>11666666.67</v>
      </c>
      <c r="G14" t="s">
        <v>23</v>
      </c>
      <c r="H14">
        <f t="shared" si="0"/>
        <v>34.669361111111108</v>
      </c>
      <c r="I14">
        <f t="shared" si="1"/>
        <v>129.64966666666666</v>
      </c>
      <c r="J14">
        <v>180</v>
      </c>
      <c r="L14" t="str">
        <f t="shared" si="6"/>
        <v>34</v>
      </c>
      <c r="M14" t="str">
        <f t="shared" si="7"/>
        <v xml:space="preserve"> 40</v>
      </c>
      <c r="N14" t="str">
        <f t="shared" si="8"/>
        <v xml:space="preserve"> 09.7</v>
      </c>
      <c r="O14" t="str">
        <f t="shared" si="9"/>
        <v>129° 38' 58.8" E</v>
      </c>
      <c r="P14" t="str">
        <f t="shared" si="10"/>
        <v>129</v>
      </c>
      <c r="Q14" t="str">
        <f t="shared" si="11"/>
        <v xml:space="preserve"> 38</v>
      </c>
      <c r="R14" t="str">
        <f t="shared" si="12"/>
        <v xml:space="preserve"> 58.8</v>
      </c>
    </row>
    <row r="15" spans="1:18" x14ac:dyDescent="0.4">
      <c r="B15">
        <v>181</v>
      </c>
      <c r="C15">
        <v>13</v>
      </c>
      <c r="D15">
        <v>1</v>
      </c>
      <c r="E15">
        <v>0.625</v>
      </c>
      <c r="F15">
        <v>11666666.67</v>
      </c>
      <c r="G15" t="s">
        <v>15</v>
      </c>
      <c r="H15">
        <f t="shared" si="0"/>
        <v>32.500500000000002</v>
      </c>
      <c r="I15">
        <f t="shared" si="1"/>
        <v>132.40722222222223</v>
      </c>
      <c r="J15">
        <v>180</v>
      </c>
      <c r="L15" t="str">
        <f t="shared" si="6"/>
        <v>32</v>
      </c>
      <c r="M15" t="str">
        <f t="shared" si="7"/>
        <v xml:space="preserve"> 30</v>
      </c>
      <c r="N15" t="str">
        <f t="shared" si="8"/>
        <v xml:space="preserve"> 01.8</v>
      </c>
      <c r="O15" t="str">
        <f t="shared" si="9"/>
        <v>132° 24' 26.0" E</v>
      </c>
      <c r="P15" t="str">
        <f t="shared" si="10"/>
        <v>132</v>
      </c>
      <c r="Q15" t="str">
        <f t="shared" si="11"/>
        <v xml:space="preserve"> 24</v>
      </c>
      <c r="R15" t="str">
        <f t="shared" si="12"/>
        <v xml:space="preserve"> 26.0</v>
      </c>
    </row>
    <row r="16" spans="1:18" x14ac:dyDescent="0.4">
      <c r="B16">
        <v>181</v>
      </c>
      <c r="C16">
        <v>14</v>
      </c>
      <c r="D16">
        <v>2</v>
      </c>
      <c r="E16">
        <v>0.625</v>
      </c>
      <c r="F16">
        <v>11666666.67</v>
      </c>
      <c r="G16" t="s">
        <v>16</v>
      </c>
      <c r="H16">
        <f t="shared" ref="H16" si="13">L16+M16/60+N16/3600</f>
        <v>31.400527777777775</v>
      </c>
      <c r="I16">
        <f t="shared" ref="I16" si="14">P16+Q16/60+R16/3600</f>
        <v>129.63316666666668</v>
      </c>
      <c r="J16">
        <v>181</v>
      </c>
      <c r="L16" t="str">
        <f t="shared" si="6"/>
        <v>31</v>
      </c>
      <c r="M16" t="str">
        <f t="shared" si="7"/>
        <v xml:space="preserve"> 24</v>
      </c>
      <c r="N16" t="str">
        <f t="shared" si="8"/>
        <v xml:space="preserve"> 01.9</v>
      </c>
      <c r="O16" t="str">
        <f t="shared" si="9"/>
        <v>129° 37' 59.4" E</v>
      </c>
      <c r="P16" t="str">
        <f t="shared" si="10"/>
        <v>129</v>
      </c>
      <c r="Q16" t="str">
        <f t="shared" si="11"/>
        <v xml:space="preserve"> 37</v>
      </c>
      <c r="R16" t="str">
        <f t="shared" si="12"/>
        <v xml:space="preserve"> 59.4</v>
      </c>
    </row>
    <row r="17" spans="3:18" x14ac:dyDescent="0.4">
      <c r="C17">
        <v>15</v>
      </c>
      <c r="D17">
        <v>0</v>
      </c>
      <c r="E17">
        <v>0.625</v>
      </c>
      <c r="F17">
        <v>11666666.67</v>
      </c>
      <c r="G17" t="s">
        <v>24</v>
      </c>
      <c r="H17">
        <f t="shared" ref="H17" si="15">L17+M17/60+N17/3600</f>
        <v>29.773916666666665</v>
      </c>
      <c r="I17">
        <f t="shared" ref="I17" si="16">P17+Q17/60+R17/3600</f>
        <v>131.57227777777777</v>
      </c>
      <c r="J17">
        <v>182</v>
      </c>
      <c r="L17" t="str">
        <f t="shared" ref="L17" si="17">LEFT(G17, FIND("° ", G17)-1)</f>
        <v>29</v>
      </c>
      <c r="M17" t="str">
        <f t="shared" ref="M17" si="18">MID(G17,FIND("°",G17)+1,FIND("' ",G17)-FIND("°",G17)-1)</f>
        <v xml:space="preserve"> 46</v>
      </c>
      <c r="N17" t="str">
        <f t="shared" ref="N17" si="19">MID(G17, FIND("' ",G17)+1, FIND("N",G17)-FIND("' ",G17)-3)</f>
        <v xml:space="preserve"> 26.1</v>
      </c>
      <c r="O17" t="str">
        <f t="shared" ref="O17" si="20">RIGHT(G17, FIND(", ", G17))</f>
        <v>131° 34' 20.2" E</v>
      </c>
      <c r="P17" t="str">
        <f t="shared" ref="P17" si="21">LEFT(O17, FIND("° ", O17)-1)</f>
        <v>131</v>
      </c>
      <c r="Q17" t="str">
        <f t="shared" ref="Q17" si="22">MID(O17,FIND("°",O17)+1,FIND("' ",O17)-FIND("°",O17)-1)</f>
        <v xml:space="preserve"> 34</v>
      </c>
      <c r="R17" t="str">
        <f t="shared" ref="R17" si="23">MID(O17, FIND("' ",O17)+1, FIND("E",O17)-FIND("' ",O17)-3)</f>
        <v xml:space="preserve"> 20.2</v>
      </c>
    </row>
    <row r="18" spans="3:18" x14ac:dyDescent="0.4">
      <c r="C18">
        <v>16</v>
      </c>
      <c r="D18">
        <v>2</v>
      </c>
      <c r="E18">
        <v>0.625</v>
      </c>
      <c r="F18">
        <v>11666666.67</v>
      </c>
      <c r="G18" t="s">
        <v>21</v>
      </c>
      <c r="H18">
        <f t="shared" ref="H18:H19" si="24">L18+M18/60+N18/3600</f>
        <v>39.13858333333333</v>
      </c>
      <c r="I18">
        <f t="shared" ref="I18:I19" si="25">P18+Q18/60+R18/3600</f>
        <v>135.7800277777778</v>
      </c>
      <c r="J18">
        <v>182</v>
      </c>
      <c r="L18" t="str">
        <f t="shared" ref="L18:L19" si="26">LEFT(G18, FIND("° ", G18)-1)</f>
        <v>39</v>
      </c>
      <c r="M18" t="str">
        <f t="shared" ref="M18:M19" si="27">MID(G18,FIND("°",G18)+1,FIND("' ",G18)-FIND("°",G18)-1)</f>
        <v xml:space="preserve"> 08</v>
      </c>
      <c r="N18" t="str">
        <f t="shared" ref="N18:N19" si="28">MID(G18, FIND("' ",G18)+1, FIND("N",G18)-FIND("' ",G18)-3)</f>
        <v xml:space="preserve"> 18.9</v>
      </c>
      <c r="O18" t="str">
        <f t="shared" ref="O18:O19" si="29">RIGHT(G18, FIND(", ", G18))</f>
        <v>135° 46' 48.1" E</v>
      </c>
      <c r="P18" t="str">
        <f t="shared" ref="P18:P19" si="30">LEFT(O18, FIND("° ", O18)-1)</f>
        <v>135</v>
      </c>
      <c r="Q18" t="str">
        <f t="shared" ref="Q18:Q19" si="31">MID(O18,FIND("°",O18)+1,FIND("' ",O18)-FIND("°",O18)-1)</f>
        <v xml:space="preserve"> 46</v>
      </c>
      <c r="R18" t="str">
        <f t="shared" ref="R18:R19" si="32">MID(O18, FIND("' ",O18)+1, FIND("E",O18)-FIND("' ",O18)-3)</f>
        <v xml:space="preserve"> 48.1</v>
      </c>
    </row>
    <row r="19" spans="3:18" x14ac:dyDescent="0.4">
      <c r="C19">
        <v>17</v>
      </c>
      <c r="D19">
        <v>0</v>
      </c>
      <c r="E19">
        <v>0.625</v>
      </c>
      <c r="F19">
        <v>11666666.67</v>
      </c>
      <c r="G19" t="s">
        <v>20</v>
      </c>
      <c r="H19">
        <f t="shared" si="24"/>
        <v>37.909527777777775</v>
      </c>
      <c r="I19">
        <f t="shared" si="25"/>
        <v>132.85766666666666</v>
      </c>
      <c r="J19">
        <v>183</v>
      </c>
      <c r="L19" t="str">
        <f t="shared" si="26"/>
        <v>37</v>
      </c>
      <c r="M19" t="str">
        <f t="shared" si="27"/>
        <v xml:space="preserve"> 54</v>
      </c>
      <c r="N19" t="str">
        <f t="shared" si="28"/>
        <v xml:space="preserve"> 34.3</v>
      </c>
      <c r="O19" t="str">
        <f t="shared" si="29"/>
        <v>132° 51' 27.6" E</v>
      </c>
      <c r="P19" t="str">
        <f t="shared" si="30"/>
        <v>132</v>
      </c>
      <c r="Q19" t="str">
        <f t="shared" si="31"/>
        <v xml:space="preserve"> 51</v>
      </c>
      <c r="R19" t="str">
        <f t="shared" si="32"/>
        <v xml:space="preserve"> 27.6</v>
      </c>
    </row>
    <row r="20" spans="3:18" x14ac:dyDescent="0.4">
      <c r="C20">
        <v>18</v>
      </c>
      <c r="D20">
        <v>0</v>
      </c>
      <c r="E20">
        <v>0.625</v>
      </c>
      <c r="F20">
        <v>11666666.67</v>
      </c>
      <c r="G20" t="s">
        <v>25</v>
      </c>
      <c r="H20">
        <f t="shared" ref="H20:H22" si="33">L20+M20/60+N20/3600</f>
        <v>33.119138888888891</v>
      </c>
      <c r="I20">
        <f t="shared" ref="I20:I22" si="34">P20+Q20/60+R20/3600</f>
        <v>139.68016666666665</v>
      </c>
      <c r="J20">
        <v>184</v>
      </c>
      <c r="L20" t="str">
        <f t="shared" ref="L20:L22" si="35">LEFT(G20, FIND("° ", G20)-1)</f>
        <v>33</v>
      </c>
      <c r="M20" t="str">
        <f t="shared" ref="M20:M22" si="36">MID(G20,FIND("°",G20)+1,FIND("' ",G20)-FIND("°",G20)-1)</f>
        <v xml:space="preserve"> 07</v>
      </c>
      <c r="N20" t="str">
        <f t="shared" ref="N20:N22" si="37">MID(G20, FIND("' ",G20)+1, FIND("N",G20)-FIND("' ",G20)-3)</f>
        <v xml:space="preserve"> 08.9</v>
      </c>
      <c r="O20" t="str">
        <f t="shared" ref="O20:O22" si="38">RIGHT(G20, FIND(", ", G20))</f>
        <v>139° 40' 48.6" E</v>
      </c>
      <c r="P20" t="str">
        <f t="shared" ref="P20:P22" si="39">LEFT(O20, FIND("° ", O20)-1)</f>
        <v>139</v>
      </c>
      <c r="Q20" t="str">
        <f t="shared" ref="Q20:Q22" si="40">MID(O20,FIND("°",O20)+1,FIND("' ",O20)-FIND("°",O20)-1)</f>
        <v xml:space="preserve"> 40</v>
      </c>
      <c r="R20" t="str">
        <f t="shared" ref="R20:R22" si="41">MID(O20, FIND("' ",O20)+1, FIND("E",O20)-FIND("' ",O20)-3)</f>
        <v xml:space="preserve"> 48.6</v>
      </c>
    </row>
    <row r="21" spans="3:18" x14ac:dyDescent="0.4">
      <c r="C21">
        <v>19</v>
      </c>
      <c r="D21">
        <v>1</v>
      </c>
      <c r="E21">
        <v>0.625</v>
      </c>
      <c r="F21">
        <v>11666666.67</v>
      </c>
      <c r="G21" t="s">
        <v>26</v>
      </c>
      <c r="H21">
        <f t="shared" si="33"/>
        <v>32.222083333333337</v>
      </c>
      <c r="I21">
        <f t="shared" si="34"/>
        <v>137.10938888888887</v>
      </c>
      <c r="J21">
        <v>185</v>
      </c>
      <c r="L21" t="str">
        <f t="shared" si="35"/>
        <v>32</v>
      </c>
      <c r="M21" t="str">
        <f t="shared" si="36"/>
        <v xml:space="preserve"> 13</v>
      </c>
      <c r="N21" t="str">
        <f t="shared" si="37"/>
        <v xml:space="preserve"> 19.5</v>
      </c>
      <c r="O21" t="str">
        <f t="shared" si="38"/>
        <v>137° 06' 33.8" E</v>
      </c>
      <c r="P21" t="str">
        <f t="shared" si="39"/>
        <v>137</v>
      </c>
      <c r="Q21" t="str">
        <f t="shared" si="40"/>
        <v xml:space="preserve"> 06</v>
      </c>
      <c r="R21" t="str">
        <f t="shared" si="41"/>
        <v xml:space="preserve"> 33.8</v>
      </c>
    </row>
    <row r="22" spans="3:18" x14ac:dyDescent="0.4">
      <c r="C22">
        <v>20</v>
      </c>
      <c r="D22">
        <v>2</v>
      </c>
      <c r="E22">
        <v>0.625</v>
      </c>
      <c r="F22">
        <v>11666666.67</v>
      </c>
      <c r="G22" t="s">
        <v>27</v>
      </c>
      <c r="H22">
        <f t="shared" si="33"/>
        <v>30.892805555555555</v>
      </c>
      <c r="I22">
        <f t="shared" si="34"/>
        <v>134.57152777777776</v>
      </c>
      <c r="J22">
        <v>186</v>
      </c>
      <c r="L22" t="str">
        <f t="shared" si="35"/>
        <v>30</v>
      </c>
      <c r="M22" t="str">
        <f t="shared" si="36"/>
        <v xml:space="preserve"> 53</v>
      </c>
      <c r="N22" t="str">
        <f t="shared" si="37"/>
        <v xml:space="preserve"> 34.1</v>
      </c>
      <c r="O22" t="str">
        <f t="shared" si="38"/>
        <v>134° 34' 17.5" E</v>
      </c>
      <c r="P22" t="str">
        <f t="shared" si="39"/>
        <v>134</v>
      </c>
      <c r="Q22" t="str">
        <f t="shared" si="40"/>
        <v xml:space="preserve"> 34</v>
      </c>
      <c r="R22" t="str">
        <f t="shared" si="41"/>
        <v xml:space="preserve"> 17.5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津波琉</dc:creator>
  <cp:lastModifiedBy>津波 琉@沖縄高専学生</cp:lastModifiedBy>
  <dcterms:created xsi:type="dcterms:W3CDTF">2023-12-17T10:44:22Z</dcterms:created>
  <dcterms:modified xsi:type="dcterms:W3CDTF">2023-12-26T17:23:47Z</dcterms:modified>
</cp:coreProperties>
</file>