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H:\315\p2\Docs\"/>
    </mc:Choice>
  </mc:AlternateContent>
  <bookViews>
    <workbookView xWindow="0" yWindow="0" windowWidth="28800" windowHeight="12435" activeTab="1"/>
  </bookViews>
  <sheets>
    <sheet name="Sprint1" sheetId="5" r:id="rId1"/>
    <sheet name="Sprint2" sheetId="6" r:id="rId2"/>
    <sheet name="Sprint3" sheetId="7" r:id="rId3"/>
  </sheets>
  <calcPr calcId="152511"/>
</workbook>
</file>

<file path=xl/calcChain.xml><?xml version="1.0" encoding="utf-8"?>
<calcChain xmlns="http://schemas.openxmlformats.org/spreadsheetml/2006/main">
  <c r="E28" i="6" l="1"/>
  <c r="C30" i="7"/>
  <c r="D29" i="7"/>
  <c r="C29" i="7"/>
  <c r="E28" i="7"/>
  <c r="E29" i="7" s="1"/>
  <c r="E30" i="7" s="1"/>
  <c r="D28" i="7"/>
  <c r="E31" i="7" l="1"/>
  <c r="C31" i="7"/>
  <c r="E28" i="5"/>
  <c r="D40" i="6"/>
  <c r="D39" i="6"/>
  <c r="D38" i="6"/>
  <c r="C30" i="6"/>
  <c r="D30" i="6" s="1"/>
  <c r="D29" i="6"/>
  <c r="C29" i="6"/>
  <c r="E29" i="6"/>
  <c r="E30" i="6" s="1"/>
  <c r="D28" i="6"/>
  <c r="C32" i="7" l="1"/>
  <c r="E32" i="7"/>
  <c r="E31" i="6"/>
  <c r="C31" i="6"/>
  <c r="D28" i="5"/>
  <c r="C29" i="5"/>
  <c r="D29" i="5" s="1"/>
  <c r="C33" i="7" l="1"/>
  <c r="E29" i="5"/>
  <c r="D31" i="6"/>
  <c r="C32" i="6"/>
  <c r="E32" i="6"/>
  <c r="C30" i="5"/>
  <c r="D30" i="5" s="1"/>
  <c r="C34" i="7" l="1"/>
  <c r="E33" i="7"/>
  <c r="E34" i="7" s="1"/>
  <c r="E30" i="5"/>
  <c r="E31" i="5" s="1"/>
  <c r="C33" i="6"/>
  <c r="E33" i="6" s="1"/>
  <c r="D32" i="6"/>
  <c r="C31" i="5"/>
  <c r="D31" i="5" s="1"/>
  <c r="C35" i="7" l="1"/>
  <c r="E34" i="6"/>
  <c r="C34" i="6"/>
  <c r="D33" i="6"/>
  <c r="C32" i="5"/>
  <c r="D32" i="5" s="1"/>
  <c r="C36" i="7" l="1"/>
  <c r="E35" i="7"/>
  <c r="E36" i="7" s="1"/>
  <c r="E32" i="5"/>
  <c r="D34" i="6"/>
  <c r="C35" i="6"/>
  <c r="E35" i="6"/>
  <c r="C33" i="5"/>
  <c r="D33" i="5" s="1"/>
  <c r="C37" i="7" l="1"/>
  <c r="E33" i="5"/>
  <c r="E36" i="6"/>
  <c r="D35" i="6"/>
  <c r="C36" i="6"/>
  <c r="C34" i="5"/>
  <c r="D34" i="5" s="1"/>
  <c r="E37" i="7" l="1"/>
  <c r="E38" i="7" s="1"/>
  <c r="E39" i="7" s="1"/>
  <c r="E40" i="7" s="1"/>
  <c r="E34" i="5"/>
  <c r="E35" i="5" s="1"/>
  <c r="C37" i="6"/>
  <c r="D37" i="6" s="1"/>
  <c r="D36" i="6"/>
  <c r="C35" i="5"/>
  <c r="D35" i="5" s="1"/>
  <c r="E36" i="5" l="1"/>
  <c r="E37" i="6"/>
  <c r="E38" i="6" s="1"/>
  <c r="E39" i="6" s="1"/>
  <c r="E40" i="6" s="1"/>
  <c r="C36" i="5"/>
  <c r="D36" i="5" s="1"/>
  <c r="C37" i="5" l="1"/>
  <c r="D37" i="5" s="1"/>
  <c r="E37" i="5" l="1"/>
</calcChain>
</file>

<file path=xl/sharedStrings.xml><?xml version="1.0" encoding="utf-8"?>
<sst xmlns="http://schemas.openxmlformats.org/spreadsheetml/2006/main" count="67" uniqueCount="56">
  <si>
    <t>Task</t>
  </si>
  <si>
    <t>Create Game class</t>
  </si>
  <si>
    <t>Create State class</t>
  </si>
  <si>
    <t>Create Board class</t>
  </si>
  <si>
    <t>Parser: Take input</t>
  </si>
  <si>
    <t>Parser: Split command on delimiters</t>
  </si>
  <si>
    <t>Parser: Check command for validity</t>
  </si>
  <si>
    <t>Parser: Direct command to function</t>
  </si>
  <si>
    <t>Print out board</t>
  </si>
  <si>
    <t>Undo function</t>
  </si>
  <si>
    <t>Create left operator</t>
  </si>
  <si>
    <t>Create right operator</t>
  </si>
  <si>
    <t>Create forward operator</t>
  </si>
  <si>
    <t>Check operator validity</t>
  </si>
  <si>
    <t>Perform move</t>
  </si>
  <si>
    <t>Termination condition check</t>
  </si>
  <si>
    <t>Report game results</t>
  </si>
  <si>
    <t>Open port on server</t>
  </si>
  <si>
    <t>Read input</t>
  </si>
  <si>
    <t>Check for password authentication</t>
  </si>
  <si>
    <t>Send output</t>
  </si>
  <si>
    <t>Find possible moves for a piece</t>
  </si>
  <si>
    <t>Random Algo: Check obvious moves</t>
  </si>
  <si>
    <t>Random Algo: Pick random move</t>
  </si>
  <si>
    <t>Set base structure for difficulty</t>
  </si>
  <si>
    <t>Time Spent</t>
  </si>
  <si>
    <t>Ideal Backlog</t>
  </si>
  <si>
    <t>Actual Backlog</t>
  </si>
  <si>
    <t>Time Finished</t>
  </si>
  <si>
    <t>Create Min-Max Algorithm function</t>
  </si>
  <si>
    <t>Create Alpha-Beta pruning function</t>
  </si>
  <si>
    <t>Create Evaluation Function</t>
  </si>
  <si>
    <t>Min-Max: Evaluation of each piece</t>
  </si>
  <si>
    <t>Min-Max: Assign Value of board</t>
  </si>
  <si>
    <t>Min-Max: Returning Max/Min value</t>
  </si>
  <si>
    <t>Evaluation Function: Create Tree for moves</t>
  </si>
  <si>
    <t>Evaluation Function: Rank child nodes</t>
  </si>
  <si>
    <t>Alpha-Beta: Prune Min-Max</t>
  </si>
  <si>
    <t>Aplha-Beta: make more effiecent</t>
  </si>
  <si>
    <t>Execute Min-Max Algorithm</t>
  </si>
  <si>
    <t>Execute Alpha-Beta pruning</t>
  </si>
  <si>
    <t>Execute Evaluation Function</t>
  </si>
  <si>
    <t>Fix Display-to-screen errors</t>
  </si>
  <si>
    <t>Implement Human-AI: Min-Max</t>
  </si>
  <si>
    <t>Implement Human-AI: Aplha-Beta</t>
  </si>
  <si>
    <t>Implement Human-AI: Evaluation Function</t>
  </si>
  <si>
    <t>Implement AI-AI in general</t>
  </si>
  <si>
    <t>Fix server-client AI-AI issues</t>
  </si>
  <si>
    <t>Implement AI-AI: Min-Max</t>
  </si>
  <si>
    <t>Implement AI-AI: Aplha-Beta</t>
  </si>
  <si>
    <t>Implement AI-AI: Evaluation Function</t>
  </si>
  <si>
    <t>Implement AI Difficulty: Easy</t>
  </si>
  <si>
    <t>Implement AI Difficulty: Medium</t>
  </si>
  <si>
    <t>Implement AI Difficulty: Hard</t>
  </si>
  <si>
    <t>0-5 days</t>
  </si>
  <si>
    <t>kjfa;jslkjfd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</si>
</sst>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Helvetica"/>
    </font>
    <font>
      <b/>
      <sz val="10"/>
      <color indexed="8"/>
      <name val="Helvetica"/>
    </font>
    <font>
      <b/>
      <sz val="10"/>
      <color theme="0"/>
      <name val="Helvetica"/>
    </font>
    <font>
      <sz val="10"/>
      <color theme="0"/>
      <name val="Helvetica"/>
    </font>
    <font>
      <sz val="9"/>
      <color theme="0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14"/>
      </right>
      <top style="thin">
        <color indexed="14"/>
      </top>
      <bottom style="thin">
        <color indexed="13"/>
      </bottom>
      <diagonal/>
    </border>
    <border>
      <left/>
      <right style="thin">
        <color indexed="14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/>
      <bottom style="thin">
        <color indexed="14"/>
      </bottom>
      <diagonal/>
    </border>
    <border>
      <left style="thin">
        <color indexed="13"/>
      </left>
      <right/>
      <top/>
      <bottom style="thin">
        <color indexed="14"/>
      </bottom>
      <diagonal/>
    </border>
    <border>
      <left/>
      <right style="thin">
        <color indexed="14"/>
      </right>
      <top style="thin">
        <color indexed="13"/>
      </top>
      <bottom/>
      <diagonal/>
    </border>
    <border>
      <left style="thin">
        <color indexed="14"/>
      </left>
      <right/>
      <top style="thin">
        <color indexed="14"/>
      </top>
      <bottom style="thin">
        <color indexed="13"/>
      </bottom>
      <diagonal/>
    </border>
    <border>
      <left style="thin">
        <color indexed="14"/>
      </left>
      <right/>
      <top style="thin">
        <color indexed="13"/>
      </top>
      <bottom style="thin">
        <color indexed="13"/>
      </bottom>
      <diagonal/>
    </border>
    <border>
      <left style="thin">
        <color indexed="14"/>
      </left>
      <right/>
      <top style="thin">
        <color indexed="13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Fill="1" applyBorder="1" applyAlignment="1">
      <alignment horizontal="center" vertical="center" wrapText="1"/>
    </xf>
    <xf numFmtId="0" fontId="0" fillId="0" borderId="13" xfId="0" applyNumberFormat="1" applyFont="1" applyFill="1" applyBorder="1" applyAlignment="1">
      <alignment horizontal="center" vertical="center" wrapText="1"/>
    </xf>
    <xf numFmtId="0" fontId="0" fillId="0" borderId="14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4"/>
        </left>
        <right/>
        <top style="thin">
          <color indexed="13"/>
        </top>
        <bottom style="thin">
          <color indexed="1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14"/>
        </right>
        <top style="thin">
          <color indexed="13"/>
        </top>
        <bottom style="thin">
          <color indexed="13"/>
        </bottom>
      </border>
    </dxf>
    <dxf>
      <border outline="0">
        <bottom style="thin">
          <color rgb="FF3F3F3F"/>
        </bottom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3"/>
        </left>
        <right style="thin">
          <color indexed="1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/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border>
        <top style="thin">
          <color rgb="FF8F8F8F"/>
        </top>
      </border>
    </dxf>
    <dxf>
      <border>
        <bottom style="thin">
          <color rgb="FF8F8F8F"/>
        </bottom>
      </border>
    </dxf>
    <dxf>
      <border diagonalUp="0" diagonalDown="0">
        <left style="thin">
          <color rgb="FF8F8F8F"/>
        </left>
        <right style="thin">
          <color rgb="FF8F8F8F"/>
        </right>
        <top/>
        <bottom style="thin">
          <color rgb="FF8F8F8F"/>
        </bottom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/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4"/>
        </left>
        <right/>
        <top style="thin">
          <color indexed="13"/>
        </top>
        <bottom style="thin">
          <color indexed="1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14"/>
        </right>
        <top style="thin">
          <color indexed="13"/>
        </top>
        <bottom style="thin">
          <color indexed="13"/>
        </bottom>
      </border>
    </dxf>
    <dxf>
      <border outline="0"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3"/>
        </left>
        <right style="thin">
          <color indexed="1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/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border>
        <top style="thin">
          <color rgb="FF8F8F8F"/>
        </top>
      </border>
    </dxf>
    <dxf>
      <border diagonalUp="0" diagonalDown="0">
        <left style="thin">
          <color rgb="FF8F8F8F"/>
        </left>
        <right style="thin">
          <color rgb="FF8F8F8F"/>
        </right>
        <top/>
        <bottom style="thin">
          <color rgb="FF8F8F8F"/>
        </bottom>
      </border>
    </dxf>
    <dxf>
      <numFmt numFmtId="30" formatCode="@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rgb="FF8F8F8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/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4"/>
        </left>
        <right/>
        <top style="thin">
          <color indexed="13"/>
        </top>
        <bottom style="thin">
          <color indexed="1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14"/>
        </right>
        <top style="thin">
          <color indexed="13"/>
        </top>
        <bottom style="thin">
          <color indexed="13"/>
        </bottom>
      </border>
    </dxf>
    <dxf>
      <border outline="0">
        <left style="thin">
          <color indexed="13"/>
        </left>
        <right style="thin">
          <color indexed="13"/>
        </right>
        <top style="thin">
          <color indexed="13"/>
        </top>
        <bottom style="thin">
          <color indexed="13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1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13"/>
        </left>
        <right style="thin">
          <color indexed="1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/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border>
        <top style="thin">
          <color theme="2" tint="-0.24994659260841701"/>
        </top>
      </border>
    </dxf>
    <dxf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 style="thin">
          <color theme="2" tint="-0.24994659260841701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theme="2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/>
        <bottom/>
        <vertical style="thin">
          <color theme="2" tint="-0.24994659260841701"/>
        </vertical>
        <horizontal style="thin">
          <color theme="2" tint="-0.24994659260841701"/>
        </horizontal>
      </border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2">
    <tableStyle name="Table Style 1" pivot="0" count="5">
      <tableStyleElement type="headerRow" dxfId="47"/>
      <tableStyleElement type="firstColumn" dxfId="46"/>
      <tableStyleElement type="firstRowStripe" dxfId="45"/>
      <tableStyleElement type="secondRowStripe" dxfId="44"/>
      <tableStyleElement type="firstColumnStripe" dxfId="43"/>
    </tableStyle>
    <tableStyle name="Table Style 2" pivot="0" count="1">
      <tableStyleElement type="firstColumn" dxfId="4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  <rgbColor rgb="FF51A7F9"/>
      <rgbColor rgb="FF6FBF4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Sprint1!$D$27</c:f>
              <c:strCache>
                <c:ptCount val="1"/>
                <c:pt idx="0">
                  <c:v>Ideal Backlog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Sprint1!$C$28:$C$37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Sprint1!$D$28:$D$37</c:f>
              <c:numCache>
                <c:formatCode>General</c:formatCode>
                <c:ptCount val="10"/>
                <c:pt idx="0">
                  <c:v>24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14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Sprint1!$E$27</c:f>
              <c:strCache>
                <c:ptCount val="1"/>
                <c:pt idx="0">
                  <c:v>Actual Backlog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Sprint1!$C$28:$C$37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Sprint1!$E$28:$E$37</c:f>
              <c:numCache>
                <c:formatCode>General</c:formatCode>
                <c:ptCount val="10"/>
                <c:pt idx="0">
                  <c:v>24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45328"/>
        <c:axId val="192345888"/>
      </c:lineChart>
      <c:catAx>
        <c:axId val="192345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5888"/>
        <c:crosses val="autoZero"/>
        <c:auto val="1"/>
        <c:lblAlgn val="ctr"/>
        <c:lblOffset val="100"/>
        <c:noMultiLvlLbl val="0"/>
      </c:catAx>
      <c:valAx>
        <c:axId val="19234588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532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&amp;CSprint 1</c:oddHead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Sprint2!$D$27</c:f>
              <c:strCache>
                <c:ptCount val="1"/>
                <c:pt idx="0">
                  <c:v>Ideal Backlog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Sprint2!$C$28:$C$40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Sprint2!$D$28:$D$40</c:f>
              <c:numCache>
                <c:formatCode>General</c:formatCode>
                <c:ptCount val="13"/>
                <c:pt idx="0">
                  <c:v>25</c:v>
                </c:pt>
                <c:pt idx="1">
                  <c:v>23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Sprint2!$E$27</c:f>
              <c:strCache>
                <c:ptCount val="1"/>
                <c:pt idx="0">
                  <c:v>Actual Backlog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Sprint2!$C$28:$C$40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Sprint2!$E$28:$E$40</c:f>
              <c:numCache>
                <c:formatCode>General</c:formatCode>
                <c:ptCount val="13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41408"/>
        <c:axId val="191660048"/>
      </c:lineChart>
      <c:catAx>
        <c:axId val="192341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0048"/>
        <c:crosses val="autoZero"/>
        <c:auto val="1"/>
        <c:lblAlgn val="ctr"/>
        <c:lblOffset val="100"/>
        <c:noMultiLvlLbl val="0"/>
      </c:catAx>
      <c:valAx>
        <c:axId val="191660048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140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&amp;CSprint 1</c:oddHead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Sprint3!$D$27</c:f>
              <c:strCache>
                <c:ptCount val="1"/>
                <c:pt idx="0">
                  <c:v>Ideal Backlog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Sprint3!$C$28:$C$40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Sprint3!$D$28:$D$40</c:f>
              <c:numCache>
                <c:formatCode>General</c:formatCode>
                <c:ptCount val="13"/>
                <c:pt idx="0">
                  <c:v>1</c:v>
                </c:pt>
                <c:pt idx="1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Sprint3!$E$27</c:f>
              <c:strCache>
                <c:ptCount val="1"/>
                <c:pt idx="0">
                  <c:v>Actual Backlog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Sprint3!$C$28:$C$40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Sprint3!$E$28:$E$40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970784"/>
        <c:axId val="356971344"/>
      </c:lineChart>
      <c:catAx>
        <c:axId val="356970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71344"/>
        <c:crosses val="autoZero"/>
        <c:auto val="1"/>
        <c:lblAlgn val="ctr"/>
        <c:lblOffset val="100"/>
        <c:noMultiLvlLbl val="0"/>
      </c:catAx>
      <c:valAx>
        <c:axId val="356971344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rgbClr val="70BF4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70784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&amp;CSprint 1</c:oddHeader>
    </c:headerFooter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174984</xdr:colOff>
      <xdr:row>0</xdr:row>
      <xdr:rowOff>112059</xdr:rowOff>
    </xdr:from>
    <xdr:to>
      <xdr:col>9</xdr:col>
      <xdr:colOff>582705</xdr:colOff>
      <xdr:row>25</xdr:row>
      <xdr:rowOff>87488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174984</xdr:colOff>
      <xdr:row>0</xdr:row>
      <xdr:rowOff>112059</xdr:rowOff>
    </xdr:from>
    <xdr:to>
      <xdr:col>9</xdr:col>
      <xdr:colOff>582705</xdr:colOff>
      <xdr:row>25</xdr:row>
      <xdr:rowOff>87488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174984</xdr:colOff>
      <xdr:row>0</xdr:row>
      <xdr:rowOff>112059</xdr:rowOff>
    </xdr:from>
    <xdr:to>
      <xdr:col>9</xdr:col>
      <xdr:colOff>582705</xdr:colOff>
      <xdr:row>25</xdr:row>
      <xdr:rowOff>87488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27:E37" totalsRowShown="0" headerRowDxfId="41" dataDxfId="39" headerRowBorderDxfId="40" tableBorderDxfId="38" totalsRowBorderDxfId="37">
  <autoFilter ref="C27:E37"/>
  <tableColumns count="3">
    <tableColumn id="1" name="Time Spent" dataDxfId="36"/>
    <tableColumn id="2" name="Ideal Backlog" dataDxfId="35">
      <calculatedColumnFormula>24-(24/10*C28)</calculatedColumnFormula>
    </tableColumn>
    <tableColumn id="3" name="Actual Backlog" dataDxfId="3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5" totalsRowShown="0" headerRowDxfId="33" dataDxfId="31" headerRowBorderDxfId="32" tableBorderDxfId="30">
  <autoFilter ref="A1:B25"/>
  <tableColumns count="2">
    <tableColumn id="1" name="Task" dataDxfId="29"/>
    <tableColumn id="2" name="Time Finished" dataDxfId="2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C27:E40" totalsRowShown="0" headerRowDxfId="27" dataDxfId="25" headerRowBorderDxfId="26" tableBorderDxfId="24" totalsRowBorderDxfId="23">
  <autoFilter ref="C27:E40"/>
  <tableColumns count="3">
    <tableColumn id="1" name="Time Spent" dataDxfId="22"/>
    <tableColumn id="2" name="Ideal Backlog" dataDxfId="21">
      <calculatedColumnFormula>24-(24/10*C28)</calculatedColumnFormula>
    </tableColumn>
    <tableColumn id="3" name="Actual Backlog" dataDxfId="20">
      <calculatedColumnFormula>25-COUNTIF(Table2[Time Finished],Table14[[#This Row],[Time Spent]])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A1:B26" totalsRowShown="0" headerRowDxfId="19" dataDxfId="17" headerRowBorderDxfId="18" tableBorderDxfId="16">
  <autoFilter ref="A1:B26"/>
  <tableColumns count="2">
    <tableColumn id="1" name="Task" dataDxfId="15"/>
    <tableColumn id="2" name="Time Finished" dataDxfId="1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146" displayName="Table146" ref="C27:E40" totalsRowShown="0" headerRowDxfId="13" dataDxfId="12" headerRowBorderDxfId="10" tableBorderDxfId="11" totalsRowBorderDxfId="9">
  <autoFilter ref="C27:E40"/>
  <tableColumns count="3">
    <tableColumn id="1" name="Time Spent" dataDxfId="8"/>
    <tableColumn id="2" name="Ideal Backlog" dataDxfId="7">
      <calculatedColumnFormula>24-(24/10*C28)</calculatedColumnFormula>
    </tableColumn>
    <tableColumn id="3" name="Actual Backlog" dataDxfId="6">
      <calculatedColumnFormula>25-COUNTIF(Table2[Time Finished],Table146[[#This Row],[Time Spent]])</calculatedColumnFormula>
    </tableColumn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57" displayName="Table257" ref="A1:B3" totalsRowShown="0" headerRowDxfId="5" dataDxfId="4" headerRowBorderDxfId="2" tableBorderDxfId="3">
  <autoFilter ref="A1:B3"/>
  <tableColumns count="2">
    <tableColumn id="1" name="Task" dataDxfId="1"/>
    <tableColumn id="2" name="Time Finished" dataDxfId="0"/>
  </tableColumns>
  <tableStyleInfo name="Table Style 1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7"/>
  <sheetViews>
    <sheetView view="pageLayout" topLeftCell="A2" zoomScale="85" zoomScaleNormal="100" zoomScalePageLayoutView="85" workbookViewId="0">
      <selection activeCell="B10" sqref="B10"/>
    </sheetView>
  </sheetViews>
  <sheetFormatPr defaultRowHeight="12.75" x14ac:dyDescent="0.2"/>
  <cols>
    <col min="1" max="1" width="33.28515625" style="6" customWidth="1"/>
    <col min="2" max="2" width="14.85546875" style="6" customWidth="1"/>
    <col min="3" max="3" width="17.28515625" style="6" bestFit="1" customWidth="1"/>
    <col min="4" max="5" width="13.5703125" style="6" bestFit="1" customWidth="1"/>
    <col min="6" max="16384" width="9.140625" style="6"/>
  </cols>
  <sheetData>
    <row r="1" spans="1:2" s="3" customFormat="1" ht="15.75" customHeight="1" x14ac:dyDescent="0.2">
      <c r="A1" s="1" t="s">
        <v>0</v>
      </c>
      <c r="B1" s="2" t="s">
        <v>28</v>
      </c>
    </row>
    <row r="2" spans="1:2" ht="15.75" customHeight="1" x14ac:dyDescent="0.2">
      <c r="A2" s="4" t="s">
        <v>1</v>
      </c>
      <c r="B2" s="5">
        <v>1</v>
      </c>
    </row>
    <row r="3" spans="1:2" ht="15.75" customHeight="1" x14ac:dyDescent="0.2">
      <c r="A3" s="7" t="s">
        <v>2</v>
      </c>
      <c r="B3" s="8">
        <v>1</v>
      </c>
    </row>
    <row r="4" spans="1:2" ht="15.75" customHeight="1" x14ac:dyDescent="0.2">
      <c r="A4" s="7" t="s">
        <v>3</v>
      </c>
      <c r="B4" s="8">
        <v>1</v>
      </c>
    </row>
    <row r="5" spans="1:2" ht="15.75" customHeight="1" x14ac:dyDescent="0.2">
      <c r="A5" s="7" t="s">
        <v>4</v>
      </c>
      <c r="B5" s="8">
        <v>2</v>
      </c>
    </row>
    <row r="6" spans="1:2" ht="15.75" customHeight="1" x14ac:dyDescent="0.2">
      <c r="A6" s="7" t="s">
        <v>5</v>
      </c>
      <c r="B6" s="8">
        <v>2</v>
      </c>
    </row>
    <row r="7" spans="1:2" ht="15.75" customHeight="1" x14ac:dyDescent="0.2">
      <c r="A7" s="7" t="s">
        <v>6</v>
      </c>
      <c r="B7" s="8">
        <v>3</v>
      </c>
    </row>
    <row r="8" spans="1:2" ht="15.75" customHeight="1" x14ac:dyDescent="0.2">
      <c r="A8" s="7" t="s">
        <v>7</v>
      </c>
      <c r="B8" s="8">
        <v>5</v>
      </c>
    </row>
    <row r="9" spans="1:2" ht="15.75" customHeight="1" x14ac:dyDescent="0.2">
      <c r="A9" s="7" t="s">
        <v>8</v>
      </c>
      <c r="B9" s="8">
        <v>3</v>
      </c>
    </row>
    <row r="10" spans="1:2" ht="15.75" customHeight="1" x14ac:dyDescent="0.2">
      <c r="A10" s="7" t="s">
        <v>9</v>
      </c>
      <c r="B10" s="8">
        <v>7</v>
      </c>
    </row>
    <row r="11" spans="1:2" ht="15.75" customHeight="1" x14ac:dyDescent="0.2">
      <c r="A11" s="7" t="s">
        <v>10</v>
      </c>
      <c r="B11" s="8">
        <v>4</v>
      </c>
    </row>
    <row r="12" spans="1:2" ht="15.75" customHeight="1" x14ac:dyDescent="0.2">
      <c r="A12" s="7" t="s">
        <v>11</v>
      </c>
      <c r="B12" s="8">
        <v>4</v>
      </c>
    </row>
    <row r="13" spans="1:2" ht="15.75" customHeight="1" x14ac:dyDescent="0.2">
      <c r="A13" s="7" t="s">
        <v>12</v>
      </c>
      <c r="B13" s="8">
        <v>4</v>
      </c>
    </row>
    <row r="14" spans="1:2" ht="15.75" customHeight="1" x14ac:dyDescent="0.2">
      <c r="A14" s="7" t="s">
        <v>13</v>
      </c>
      <c r="B14" s="8">
        <v>5</v>
      </c>
    </row>
    <row r="15" spans="1:2" ht="15.75" customHeight="1" x14ac:dyDescent="0.2">
      <c r="A15" s="7" t="s">
        <v>14</v>
      </c>
      <c r="B15" s="8">
        <v>6</v>
      </c>
    </row>
    <row r="16" spans="1:2" ht="15.75" customHeight="1" x14ac:dyDescent="0.2">
      <c r="A16" s="7" t="s">
        <v>15</v>
      </c>
      <c r="B16" s="8">
        <v>9</v>
      </c>
    </row>
    <row r="17" spans="1:5" ht="15.75" customHeight="1" x14ac:dyDescent="0.2">
      <c r="A17" s="7" t="s">
        <v>16</v>
      </c>
      <c r="B17" s="8">
        <v>5</v>
      </c>
    </row>
    <row r="18" spans="1:5" ht="15.75" customHeight="1" x14ac:dyDescent="0.2">
      <c r="A18" s="7" t="s">
        <v>17</v>
      </c>
      <c r="B18" s="8">
        <v>9</v>
      </c>
    </row>
    <row r="19" spans="1:5" ht="15.75" customHeight="1" x14ac:dyDescent="0.2">
      <c r="A19" s="7" t="s">
        <v>18</v>
      </c>
      <c r="B19" s="8">
        <v>5</v>
      </c>
    </row>
    <row r="20" spans="1:5" ht="15.75" customHeight="1" x14ac:dyDescent="0.2">
      <c r="A20" s="7" t="s">
        <v>19</v>
      </c>
      <c r="B20" s="8">
        <v>8</v>
      </c>
    </row>
    <row r="21" spans="1:5" ht="15.75" customHeight="1" x14ac:dyDescent="0.2">
      <c r="A21" s="7" t="s">
        <v>20</v>
      </c>
      <c r="B21" s="8">
        <v>3</v>
      </c>
    </row>
    <row r="22" spans="1:5" ht="15.75" customHeight="1" x14ac:dyDescent="0.2">
      <c r="A22" s="7" t="s">
        <v>21</v>
      </c>
      <c r="B22" s="8">
        <v>4</v>
      </c>
    </row>
    <row r="23" spans="1:5" ht="15.75" customHeight="1" x14ac:dyDescent="0.2">
      <c r="A23" s="7" t="s">
        <v>22</v>
      </c>
      <c r="B23" s="8">
        <v>8</v>
      </c>
    </row>
    <row r="24" spans="1:5" ht="15.75" customHeight="1" x14ac:dyDescent="0.2">
      <c r="A24" s="7" t="s">
        <v>23</v>
      </c>
      <c r="B24" s="8">
        <v>8</v>
      </c>
    </row>
    <row r="25" spans="1:5" ht="15.75" customHeight="1" x14ac:dyDescent="0.2">
      <c r="A25" s="9" t="s">
        <v>24</v>
      </c>
      <c r="B25" s="10">
        <v>7</v>
      </c>
    </row>
    <row r="26" spans="1:5" ht="15.75" customHeight="1" x14ac:dyDescent="0.2"/>
    <row r="27" spans="1:5" s="3" customFormat="1" ht="25.5" x14ac:dyDescent="0.2">
      <c r="C27" s="11" t="s">
        <v>25</v>
      </c>
      <c r="D27" s="12" t="s">
        <v>26</v>
      </c>
      <c r="E27" s="13" t="s">
        <v>27</v>
      </c>
    </row>
    <row r="28" spans="1:5" x14ac:dyDescent="0.2">
      <c r="C28" s="14">
        <v>0</v>
      </c>
      <c r="D28" s="15">
        <f>COUNT(Table2[Time Finished])</f>
        <v>24</v>
      </c>
      <c r="E28" s="16">
        <f>24-COUNTIF(Table2[Time Finished],Table1[[#This Row],[Time Spent]])</f>
        <v>24</v>
      </c>
    </row>
    <row r="29" spans="1:5" x14ac:dyDescent="0.2">
      <c r="C29" s="14">
        <f>C28+1</f>
        <v>1</v>
      </c>
      <c r="D29" s="15">
        <f>ROUNDUP(24-(24/9*C29),0)</f>
        <v>22</v>
      </c>
      <c r="E29" s="16">
        <f>E28-COUNTIF(Table2[Time Finished],Table1[[#This Row],[Time Spent]])</f>
        <v>21</v>
      </c>
    </row>
    <row r="30" spans="1:5" x14ac:dyDescent="0.2">
      <c r="C30" s="14">
        <f t="shared" ref="C30:C37" si="0">C29+1</f>
        <v>2</v>
      </c>
      <c r="D30" s="15">
        <f t="shared" ref="D30:D37" si="1">ROUNDUP(24-(24/9*C30),0)</f>
        <v>19</v>
      </c>
      <c r="E30" s="16">
        <f>E29-COUNTIF(Table2[Time Finished],Table1[[#This Row],[Time Spent]])</f>
        <v>19</v>
      </c>
    </row>
    <row r="31" spans="1:5" x14ac:dyDescent="0.2">
      <c r="C31" s="14">
        <f t="shared" si="0"/>
        <v>3</v>
      </c>
      <c r="D31" s="15">
        <f t="shared" si="1"/>
        <v>16</v>
      </c>
      <c r="E31" s="16">
        <f>E30-COUNTIF(Table2[Time Finished],Table1[[#This Row],[Time Spent]])</f>
        <v>16</v>
      </c>
    </row>
    <row r="32" spans="1:5" x14ac:dyDescent="0.2">
      <c r="C32" s="14">
        <f t="shared" si="0"/>
        <v>4</v>
      </c>
      <c r="D32" s="15">
        <f t="shared" si="1"/>
        <v>14</v>
      </c>
      <c r="E32" s="16">
        <f>E31-COUNTIF(Table2[Time Finished],Table1[[#This Row],[Time Spent]])</f>
        <v>12</v>
      </c>
    </row>
    <row r="33" spans="3:5" x14ac:dyDescent="0.2">
      <c r="C33" s="14">
        <f t="shared" si="0"/>
        <v>5</v>
      </c>
      <c r="D33" s="15">
        <f t="shared" si="1"/>
        <v>11</v>
      </c>
      <c r="E33" s="16">
        <f>E32-COUNTIF(Table2[Time Finished],Table1[[#This Row],[Time Spent]])</f>
        <v>8</v>
      </c>
    </row>
    <row r="34" spans="3:5" x14ac:dyDescent="0.2">
      <c r="C34" s="14">
        <f t="shared" si="0"/>
        <v>6</v>
      </c>
      <c r="D34" s="15">
        <f t="shared" si="1"/>
        <v>8</v>
      </c>
      <c r="E34" s="16">
        <f>E33-COUNTIF(Table2[Time Finished],Table1[[#This Row],[Time Spent]])</f>
        <v>7</v>
      </c>
    </row>
    <row r="35" spans="3:5" x14ac:dyDescent="0.2">
      <c r="C35" s="14">
        <f t="shared" si="0"/>
        <v>7</v>
      </c>
      <c r="D35" s="15">
        <f t="shared" si="1"/>
        <v>6</v>
      </c>
      <c r="E35" s="16">
        <f>E34-COUNTIF(Table2[Time Finished],Table1[[#This Row],[Time Spent]])</f>
        <v>5</v>
      </c>
    </row>
    <row r="36" spans="3:5" x14ac:dyDescent="0.2">
      <c r="C36" s="14">
        <f t="shared" si="0"/>
        <v>8</v>
      </c>
      <c r="D36" s="15">
        <f t="shared" si="1"/>
        <v>3</v>
      </c>
      <c r="E36" s="16">
        <f>E35-COUNTIF(Table2[Time Finished],Table1[[#This Row],[Time Spent]])</f>
        <v>2</v>
      </c>
    </row>
    <row r="37" spans="3:5" x14ac:dyDescent="0.2">
      <c r="C37" s="14">
        <f t="shared" si="0"/>
        <v>9</v>
      </c>
      <c r="D37" s="15">
        <f t="shared" si="1"/>
        <v>0</v>
      </c>
      <c r="E37" s="16">
        <f>E36-COUNTIF(Table2[Time Finished],Table1[[#This Row],[Time Spent]])</f>
        <v>0</v>
      </c>
    </row>
  </sheetData>
  <pageMargins left="0.7" right="0.7" top="0.75" bottom="0.75" header="0.3" footer="0.3"/>
  <pageSetup scale="90" orientation="landscape" r:id="rId1"/>
  <headerFooter>
    <oddHeader>&amp;C&amp;26Sprint 1</oddHead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tabSelected="1" view="pageLayout" zoomScale="85" zoomScaleNormal="100" zoomScalePageLayoutView="85" workbookViewId="0">
      <selection activeCell="B30" sqref="B30"/>
    </sheetView>
  </sheetViews>
  <sheetFormatPr defaultRowHeight="12.75" x14ac:dyDescent="0.2"/>
  <cols>
    <col min="1" max="1" width="35.5703125" style="6" bestFit="1" customWidth="1"/>
    <col min="2" max="2" width="14.85546875" style="6" customWidth="1"/>
    <col min="3" max="3" width="17.28515625" style="6" bestFit="1" customWidth="1"/>
    <col min="4" max="5" width="13.5703125" style="6" bestFit="1" customWidth="1"/>
    <col min="6" max="16384" width="9.140625" style="6"/>
  </cols>
  <sheetData>
    <row r="1" spans="1:2" s="3" customFormat="1" ht="15.75" customHeight="1" x14ac:dyDescent="0.2">
      <c r="A1" s="1" t="s">
        <v>0</v>
      </c>
      <c r="B1" s="2" t="s">
        <v>28</v>
      </c>
    </row>
    <row r="2" spans="1:2" ht="15.75" customHeight="1" x14ac:dyDescent="0.2">
      <c r="A2" s="4" t="s">
        <v>29</v>
      </c>
      <c r="B2" s="5">
        <v>0</v>
      </c>
    </row>
    <row r="3" spans="1:2" ht="15.75" customHeight="1" x14ac:dyDescent="0.2">
      <c r="A3" s="7" t="s">
        <v>30</v>
      </c>
      <c r="B3" s="8">
        <v>1</v>
      </c>
    </row>
    <row r="4" spans="1:2" ht="15.75" customHeight="1" x14ac:dyDescent="0.2">
      <c r="A4" s="7" t="s">
        <v>31</v>
      </c>
      <c r="B4" s="8">
        <v>0</v>
      </c>
    </row>
    <row r="5" spans="1:2" ht="15.75" customHeight="1" x14ac:dyDescent="0.2">
      <c r="A5" s="7" t="s">
        <v>32</v>
      </c>
      <c r="B5" s="8">
        <v>9</v>
      </c>
    </row>
    <row r="6" spans="1:2" ht="15.75" customHeight="1" x14ac:dyDescent="0.2">
      <c r="A6" s="7" t="s">
        <v>33</v>
      </c>
      <c r="B6" s="8">
        <v>5</v>
      </c>
    </row>
    <row r="7" spans="1:2" ht="15.75" customHeight="1" x14ac:dyDescent="0.2">
      <c r="A7" s="7" t="s">
        <v>34</v>
      </c>
      <c r="B7" s="8">
        <v>8</v>
      </c>
    </row>
    <row r="8" spans="1:2" ht="15.75" customHeight="1" x14ac:dyDescent="0.2">
      <c r="A8" s="17" t="s">
        <v>35</v>
      </c>
      <c r="B8" s="8">
        <v>4</v>
      </c>
    </row>
    <row r="9" spans="1:2" ht="15.75" customHeight="1" x14ac:dyDescent="0.2">
      <c r="A9" s="7" t="s">
        <v>36</v>
      </c>
      <c r="B9" s="8">
        <v>5</v>
      </c>
    </row>
    <row r="10" spans="1:2" ht="15.75" customHeight="1" x14ac:dyDescent="0.2">
      <c r="A10" s="7" t="s">
        <v>37</v>
      </c>
      <c r="B10" s="8">
        <v>11</v>
      </c>
    </row>
    <row r="11" spans="1:2" ht="15.75" customHeight="1" x14ac:dyDescent="0.2">
      <c r="A11" s="7" t="s">
        <v>38</v>
      </c>
      <c r="B11" s="8">
        <v>12</v>
      </c>
    </row>
    <row r="12" spans="1:2" ht="15.75" customHeight="1" x14ac:dyDescent="0.2">
      <c r="A12" s="7" t="s">
        <v>39</v>
      </c>
      <c r="B12" s="8">
        <v>9</v>
      </c>
    </row>
    <row r="13" spans="1:2" ht="15.75" customHeight="1" x14ac:dyDescent="0.2">
      <c r="A13" s="7" t="s">
        <v>40</v>
      </c>
      <c r="B13" s="8">
        <v>12</v>
      </c>
    </row>
    <row r="14" spans="1:2" ht="15.75" customHeight="1" x14ac:dyDescent="0.2">
      <c r="A14" s="7" t="s">
        <v>41</v>
      </c>
      <c r="B14" s="8">
        <v>8</v>
      </c>
    </row>
    <row r="15" spans="1:2" ht="15.75" customHeight="1" x14ac:dyDescent="0.2">
      <c r="A15" s="7" t="s">
        <v>42</v>
      </c>
      <c r="B15" s="8">
        <v>2</v>
      </c>
    </row>
    <row r="16" spans="1:2" ht="15.75" customHeight="1" x14ac:dyDescent="0.2">
      <c r="A16" s="7" t="s">
        <v>43</v>
      </c>
      <c r="B16" s="8">
        <v>10</v>
      </c>
    </row>
    <row r="17" spans="1:5" ht="15.75" customHeight="1" x14ac:dyDescent="0.2">
      <c r="A17" s="7" t="s">
        <v>44</v>
      </c>
      <c r="B17" s="8">
        <v>12</v>
      </c>
    </row>
    <row r="18" spans="1:5" ht="15.75" customHeight="1" x14ac:dyDescent="0.2">
      <c r="A18" s="17" t="s">
        <v>45</v>
      </c>
      <c r="B18" s="8">
        <v>9</v>
      </c>
    </row>
    <row r="19" spans="1:5" ht="15.75" customHeight="1" x14ac:dyDescent="0.2">
      <c r="A19" s="7" t="s">
        <v>46</v>
      </c>
      <c r="B19" s="8">
        <v>7</v>
      </c>
    </row>
    <row r="20" spans="1:5" ht="15.75" customHeight="1" x14ac:dyDescent="0.2">
      <c r="A20" s="7" t="s">
        <v>47</v>
      </c>
      <c r="B20" s="8">
        <v>3</v>
      </c>
    </row>
    <row r="21" spans="1:5" ht="15.75" customHeight="1" x14ac:dyDescent="0.2">
      <c r="A21" s="7" t="s">
        <v>48</v>
      </c>
      <c r="B21" s="8">
        <v>10</v>
      </c>
    </row>
    <row r="22" spans="1:5" ht="15.75" customHeight="1" x14ac:dyDescent="0.2">
      <c r="A22" s="7" t="s">
        <v>49</v>
      </c>
      <c r="B22" s="8">
        <v>12</v>
      </c>
    </row>
    <row r="23" spans="1:5" ht="15.75" customHeight="1" x14ac:dyDescent="0.2">
      <c r="A23" s="7" t="s">
        <v>50</v>
      </c>
      <c r="B23" s="8">
        <v>8</v>
      </c>
    </row>
    <row r="24" spans="1:5" ht="15.75" customHeight="1" x14ac:dyDescent="0.2">
      <c r="A24" s="7" t="s">
        <v>51</v>
      </c>
      <c r="B24" s="8">
        <v>0</v>
      </c>
    </row>
    <row r="25" spans="1:5" ht="15.75" customHeight="1" x14ac:dyDescent="0.2">
      <c r="A25" s="9" t="s">
        <v>52</v>
      </c>
      <c r="B25" s="10">
        <v>10</v>
      </c>
    </row>
    <row r="26" spans="1:5" ht="15.75" customHeight="1" x14ac:dyDescent="0.2">
      <c r="A26" s="7" t="s">
        <v>53</v>
      </c>
      <c r="B26" s="8">
        <v>12</v>
      </c>
    </row>
    <row r="27" spans="1:5" s="3" customFormat="1" ht="25.5" x14ac:dyDescent="0.2">
      <c r="C27" s="11" t="s">
        <v>25</v>
      </c>
      <c r="D27" s="12" t="s">
        <v>26</v>
      </c>
      <c r="E27" s="13" t="s">
        <v>27</v>
      </c>
    </row>
    <row r="28" spans="1:5" x14ac:dyDescent="0.2">
      <c r="C28" s="14">
        <v>0</v>
      </c>
      <c r="D28" s="15">
        <f>COUNT(Table25[Time Finished])</f>
        <v>25</v>
      </c>
      <c r="E28" s="16">
        <f>25-COUNTIF(Table25[Time Finished],Table14[[#This Row],[Time Spent]])</f>
        <v>22</v>
      </c>
    </row>
    <row r="29" spans="1:5" x14ac:dyDescent="0.2">
      <c r="C29" s="14">
        <f>C28+1</f>
        <v>1</v>
      </c>
      <c r="D29" s="15">
        <f>ROUNDUP(25-(25/12*C29),0)</f>
        <v>23</v>
      </c>
      <c r="E29" s="16">
        <f>E28-COUNTIF(Table25[Time Finished],Table14[[#This Row],[Time Spent]])</f>
        <v>21</v>
      </c>
    </row>
    <row r="30" spans="1:5" x14ac:dyDescent="0.2">
      <c r="C30" s="14">
        <f t="shared" ref="C30:C37" si="0">C29+1</f>
        <v>2</v>
      </c>
      <c r="D30" s="15">
        <f t="shared" ref="D30:D40" si="1">ROUNDUP(25-(25/12*C30),0)</f>
        <v>21</v>
      </c>
      <c r="E30" s="16">
        <f>E29-COUNTIF(Table25[Time Finished],Table14[[#This Row],[Time Spent]])</f>
        <v>20</v>
      </c>
    </row>
    <row r="31" spans="1:5" x14ac:dyDescent="0.2">
      <c r="C31" s="14">
        <f t="shared" si="0"/>
        <v>3</v>
      </c>
      <c r="D31" s="15">
        <f t="shared" si="1"/>
        <v>19</v>
      </c>
      <c r="E31" s="16">
        <f>E30-COUNTIF(Table25[Time Finished],Table14[[#This Row],[Time Spent]])</f>
        <v>19</v>
      </c>
    </row>
    <row r="32" spans="1:5" x14ac:dyDescent="0.2">
      <c r="C32" s="14">
        <f t="shared" si="0"/>
        <v>4</v>
      </c>
      <c r="D32" s="15">
        <f t="shared" si="1"/>
        <v>17</v>
      </c>
      <c r="E32" s="16">
        <f>E31-COUNTIF(Table25[Time Finished],Table14[[#This Row],[Time Spent]])</f>
        <v>18</v>
      </c>
    </row>
    <row r="33" spans="3:5" x14ac:dyDescent="0.2">
      <c r="C33" s="14">
        <f t="shared" si="0"/>
        <v>5</v>
      </c>
      <c r="D33" s="15">
        <f t="shared" si="1"/>
        <v>15</v>
      </c>
      <c r="E33" s="16">
        <f>E32-COUNTIF(Table25[Time Finished],Table14[[#This Row],[Time Spent]])</f>
        <v>16</v>
      </c>
    </row>
    <row r="34" spans="3:5" x14ac:dyDescent="0.2">
      <c r="C34" s="14">
        <f t="shared" si="0"/>
        <v>6</v>
      </c>
      <c r="D34" s="15">
        <f t="shared" si="1"/>
        <v>13</v>
      </c>
      <c r="E34" s="16">
        <f>E33-COUNTIF(Table25[Time Finished],Table14[[#This Row],[Time Spent]])</f>
        <v>16</v>
      </c>
    </row>
    <row r="35" spans="3:5" x14ac:dyDescent="0.2">
      <c r="C35" s="14">
        <f t="shared" si="0"/>
        <v>7</v>
      </c>
      <c r="D35" s="15">
        <f t="shared" si="1"/>
        <v>11</v>
      </c>
      <c r="E35" s="16">
        <f>E34-COUNTIF(Table25[Time Finished],Table14[[#This Row],[Time Spent]])</f>
        <v>15</v>
      </c>
    </row>
    <row r="36" spans="3:5" x14ac:dyDescent="0.2">
      <c r="C36" s="14">
        <f t="shared" si="0"/>
        <v>8</v>
      </c>
      <c r="D36" s="15">
        <f t="shared" si="1"/>
        <v>9</v>
      </c>
      <c r="E36" s="16">
        <f>E35-COUNTIF(Table25[Time Finished],Table14[[#This Row],[Time Spent]])</f>
        <v>12</v>
      </c>
    </row>
    <row r="37" spans="3:5" x14ac:dyDescent="0.2">
      <c r="C37" s="14">
        <f t="shared" si="0"/>
        <v>9</v>
      </c>
      <c r="D37" s="15">
        <f t="shared" si="1"/>
        <v>7</v>
      </c>
      <c r="E37" s="16">
        <f>E36-COUNTIF(Table25[Time Finished],Table14[[#This Row],[Time Spent]])</f>
        <v>9</v>
      </c>
    </row>
    <row r="38" spans="3:5" x14ac:dyDescent="0.2">
      <c r="C38" s="14">
        <v>10</v>
      </c>
      <c r="D38" s="15">
        <f t="shared" si="1"/>
        <v>5</v>
      </c>
      <c r="E38" s="16">
        <f>E37-COUNTIF(Table25[Time Finished],Table14[[#This Row],[Time Spent]])</f>
        <v>6</v>
      </c>
    </row>
    <row r="39" spans="3:5" x14ac:dyDescent="0.2">
      <c r="C39" s="14">
        <v>11</v>
      </c>
      <c r="D39" s="15">
        <f t="shared" si="1"/>
        <v>3</v>
      </c>
      <c r="E39" s="16">
        <f>E38-COUNTIF(Table25[Time Finished],Table14[[#This Row],[Time Spent]])</f>
        <v>5</v>
      </c>
    </row>
    <row r="40" spans="3:5" x14ac:dyDescent="0.2">
      <c r="C40" s="14">
        <v>12</v>
      </c>
      <c r="D40" s="15">
        <f t="shared" si="1"/>
        <v>0</v>
      </c>
      <c r="E40" s="16">
        <f>E39-COUNTIF(Table25[Time Finished],Table14[[#This Row],[Time Spent]])</f>
        <v>0</v>
      </c>
    </row>
  </sheetData>
  <pageMargins left="0.7" right="0.7" top="0.75" bottom="0.75" header="0.3" footer="0.3"/>
  <pageSetup scale="86" orientation="landscape" r:id="rId1"/>
  <headerFooter>
    <oddHeader>&amp;C&amp;26Sprint 2</oddHeader>
  </headerFooter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view="pageLayout" zoomScale="85" zoomScaleNormal="100" zoomScalePageLayoutView="85" workbookViewId="0">
      <selection activeCell="E30" sqref="E30"/>
    </sheetView>
  </sheetViews>
  <sheetFormatPr defaultRowHeight="12.75" x14ac:dyDescent="0.2"/>
  <cols>
    <col min="1" max="1" width="35.5703125" style="6" bestFit="1" customWidth="1"/>
    <col min="2" max="2" width="14.85546875" style="6" customWidth="1"/>
    <col min="3" max="3" width="17.28515625" style="6" bestFit="1" customWidth="1"/>
    <col min="4" max="5" width="13.5703125" style="6" bestFit="1" customWidth="1"/>
    <col min="6" max="16384" width="9.140625" style="6"/>
  </cols>
  <sheetData>
    <row r="1" spans="1:2" s="3" customFormat="1" ht="15.75" customHeight="1" x14ac:dyDescent="0.2">
      <c r="A1" s="1" t="s">
        <v>0</v>
      </c>
      <c r="B1" s="2" t="s">
        <v>28</v>
      </c>
    </row>
    <row r="2" spans="1:2" ht="15.75" customHeight="1" x14ac:dyDescent="0.2">
      <c r="A2" s="4" t="s">
        <v>29</v>
      </c>
      <c r="B2" s="5">
        <v>0</v>
      </c>
    </row>
    <row r="3" spans="1:2" ht="15.75" customHeight="1" x14ac:dyDescent="0.2">
      <c r="A3" s="9" t="s">
        <v>55</v>
      </c>
      <c r="B3" s="10"/>
    </row>
    <row r="4" spans="1:2" ht="15.75" customHeight="1" x14ac:dyDescent="0.2">
      <c r="A4" s="18"/>
      <c r="B4" s="19"/>
    </row>
    <row r="5" spans="1:2" ht="15.75" customHeight="1" x14ac:dyDescent="0.2">
      <c r="A5" s="18"/>
      <c r="B5" s="19"/>
    </row>
    <row r="6" spans="1:2" ht="15.75" customHeight="1" x14ac:dyDescent="0.2">
      <c r="A6" s="18"/>
      <c r="B6" s="19"/>
    </row>
    <row r="7" spans="1:2" ht="15.75" customHeight="1" x14ac:dyDescent="0.2">
      <c r="A7" s="18"/>
      <c r="B7" s="19"/>
    </row>
    <row r="8" spans="1:2" ht="15.75" customHeight="1" x14ac:dyDescent="0.2">
      <c r="A8" s="20"/>
      <c r="B8" s="19"/>
    </row>
    <row r="9" spans="1:2" ht="15.75" customHeight="1" x14ac:dyDescent="0.2">
      <c r="A9" s="18"/>
      <c r="B9" s="19"/>
    </row>
    <row r="10" spans="1:2" ht="15.75" customHeight="1" x14ac:dyDescent="0.2">
      <c r="A10" s="18"/>
      <c r="B10" s="19"/>
    </row>
    <row r="11" spans="1:2" ht="15.75" customHeight="1" x14ac:dyDescent="0.2">
      <c r="A11" s="18"/>
      <c r="B11" s="19"/>
    </row>
    <row r="12" spans="1:2" ht="15.75" customHeight="1" x14ac:dyDescent="0.2">
      <c r="A12" s="18"/>
      <c r="B12" s="19"/>
    </row>
    <row r="13" spans="1:2" ht="15.75" customHeight="1" x14ac:dyDescent="0.2">
      <c r="A13" s="18"/>
      <c r="B13" s="19"/>
    </row>
    <row r="14" spans="1:2" ht="15.75" customHeight="1" x14ac:dyDescent="0.2">
      <c r="A14" s="18"/>
      <c r="B14" s="19"/>
    </row>
    <row r="15" spans="1:2" ht="15.75" customHeight="1" x14ac:dyDescent="0.2">
      <c r="A15" s="18"/>
      <c r="B15" s="19"/>
    </row>
    <row r="16" spans="1:2" ht="15.75" customHeight="1" x14ac:dyDescent="0.2">
      <c r="A16" s="18"/>
      <c r="B16" s="19"/>
    </row>
    <row r="17" spans="1:5" ht="15.75" customHeight="1" x14ac:dyDescent="0.2">
      <c r="A17" s="18"/>
      <c r="B17" s="19"/>
    </row>
    <row r="18" spans="1:5" ht="15.75" customHeight="1" x14ac:dyDescent="0.2">
      <c r="A18" s="20"/>
      <c r="B18" s="19"/>
    </row>
    <row r="19" spans="1:5" ht="15.75" customHeight="1" x14ac:dyDescent="0.2">
      <c r="A19" s="18"/>
      <c r="B19" s="19"/>
    </row>
    <row r="20" spans="1:5" ht="15.75" customHeight="1" x14ac:dyDescent="0.2">
      <c r="A20" s="18"/>
      <c r="B20" s="19"/>
    </row>
    <row r="21" spans="1:5" ht="15.75" customHeight="1" x14ac:dyDescent="0.2">
      <c r="A21" s="18"/>
      <c r="B21" s="19"/>
    </row>
    <row r="22" spans="1:5" ht="15.75" customHeight="1" x14ac:dyDescent="0.2">
      <c r="A22" s="18"/>
      <c r="B22" s="19"/>
    </row>
    <row r="23" spans="1:5" ht="15.75" customHeight="1" x14ac:dyDescent="0.2">
      <c r="A23" s="18"/>
      <c r="B23" s="19"/>
    </row>
    <row r="24" spans="1:5" ht="15.75" customHeight="1" x14ac:dyDescent="0.2">
      <c r="A24" s="18"/>
      <c r="B24" s="19"/>
    </row>
    <row r="25" spans="1:5" ht="15.75" customHeight="1" x14ac:dyDescent="0.2">
      <c r="A25" s="18"/>
      <c r="B25" s="19"/>
    </row>
    <row r="26" spans="1:5" ht="15.75" customHeight="1" x14ac:dyDescent="0.2">
      <c r="A26" s="18"/>
      <c r="B26" s="19"/>
    </row>
    <row r="27" spans="1:5" s="3" customFormat="1" ht="25.5" x14ac:dyDescent="0.2">
      <c r="C27" s="11" t="s">
        <v>25</v>
      </c>
      <c r="D27" s="12" t="s">
        <v>26</v>
      </c>
      <c r="E27" s="13" t="s">
        <v>27</v>
      </c>
    </row>
    <row r="28" spans="1:5" x14ac:dyDescent="0.2">
      <c r="A28" s="6" t="s">
        <v>54</v>
      </c>
      <c r="C28" s="14">
        <v>0</v>
      </c>
      <c r="D28" s="15">
        <f>COUNT(Table257[Time Finished])</f>
        <v>1</v>
      </c>
      <c r="E28" s="16">
        <f>25-COUNTIF(Table257[Time Finished],Table146[[#This Row],[Time Spent]])</f>
        <v>24</v>
      </c>
    </row>
    <row r="29" spans="1:5" x14ac:dyDescent="0.2">
      <c r="C29" s="14">
        <f>C28+1</f>
        <v>1</v>
      </c>
      <c r="D29" s="15">
        <f>ROUNDUP(25-(25/12*C29),0)</f>
        <v>23</v>
      </c>
      <c r="E29" s="16">
        <f>E28-COUNTIF(Table257[Time Finished],Table146[[#This Row],[Time Spent]])</f>
        <v>24</v>
      </c>
    </row>
    <row r="30" spans="1:5" x14ac:dyDescent="0.2">
      <c r="C30" s="14">
        <f t="shared" ref="C30:C37" si="0">C29+1</f>
        <v>2</v>
      </c>
      <c r="D30" s="15"/>
      <c r="E30" s="16">
        <f>E29-COUNTIF(Table257[Time Finished],Table146[[#This Row],[Time Spent]])</f>
        <v>24</v>
      </c>
    </row>
    <row r="31" spans="1:5" x14ac:dyDescent="0.2">
      <c r="C31" s="14">
        <f t="shared" si="0"/>
        <v>3</v>
      </c>
      <c r="D31" s="15"/>
      <c r="E31" s="16">
        <f>E30-COUNTIF(Table257[Time Finished],Table146[[#This Row],[Time Spent]])</f>
        <v>24</v>
      </c>
    </row>
    <row r="32" spans="1:5" x14ac:dyDescent="0.2">
      <c r="C32" s="14">
        <f t="shared" si="0"/>
        <v>4</v>
      </c>
      <c r="D32" s="15"/>
      <c r="E32" s="16">
        <f>E31-COUNTIF(Table257[Time Finished],Table146[[#This Row],[Time Spent]])</f>
        <v>24</v>
      </c>
    </row>
    <row r="33" spans="3:5" x14ac:dyDescent="0.2">
      <c r="C33" s="14">
        <f t="shared" si="0"/>
        <v>5</v>
      </c>
      <c r="D33" s="15"/>
      <c r="E33" s="16">
        <f>E32-COUNTIF(Table257[Time Finished],Table146[[#This Row],[Time Spent]])</f>
        <v>24</v>
      </c>
    </row>
    <row r="34" spans="3:5" x14ac:dyDescent="0.2">
      <c r="C34" s="14">
        <f t="shared" si="0"/>
        <v>6</v>
      </c>
      <c r="D34" s="15"/>
      <c r="E34" s="16">
        <f>E33-COUNTIF(Table257[Time Finished],Table146[[#This Row],[Time Spent]])</f>
        <v>24</v>
      </c>
    </row>
    <row r="35" spans="3:5" x14ac:dyDescent="0.2">
      <c r="C35" s="14">
        <f t="shared" si="0"/>
        <v>7</v>
      </c>
      <c r="D35" s="15"/>
      <c r="E35" s="16">
        <f>E34-COUNTIF(Table257[Time Finished],Table146[[#This Row],[Time Spent]])</f>
        <v>24</v>
      </c>
    </row>
    <row r="36" spans="3:5" x14ac:dyDescent="0.2">
      <c r="C36" s="14">
        <f t="shared" si="0"/>
        <v>8</v>
      </c>
      <c r="D36" s="15"/>
      <c r="E36" s="16">
        <f>E35-COUNTIF(Table257[Time Finished],Table146[[#This Row],[Time Spent]])</f>
        <v>24</v>
      </c>
    </row>
    <row r="37" spans="3:5" x14ac:dyDescent="0.2">
      <c r="C37" s="14">
        <f t="shared" si="0"/>
        <v>9</v>
      </c>
      <c r="D37" s="15"/>
      <c r="E37" s="16">
        <f>E36-COUNTIF(Table257[Time Finished],Table146[[#This Row],[Time Spent]])</f>
        <v>24</v>
      </c>
    </row>
    <row r="38" spans="3:5" x14ac:dyDescent="0.2">
      <c r="C38" s="14">
        <v>10</v>
      </c>
      <c r="D38" s="15"/>
      <c r="E38" s="16">
        <f>E37-COUNTIF(Table257[Time Finished],Table146[[#This Row],[Time Spent]])</f>
        <v>24</v>
      </c>
    </row>
    <row r="39" spans="3:5" x14ac:dyDescent="0.2">
      <c r="C39" s="14">
        <v>11</v>
      </c>
      <c r="D39" s="15"/>
      <c r="E39" s="16">
        <f>E38-COUNTIF(Table257[Time Finished],Table146[[#This Row],[Time Spent]])</f>
        <v>24</v>
      </c>
    </row>
    <row r="40" spans="3:5" x14ac:dyDescent="0.2">
      <c r="C40" s="14">
        <v>12</v>
      </c>
      <c r="D40" s="15"/>
      <c r="E40" s="16">
        <f>E39-COUNTIF(Table257[Time Finished],Table146[[#This Row],[Time Spent]])</f>
        <v>24</v>
      </c>
    </row>
  </sheetData>
  <pageMargins left="0.7" right="0.7" top="0.75" bottom="0.75" header="0.3" footer="0.3"/>
  <pageSetup scale="86" orientation="landscape" r:id="rId1"/>
  <headerFooter>
    <oddHeader>&amp;C&amp;26Sprint 2</oddHeader>
  </headerFooter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Sprint1</vt:lpstr>
      <vt:lpstr>Sprint2</vt:lpstr>
      <vt:lpstr>Sprint3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Grimes, Jonathan N</cp:lastModifiedBy>
  <cp:lastPrinted>2016-03-10T04:19:22Z</cp:lastPrinted>
  <dcterms:modified xsi:type="dcterms:W3CDTF">2016-03-30T06:40:21Z</dcterms:modified>
</cp:coreProperties>
</file>