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7D99952B-ABEE-A547-A4A6-CB31F32AEDA6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2" l="1"/>
  <c r="H37" i="2"/>
  <c r="E42" i="2"/>
  <c r="F42" i="2"/>
  <c r="G42" i="2"/>
  <c r="F31" i="2"/>
  <c r="F48" i="2"/>
  <c r="G48" i="2"/>
  <c r="E48" i="2"/>
  <c r="H24" i="2"/>
  <c r="H28" i="2"/>
  <c r="H33" i="2"/>
  <c r="H34" i="2"/>
  <c r="H36" i="2"/>
  <c r="H44" i="2"/>
  <c r="H23" i="2"/>
  <c r="H2" i="2"/>
  <c r="E45" i="2" l="1"/>
  <c r="H45" i="2" s="1"/>
  <c r="F45" i="2"/>
  <c r="G45" i="2"/>
  <c r="F44" i="2"/>
  <c r="G44" i="2"/>
  <c r="E44" i="2"/>
  <c r="F29" i="2"/>
  <c r="F37" i="2"/>
  <c r="G37" i="2"/>
  <c r="E37" i="2"/>
  <c r="F28" i="2" l="1"/>
  <c r="G28" i="2"/>
  <c r="G29" i="2"/>
  <c r="F30" i="2"/>
  <c r="G30" i="2"/>
  <c r="G31" i="2"/>
  <c r="E29" i="2"/>
  <c r="H29" i="2" s="1"/>
  <c r="E30" i="2"/>
  <c r="H30" i="2" s="1"/>
  <c r="E31" i="2"/>
  <c r="H31" i="2" s="1"/>
  <c r="E28" i="2"/>
  <c r="F41" i="2"/>
  <c r="G41" i="2"/>
  <c r="E41" i="2"/>
  <c r="H41" i="2" s="1"/>
  <c r="F39" i="2"/>
  <c r="G39" i="2"/>
  <c r="E39" i="2"/>
  <c r="H39" i="2" s="1"/>
  <c r="F36" i="2"/>
  <c r="G36" i="2"/>
  <c r="E36" i="2"/>
  <c r="E34" i="2"/>
  <c r="F34" i="2"/>
  <c r="G34" i="2"/>
  <c r="F33" i="2"/>
  <c r="E33" i="2"/>
  <c r="F24" i="2" l="1"/>
  <c r="F23" i="2"/>
  <c r="G33" i="2"/>
  <c r="G24" i="2"/>
  <c r="E24" i="2"/>
  <c r="G23" i="2"/>
  <c r="E23" i="2"/>
  <c r="G21" i="2"/>
  <c r="F21" i="2"/>
  <c r="E21" i="2"/>
  <c r="G20" i="2"/>
  <c r="F20" i="2"/>
  <c r="E20" i="2"/>
  <c r="G19" i="2"/>
  <c r="F19" i="2"/>
  <c r="E19" i="2"/>
  <c r="G18" i="2"/>
  <c r="F18" i="2"/>
  <c r="E18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<sst xmlns="http://schemas.openxmlformats.org/spreadsheetml/2006/main" count="93" uniqueCount="77">
  <si>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</si>
  <si>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</si>
  <si>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</si>
  <si>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</si>
  <si>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</si>
  <si>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</si>
  <si>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</si>
  <si>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</si>
  <si>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</si>
  <si>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</si>
  <si>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</si>
  <si>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</si>
  <si>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</si>
  <si>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</si>
  <si>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</si>
  <si>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</si>
  <si>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</si>
  <si>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</si>
  <si>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</si>
  <si>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</si>
  <si>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</si>
  <si>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</si>
  <si>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</si>
  <si>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</si>
  <si>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</si>
  <si>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</si>
  <si>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</si>
  <si>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</si>
  <si>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</si>
  <si>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</si>
  <si>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</si>
  <si>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</si>
  <si>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</si>
  <si>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</si>
  <si>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</si>
  <si>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</si>
  <si>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</si>
  <si>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</si>
  <si>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</si>
  <si>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</si>
  <si>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</si>
  <si>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</si>
  <si>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</si>
  <si>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</si>
  <si>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</si>
  <si>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</si>
  <si>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</si>
  <si>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</si>
  <si>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</si>
  <si>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</si>
  <si>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</si>
  <si>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</si>
  <si>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0701: CH2O-H2O-H2C(Ga)-H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</si>
  <si>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</si>
  <si>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</si>
  <si>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</si>
  <si>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</si>
  <si>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</si>
  <si>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</si>
  <si>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</si>
  <si>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This is the same as 0401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</si>
  <si>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</si>
  <si>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</si>
  <si>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</si>
  <si>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</si>
  <si>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</si>
  <si>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</si>
  <si>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</si>
  <si>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</si>
  <si>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</si>
  <si>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</si>
  <si>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</si>
  <si>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02-04</t>
  </si>
  <si>
    <t>same, attempt 2</t>
  </si>
  <si>
    <t>0401: CH3O-H2O-H3C</t>
  </si>
  <si>
    <t xml:space="preserve">originally water is bound through the N..H-OH but almost dissociates into N..H and HO..Ga </t>
  </si>
  <si>
    <t>0401: C-H diss to Nsur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</si>
</sst>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Font="1"/>
    <xf numFmtId="1" fontId="0" fillId="0" borderId="0" xfId="0" applyNumberFormat="1" applyFont="1"/>
    <xf numFmtId="0" fontId="10" fillId="0" borderId="0" xfId="0" applyFont="1"/>
    <xf numFmtId="49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41"/>
  <sheetViews>
    <sheetView tabSelected="1" topLeftCell="A6" workbookViewId="0">
      <selection activeCell="B49" sqref="B49"/>
    </sheetView>
  </sheetViews>
  <sheetFormatPr baseColWidth="10" defaultRowHeight="16" x14ac:dyDescent="0.2"/>
  <cols>
    <col min="1" max="1" width="10.83203125" style="4"/>
    <col min="2" max="2" width="25.3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54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4" t="s">
        <v>27</v>
      </c>
      <c r="B14" t="s">
        <v>69</v>
      </c>
      <c r="C14" s="2">
        <v>-8456.4405038740697</v>
      </c>
      <c r="D14" s="2">
        <v>1.00068</v>
      </c>
      <c r="F14" s="6"/>
      <c r="J14">
        <v>-8127.3307874485299</v>
      </c>
    </row>
    <row r="15" spans="1:10" x14ac:dyDescent="0.2">
      <c r="A15" s="4" t="s">
        <v>26</v>
      </c>
      <c r="B15" t="s">
        <v>68</v>
      </c>
      <c r="C15" s="2">
        <v>-8456.4366114977893</v>
      </c>
      <c r="D15" s="2" t="s">
        <v>23</v>
      </c>
      <c r="F15" s="6"/>
    </row>
    <row r="16" spans="1:10" x14ac:dyDescent="0.2">
      <c r="A16" s="4" t="s">
        <v>67</v>
      </c>
      <c r="B16" s="18" t="s">
        <v>70</v>
      </c>
      <c r="C16" s="2"/>
      <c r="D16" s="2"/>
      <c r="F16" s="6"/>
    </row>
    <row r="17" spans="1:9" x14ac:dyDescent="0.2">
      <c r="C17" s="2"/>
      <c r="D17" s="2"/>
      <c r="F17" s="6"/>
    </row>
    <row r="18" spans="1:9" x14ac:dyDescent="0.2">
      <c r="B18" t="s">
        <v>3</v>
      </c>
      <c r="C18" s="1">
        <v>-6095.4072979975999</v>
      </c>
      <c r="D18" s="1"/>
      <c r="E18">
        <f t="shared" ref="E18:G19" si="0">($C18-$C$14-$C4)*E$2</f>
        <v>2367.716374441296</v>
      </c>
      <c r="F18" s="6">
        <f t="shared" si="0"/>
        <v>6216439.3410956226</v>
      </c>
      <c r="G18">
        <f t="shared" si="0"/>
        <v>64428.844250796967</v>
      </c>
    </row>
    <row r="19" spans="1:9" x14ac:dyDescent="0.2">
      <c r="B19" t="s">
        <v>8</v>
      </c>
      <c r="C19" s="1">
        <v>-6105.6808501074102</v>
      </c>
      <c r="D19" s="1"/>
      <c r="E19">
        <f t="shared" si="0"/>
        <v>2367.9794211960775</v>
      </c>
      <c r="F19" s="6">
        <f t="shared" si="0"/>
        <v>6217129.9703503018</v>
      </c>
      <c r="G19">
        <f t="shared" si="0"/>
        <v>64436.002117582633</v>
      </c>
    </row>
    <row r="20" spans="1:9" x14ac:dyDescent="0.2">
      <c r="B20" t="s">
        <v>20</v>
      </c>
      <c r="C20" s="1">
        <v>-6111.4276401083998</v>
      </c>
      <c r="D20" s="1"/>
      <c r="E20">
        <f>($C20-$C8-$C14)*E2</f>
        <v>2367.8800473681358</v>
      </c>
      <c r="F20" s="6">
        <f>($C20-$C8-$C14)*F2</f>
        <v>6216869.0643650405</v>
      </c>
      <c r="G20">
        <f>($C20-$C8-$C14)*G2</f>
        <v>64433.29801799023</v>
      </c>
    </row>
    <row r="21" spans="1:9" x14ac:dyDescent="0.2">
      <c r="B21" t="s">
        <v>17</v>
      </c>
      <c r="C21" s="1">
        <v>-6089.8163977129998</v>
      </c>
      <c r="D21" s="1"/>
      <c r="E21">
        <f>($C21-$C14-$C7)*E$2</f>
        <v>2367.78603261541</v>
      </c>
      <c r="F21" s="6">
        <f t="shared" ref="F21:G21" si="1">($C21-$C14-$C7)*F$2</f>
        <v>6216622.2286317591</v>
      </c>
      <c r="G21">
        <f t="shared" si="1"/>
        <v>64430.739746262232</v>
      </c>
    </row>
    <row r="22" spans="1:9" x14ac:dyDescent="0.2">
      <c r="C22" s="1"/>
      <c r="D22" s="1"/>
      <c r="F22" s="6"/>
    </row>
    <row r="23" spans="1:9" x14ac:dyDescent="0.2">
      <c r="A23" s="4" t="s">
        <v>28</v>
      </c>
      <c r="B23" t="s">
        <v>24</v>
      </c>
      <c r="C23" s="2">
        <v>-8480.5605712531906</v>
      </c>
      <c r="D23" s="2">
        <v>1.01186</v>
      </c>
      <c r="E23">
        <f>($C23-$C$14-$C6)*E$2</f>
        <v>-3.9104267370383639E-2</v>
      </c>
      <c r="F23" s="6">
        <f>($C23-$C$14-$C6)*F$2</f>
        <v>-102.66825398094224</v>
      </c>
      <c r="G23">
        <f>($C23-$C$14-$C6)*G$2</f>
        <v>-1.0640813144447994</v>
      </c>
      <c r="H23">
        <f>H$2/$E23</f>
        <v>-1165.17598583778</v>
      </c>
    </row>
    <row r="24" spans="1:9" x14ac:dyDescent="0.2">
      <c r="A24" s="4" t="s">
        <v>29</v>
      </c>
      <c r="B24" t="s">
        <v>25</v>
      </c>
      <c r="C24" s="2">
        <v>-8480.5357050093698</v>
      </c>
      <c r="D24" s="2">
        <v>1.0103949999999999</v>
      </c>
      <c r="E24">
        <f>($C24-$C$14-$C6)*E$2</f>
        <v>-1.4238023549658863E-2</v>
      </c>
      <c r="F24" s="6">
        <f>($C24-$C$14-$C6)*F$2</f>
        <v>-37.38193082962934</v>
      </c>
      <c r="G24">
        <f t="shared" ref="G24" si="2">($C24-$C$14-$C6)*G$2</f>
        <v>-0.38743635497161794</v>
      </c>
      <c r="H24">
        <f t="shared" ref="H24:H45" si="3">H$2/$E24</f>
        <v>-3200.1178481575535</v>
      </c>
      <c r="I24" t="s">
        <v>38</v>
      </c>
    </row>
    <row r="25" spans="1:9" x14ac:dyDescent="0.2">
      <c r="A25" s="4" t="s">
        <v>65</v>
      </c>
      <c r="B25" s="18" t="s">
        <v>66</v>
      </c>
      <c r="C25" s="2"/>
      <c r="D25" s="2"/>
      <c r="F25" s="6"/>
    </row>
    <row r="26" spans="1:9" x14ac:dyDescent="0.2">
      <c r="A26" s="4" t="s">
        <v>72</v>
      </c>
      <c r="B26" s="18" t="s">
        <v>73</v>
      </c>
      <c r="C26" s="2"/>
      <c r="D26" s="2"/>
      <c r="F26" s="6"/>
    </row>
    <row r="27" spans="1:9" x14ac:dyDescent="0.2">
      <c r="C27" s="2"/>
      <c r="D27" s="2"/>
      <c r="F27" s="6"/>
    </row>
    <row r="28" spans="1:9" x14ac:dyDescent="0.2">
      <c r="A28" s="4" t="s">
        <v>30</v>
      </c>
      <c r="B28" t="s">
        <v>32</v>
      </c>
      <c r="C28" s="2">
        <v>-8480.5800536810002</v>
      </c>
      <c r="D28" s="2">
        <v>1.0166710000000001</v>
      </c>
      <c r="E28">
        <f>($C28-$C$14-$C$6)*E$2</f>
        <v>-5.8586695180018467E-2</v>
      </c>
      <c r="F28" s="6">
        <f t="shared" ref="F28:G28" si="4">($C28-$C$14-$C$6)*F$2</f>
        <v>-153.81936819513848</v>
      </c>
      <c r="G28">
        <f t="shared" si="4"/>
        <v>-1.5942251781795558</v>
      </c>
      <c r="H28">
        <f t="shared" si="3"/>
        <v>-777.70820053510533</v>
      </c>
    </row>
    <row r="29" spans="1:9" x14ac:dyDescent="0.2">
      <c r="A29" s="4" t="s">
        <v>35</v>
      </c>
      <c r="B29" t="s">
        <v>31</v>
      </c>
      <c r="C29" s="2">
        <v>-8480.5628200137799</v>
      </c>
      <c r="D29" s="2">
        <v>1.0100480000000001</v>
      </c>
      <c r="E29">
        <f t="shared" ref="E29:G31" si="5">($C29-$C$14-$C$6)*E$2</f>
        <v>-4.1353027959665667E-2</v>
      </c>
      <c r="F29" s="6">
        <f>($C29-$C$14-$C$6)*F$2</f>
        <v>-108.5723749081022</v>
      </c>
      <c r="G29">
        <f t="shared" si="5"/>
        <v>-1.1252732069063154</v>
      </c>
      <c r="H29">
        <f t="shared" si="3"/>
        <v>-1101.8141967304507</v>
      </c>
      <c r="I29" t="s">
        <v>39</v>
      </c>
    </row>
    <row r="30" spans="1:9" x14ac:dyDescent="0.2">
      <c r="A30" s="4" t="s">
        <v>36</v>
      </c>
      <c r="B30" t="s">
        <v>33</v>
      </c>
      <c r="C30" s="5">
        <v>-8480.6079145256808</v>
      </c>
      <c r="D30" s="5">
        <v>0.93045900000000004</v>
      </c>
      <c r="E30">
        <f t="shared" si="5"/>
        <v>-8.6447539860635914E-2</v>
      </c>
      <c r="F30" s="6">
        <f t="shared" si="5"/>
        <v>-226.96801590409959</v>
      </c>
      <c r="G30">
        <f t="shared" si="5"/>
        <v>-2.3523573776271007</v>
      </c>
      <c r="H30">
        <f t="shared" si="3"/>
        <v>-527.06361982312774</v>
      </c>
    </row>
    <row r="31" spans="1:9" x14ac:dyDescent="0.2">
      <c r="A31" s="4" t="s">
        <v>37</v>
      </c>
      <c r="B31" t="s">
        <v>34</v>
      </c>
      <c r="C31" s="2">
        <v>-8480.6276854088701</v>
      </c>
      <c r="D31" s="2">
        <v>0.99119299999999999</v>
      </c>
      <c r="E31">
        <f t="shared" si="5"/>
        <v>-0.10621842304990281</v>
      </c>
      <c r="F31" s="6">
        <f>($C31-$C$14-$C$6)*F$2</f>
        <v>-278.87646971751985</v>
      </c>
      <c r="G31">
        <f t="shared" si="5"/>
        <v>-2.8903505120465711</v>
      </c>
      <c r="H31">
        <f t="shared" si="3"/>
        <v>-428.95904472564644</v>
      </c>
    </row>
    <row r="32" spans="1:9" x14ac:dyDescent="0.2">
      <c r="C32" s="2"/>
      <c r="D32" s="2"/>
      <c r="F32" s="6"/>
    </row>
    <row r="33" spans="1:9" x14ac:dyDescent="0.2">
      <c r="A33" s="4" t="s">
        <v>40</v>
      </c>
      <c r="B33" t="s">
        <v>48</v>
      </c>
      <c r="C33" s="2">
        <v>-8504.7382560918795</v>
      </c>
      <c r="D33" s="2">
        <v>0.99794000000000005</v>
      </c>
      <c r="E33">
        <f>($C33-$C14-2*$C6)*E$2</f>
        <v>-0.13582599430883135</v>
      </c>
      <c r="F33" s="6">
        <f>($C33-$C14-2*$C6)*F$2</f>
        <v>-356.61114805783671</v>
      </c>
      <c r="G33">
        <f t="shared" ref="G33" si="6">($C33-$C14-2*$C6)*G$2</f>
        <v>-3.6960135626879329</v>
      </c>
      <c r="H33">
        <f t="shared" si="3"/>
        <v>-335.4538541433551</v>
      </c>
      <c r="I33" t="s">
        <v>58</v>
      </c>
    </row>
    <row r="34" spans="1:9" s="7" customFormat="1" x14ac:dyDescent="0.2">
      <c r="A34" s="8" t="s">
        <v>41</v>
      </c>
      <c r="B34" s="7" t="s">
        <v>49</v>
      </c>
      <c r="C34" s="7">
        <v>-8504.7339165439298</v>
      </c>
      <c r="D34" s="7">
        <v>9.9999999999999995E-7</v>
      </c>
      <c r="E34" s="7">
        <f>($C34-$C$14-2*$C$6)*E$2</f>
        <v>-0.13148644635911921</v>
      </c>
      <c r="F34" s="9">
        <f t="shared" ref="F34:G34" si="7">($C34-$C14-2*$C6)*F$2</f>
        <v>-345.21766491586749</v>
      </c>
      <c r="G34" s="7">
        <f t="shared" si="7"/>
        <v>-3.5779284482760163</v>
      </c>
      <c r="H34" s="7">
        <f t="shared" si="3"/>
        <v>-346.52509475620838</v>
      </c>
      <c r="I34" s="7" t="s">
        <v>60</v>
      </c>
    </row>
    <row r="35" spans="1:9" x14ac:dyDescent="0.2">
      <c r="C35" s="1"/>
      <c r="D35" s="1"/>
      <c r="F35" s="6"/>
    </row>
    <row r="36" spans="1:9" s="7" customFormat="1" x14ac:dyDescent="0.2">
      <c r="A36" s="8" t="s">
        <v>42</v>
      </c>
      <c r="B36" s="7" t="s">
        <v>43</v>
      </c>
      <c r="C36" s="7">
        <v>-8504.7308178950698</v>
      </c>
      <c r="D36" s="7">
        <v>9.9999999999999995E-7</v>
      </c>
      <c r="E36" s="7">
        <f>($C36-$C$14-2*$C$6)*E$2</f>
        <v>-0.12838779749908724</v>
      </c>
      <c r="F36" s="9">
        <f t="shared" ref="F36:G37" si="8">($C36-$C$14-2*$C$6)*F$2</f>
        <v>-337.08216233385355</v>
      </c>
      <c r="G36" s="7">
        <f t="shared" si="8"/>
        <v>-3.4936099180052533</v>
      </c>
      <c r="H36" s="7">
        <f t="shared" si="3"/>
        <v>-354.88850320120821</v>
      </c>
      <c r="I36" t="s">
        <v>59</v>
      </c>
    </row>
    <row r="37" spans="1:9" x14ac:dyDescent="0.2">
      <c r="A37" s="4" t="s">
        <v>55</v>
      </c>
      <c r="B37" t="s">
        <v>53</v>
      </c>
      <c r="C37" s="2">
        <v>-8504.7174627214208</v>
      </c>
      <c r="D37" s="2">
        <v>1.008062</v>
      </c>
      <c r="E37">
        <f>($C37-$C$14-2*$C$6)*E$2</f>
        <v>-0.11503262385012647</v>
      </c>
      <c r="F37" s="6">
        <f t="shared" si="8"/>
        <v>-302.01815391850704</v>
      </c>
      <c r="G37">
        <f t="shared" si="8"/>
        <v>-3.1301971324792497</v>
      </c>
      <c r="H37">
        <f>H$2/$E37</f>
        <v>-396.09070678170747</v>
      </c>
    </row>
    <row r="38" spans="1:9" x14ac:dyDescent="0.2">
      <c r="C38" s="1"/>
      <c r="D38" s="1"/>
      <c r="F38" s="6"/>
    </row>
    <row r="39" spans="1:9" x14ac:dyDescent="0.2">
      <c r="A39" s="4" t="s">
        <v>44</v>
      </c>
      <c r="B39" t="s">
        <v>45</v>
      </c>
      <c r="C39" s="2">
        <v>-8504.7727594261196</v>
      </c>
      <c r="D39" s="2">
        <v>0.99895800000000001</v>
      </c>
      <c r="E39">
        <f t="shared" ref="E39:G42" si="9">($C39-$C$14-2*$C$6)*E$2</f>
        <v>-0.17032932854890248</v>
      </c>
      <c r="F39" s="6">
        <f t="shared" si="9"/>
        <v>-447.19965210514346</v>
      </c>
      <c r="G39">
        <f t="shared" si="9"/>
        <v>-4.6348971096715914</v>
      </c>
      <c r="H39">
        <f t="shared" si="3"/>
        <v>-267.50151410753318</v>
      </c>
    </row>
    <row r="40" spans="1:9" x14ac:dyDescent="0.2">
      <c r="C40" s="1"/>
      <c r="D40" s="1"/>
    </row>
    <row r="41" spans="1:9" x14ac:dyDescent="0.2">
      <c r="A41" s="4" t="s">
        <v>46</v>
      </c>
      <c r="B41" t="s">
        <v>47</v>
      </c>
      <c r="C41" s="2">
        <v>-8504.7368555111207</v>
      </c>
      <c r="D41" s="2">
        <v>1.0108809999999999</v>
      </c>
      <c r="E41">
        <f t="shared" si="9"/>
        <v>-0.13442541354997672</v>
      </c>
      <c r="F41" s="6">
        <f t="shared" si="9"/>
        <v>-352.93392327546388</v>
      </c>
      <c r="G41">
        <f t="shared" si="9"/>
        <v>-3.6579018190065549</v>
      </c>
      <c r="H41">
        <f t="shared" si="3"/>
        <v>-338.94895377659623</v>
      </c>
    </row>
    <row r="42" spans="1:9" s="2" customFormat="1" x14ac:dyDescent="0.2">
      <c r="A42" s="19" t="s">
        <v>64</v>
      </c>
      <c r="B42" s="2" t="s">
        <v>74</v>
      </c>
      <c r="C42" s="2">
        <v>-8504.8265441265103</v>
      </c>
      <c r="D42" s="2">
        <v>0.99854799999999999</v>
      </c>
      <c r="E42" s="2">
        <f t="shared" si="9"/>
        <v>-0.22411402893958154</v>
      </c>
      <c r="F42" s="20">
        <f t="shared" si="9"/>
        <v>-588.41138298087139</v>
      </c>
      <c r="G42" s="2">
        <f t="shared" si="9"/>
        <v>-6.0984533539724044</v>
      </c>
      <c r="H42">
        <f>H$2/$E42</f>
        <v>-203.30433350976983</v>
      </c>
      <c r="I42" s="2" t="s">
        <v>75</v>
      </c>
    </row>
    <row r="43" spans="1:9" x14ac:dyDescent="0.2">
      <c r="C43" s="2"/>
      <c r="D43" s="2"/>
      <c r="F43" s="6"/>
    </row>
    <row r="44" spans="1:9" x14ac:dyDescent="0.2">
      <c r="A44" s="4" t="s">
        <v>50</v>
      </c>
      <c r="B44" t="s">
        <v>51</v>
      </c>
      <c r="C44" s="2">
        <v>-8504.7493535773501</v>
      </c>
      <c r="D44" s="2">
        <v>1.0147459999999999</v>
      </c>
      <c r="E44">
        <f>($C44-$C$14-2*$C$6)*E$2</f>
        <v>-0.14692347977943143</v>
      </c>
      <c r="F44" s="6">
        <f t="shared" ref="F44:G45" si="10">($C44-$C$14-2*$C$6)*F$2</f>
        <v>-385.74759616089722</v>
      </c>
      <c r="G44">
        <f t="shared" si="10"/>
        <v>-3.9979915236797732</v>
      </c>
      <c r="H44">
        <f t="shared" si="3"/>
        <v>-310.11621391048442</v>
      </c>
      <c r="I44" t="s">
        <v>57</v>
      </c>
    </row>
    <row r="45" spans="1:9" s="11" customFormat="1" x14ac:dyDescent="0.2">
      <c r="A45" s="10" t="s">
        <v>62</v>
      </c>
      <c r="B45" s="11" t="s">
        <v>52</v>
      </c>
      <c r="C45" s="12">
        <v>-8504.7160353965301</v>
      </c>
      <c r="D45" s="12">
        <v>1.021455</v>
      </c>
      <c r="E45" s="11">
        <f>($C45-$C$14-2*$C$6)*E$2</f>
        <v>-0.11360529895937077</v>
      </c>
      <c r="F45" s="13">
        <f t="shared" si="10"/>
        <v>-298.27071241782795</v>
      </c>
      <c r="G45" s="11">
        <f t="shared" si="10"/>
        <v>-3.0913576439009423</v>
      </c>
      <c r="H45" s="11">
        <f t="shared" si="3"/>
        <v>-401.06714828545051</v>
      </c>
      <c r="I45" s="14" t="s">
        <v>56</v>
      </c>
    </row>
    <row r="46" spans="1:9" x14ac:dyDescent="0.2">
      <c r="A46" s="4" t="s">
        <v>63</v>
      </c>
      <c r="B46" s="18" t="s">
        <v>71</v>
      </c>
      <c r="C46" s="1"/>
      <c r="D46" s="1"/>
      <c r="E46" s="11"/>
      <c r="F46" s="6"/>
    </row>
    <row r="47" spans="1:9" x14ac:dyDescent="0.2">
      <c r="C47" s="1"/>
      <c r="D47" s="1"/>
      <c r="E47" s="11"/>
      <c r="F47" s="6"/>
    </row>
    <row r="48" spans="1:9" x14ac:dyDescent="0.2">
      <c r="A48" s="4" t="s">
        <v>61</v>
      </c>
      <c r="B48" t="s">
        <v>76</v>
      </c>
      <c r="C48" s="15">
        <v>-8504.8045151052902</v>
      </c>
      <c r="D48" s="1"/>
      <c r="E48" s="16">
        <f>($C48-$C$14-2*$C$6)*E$2</f>
        <v>-0.20208500771950355</v>
      </c>
      <c r="F48" s="17">
        <f t="shared" ref="F48:G48" si="11">($C48-$C$14-2*$C$6)*F$2</f>
        <v>-530.57418776755662</v>
      </c>
      <c r="G48" s="16">
        <f t="shared" si="11"/>
        <v>-5.4990131539100906</v>
      </c>
    </row>
    <row r="49" spans="1:6" x14ac:dyDescent="0.2">
      <c r="C49" s="1"/>
      <c r="D49" s="1"/>
      <c r="F49" s="6"/>
    </row>
    <row r="50" spans="1:6" x14ac:dyDescent="0.2">
      <c r="A50"/>
      <c r="C50" s="1"/>
      <c r="D50" s="1"/>
      <c r="F50" s="6"/>
    </row>
    <row r="51" spans="1:6" x14ac:dyDescent="0.2">
      <c r="A51"/>
      <c r="C51" s="1"/>
      <c r="D51" s="1"/>
      <c r="F51" s="6"/>
    </row>
    <row r="52" spans="1:6" x14ac:dyDescent="0.2">
      <c r="A52"/>
      <c r="F52" s="6"/>
    </row>
    <row r="53" spans="1:6" x14ac:dyDescent="0.2">
      <c r="A53"/>
      <c r="F53" s="6"/>
    </row>
    <row r="54" spans="1:6" x14ac:dyDescent="0.2">
      <c r="A54"/>
      <c r="F54" s="6"/>
    </row>
    <row r="55" spans="1:6" x14ac:dyDescent="0.2">
      <c r="A55"/>
      <c r="F55" s="6"/>
    </row>
    <row r="56" spans="1:6" x14ac:dyDescent="0.2">
      <c r="A56"/>
      <c r="F56" s="6"/>
    </row>
    <row r="57" spans="1:6" x14ac:dyDescent="0.2">
      <c r="A57"/>
      <c r="F57" s="6"/>
    </row>
    <row r="58" spans="1:6" x14ac:dyDescent="0.2">
      <c r="A58"/>
      <c r="F58" s="6"/>
    </row>
    <row r="59" spans="1:6" x14ac:dyDescent="0.2">
      <c r="A59"/>
      <c r="F59" s="6"/>
    </row>
    <row r="60" spans="1:6" x14ac:dyDescent="0.2">
      <c r="A60"/>
      <c r="F60" s="6"/>
    </row>
    <row r="61" spans="1:6" x14ac:dyDescent="0.2">
      <c r="A61"/>
      <c r="F61" s="6"/>
    </row>
    <row r="62" spans="1:6" x14ac:dyDescent="0.2">
      <c r="A62"/>
      <c r="F62" s="6"/>
    </row>
    <row r="63" spans="1:6" x14ac:dyDescent="0.2">
      <c r="A63"/>
      <c r="F63" s="6"/>
    </row>
    <row r="64" spans="1:6" x14ac:dyDescent="0.2">
      <c r="A64"/>
      <c r="F64" s="6"/>
    </row>
    <row r="65" spans="1:6" x14ac:dyDescent="0.2">
      <c r="A65"/>
      <c r="F65" s="6"/>
    </row>
    <row r="66" spans="1:6" x14ac:dyDescent="0.2">
      <c r="A66"/>
      <c r="F66" s="6"/>
    </row>
    <row r="67" spans="1:6" x14ac:dyDescent="0.2">
      <c r="A67"/>
      <c r="F67" s="6"/>
    </row>
    <row r="68" spans="1:6" x14ac:dyDescent="0.2">
      <c r="A68"/>
      <c r="F68" s="6"/>
    </row>
    <row r="69" spans="1:6" x14ac:dyDescent="0.2">
      <c r="A69"/>
      <c r="F69" s="6"/>
    </row>
    <row r="70" spans="1:6" x14ac:dyDescent="0.2">
      <c r="A70"/>
      <c r="F70" s="6"/>
    </row>
    <row r="71" spans="1:6" x14ac:dyDescent="0.2">
      <c r="A71"/>
      <c r="F71" s="6"/>
    </row>
    <row r="72" spans="1:6" x14ac:dyDescent="0.2">
      <c r="A72"/>
      <c r="F72" s="6"/>
    </row>
    <row r="73" spans="1:6" x14ac:dyDescent="0.2">
      <c r="A73"/>
      <c r="F73" s="6"/>
    </row>
    <row r="74" spans="1:6" x14ac:dyDescent="0.2">
      <c r="A74"/>
      <c r="F74" s="6"/>
    </row>
    <row r="75" spans="1:6" x14ac:dyDescent="0.2">
      <c r="A75"/>
      <c r="F75" s="6"/>
    </row>
    <row r="76" spans="1:6" x14ac:dyDescent="0.2">
      <c r="A76"/>
      <c r="F76" s="6"/>
    </row>
    <row r="77" spans="1:6" x14ac:dyDescent="0.2">
      <c r="A77"/>
      <c r="F77" s="6"/>
    </row>
    <row r="78" spans="1:6" x14ac:dyDescent="0.2">
      <c r="A78"/>
      <c r="F78" s="6"/>
    </row>
    <row r="79" spans="1:6" x14ac:dyDescent="0.2">
      <c r="A79"/>
      <c r="F79" s="6"/>
    </row>
    <row r="80" spans="1:6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2019-07-06T17:11:51Z</dcterms:modified>
</cp:coreProperties>
</file>