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Pinacol/"/>
    </mc:Choice>
  </mc:AlternateContent>
  <xr:revisionPtr revIDLastSave="0" documentId="13_ncr:1_{2C847AB4-9B08-D641-82A2-5DEED21FD3BD}" xr6:coauthVersionLast="43" xr6:coauthVersionMax="43" xr10:uidLastSave="{00000000-0000-0000-0000-000000000000}"/>
  <bookViews>
    <workbookView xWindow="380" yWindow="460" windowWidth="28040" windowHeight="16220" xr2:uid="{880FC916-DB74-BB43-B11A-E924C9F7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47" i="1"/>
  <c r="G4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5" i="1"/>
  <c r="G1" i="1"/>
  <c r="D22" i="1" l="1"/>
  <c r="C25" i="1" l="1"/>
  <c r="C41" i="1" l="1"/>
  <c r="E41" i="1" s="1"/>
  <c r="C40" i="1"/>
  <c r="E40" i="1" s="1"/>
  <c r="E39" i="1"/>
  <c r="F39" i="1"/>
  <c r="C39" i="1"/>
  <c r="E38" i="1"/>
  <c r="F38" i="1"/>
  <c r="C38" i="1"/>
  <c r="F37" i="1"/>
  <c r="E37" i="1"/>
  <c r="C37" i="1"/>
  <c r="C33" i="1"/>
  <c r="F36" i="1"/>
  <c r="C36" i="1"/>
  <c r="E36" i="1" s="1"/>
  <c r="C34" i="1"/>
  <c r="F34" i="1" s="1"/>
  <c r="F25" i="1"/>
  <c r="F31" i="1"/>
  <c r="F33" i="1"/>
  <c r="E33" i="1"/>
  <c r="E25" i="1"/>
  <c r="C35" i="1"/>
  <c r="E35" i="1" s="1"/>
  <c r="C32" i="1"/>
  <c r="F32" i="1" s="1"/>
  <c r="C31" i="1"/>
  <c r="E31" i="1" s="1"/>
  <c r="C30" i="1"/>
  <c r="F30" i="1" s="1"/>
  <c r="C27" i="1"/>
  <c r="E27" i="1" s="1"/>
  <c r="C26" i="1"/>
  <c r="F26" i="1" s="1"/>
  <c r="E32" i="1" l="1"/>
  <c r="F35" i="1"/>
  <c r="F27" i="1"/>
  <c r="F41" i="1"/>
  <c r="E34" i="1"/>
  <c r="E30" i="1"/>
  <c r="E26" i="1"/>
  <c r="F40" i="1"/>
  <c r="C29" i="1"/>
  <c r="C28" i="1"/>
  <c r="F29" i="1" l="1"/>
  <c r="E29" i="1"/>
  <c r="F28" i="1"/>
  <c r="E28" i="1"/>
</calcChain>
</file>

<file path=xl/sharedStrings.xml><?xml version="1.0" encoding="utf-8"?>
<sst xmlns="http://schemas.openxmlformats.org/spreadsheetml/2006/main" count="64" uniqueCount="63">
  <si>
    <t>A+A-&gt;AA</t>
  </si>
  <si>
    <t>El. Energy, h</t>
  </si>
  <si>
    <t>DE, kJ/mol</t>
  </si>
  <si>
    <t>h2kjmol</t>
  </si>
  <si>
    <t>A+BH2-&gt;A..BH2</t>
  </si>
  <si>
    <t>BH2 (sr)</t>
  </si>
  <si>
    <t>A..A (sr)</t>
  </si>
  <si>
    <t>A..BH2 (sr)</t>
  </si>
  <si>
    <t>A..A..BH2 (sr)</t>
  </si>
  <si>
    <t>AH (du)</t>
  </si>
  <si>
    <t>BH (du)</t>
  </si>
  <si>
    <t>A..BH2 (tu)</t>
  </si>
  <si>
    <t>AAHH (sr)</t>
  </si>
  <si>
    <t>B (sr)</t>
  </si>
  <si>
    <t>AAHH..B (sr)</t>
  </si>
  <si>
    <t>AH..BH (tu)</t>
  </si>
  <si>
    <t>S**2</t>
  </si>
  <si>
    <t>A (sr)</t>
  </si>
  <si>
    <t>A+A+BH2-&gt;A..A..BH2</t>
  </si>
  <si>
    <t>A..A+BH2-&gt;A..A..BH2</t>
  </si>
  <si>
    <t>DE, nm</t>
  </si>
  <si>
    <t>AH..BH (su)</t>
  </si>
  <si>
    <t>AH..BH (su) -&gt; AH + BH</t>
  </si>
  <si>
    <t>A..BH2 -&gt; AH..BH (su)</t>
  </si>
  <si>
    <t>AH..BH (su) + A -&gt; AAHH..B</t>
  </si>
  <si>
    <t>A..A..BH2 -&gt; AAHH..B</t>
  </si>
  <si>
    <t>AAHH..B -&gt; AAHH + B</t>
  </si>
  <si>
    <t>A + A + BH2 -&gt; AAHH + B</t>
  </si>
  <si>
    <t>A..BH2 + A -&gt; A..A..BH2</t>
  </si>
  <si>
    <t>A + BH2 -&gt; AH + BH</t>
  </si>
  <si>
    <t>path 1</t>
  </si>
  <si>
    <t>path 2</t>
  </si>
  <si>
    <t>AH..BH..A</t>
  </si>
  <si>
    <t>AH..BH (su) + A -&gt; AH..BH..A (su)</t>
  </si>
  <si>
    <t>N-NH2</t>
  </si>
  <si>
    <t>B -&gt; N-NH2</t>
  </si>
  <si>
    <t>3 - addition of the second A</t>
  </si>
  <si>
    <t>AH..BH..A (su) -&gt; AAHH..B</t>
  </si>
  <si>
    <t>5 - dissociation of the product complex</t>
  </si>
  <si>
    <t>4 - CC bond formation and second H-transfer</t>
  </si>
  <si>
    <t>2 - excitation and first H-transfer</t>
  </si>
  <si>
    <t>TS: AH..BH..A -&gt; AAHH..B</t>
  </si>
  <si>
    <t>AH..BH..A (su) -&gt; TS -&gt; AAHH..B</t>
  </si>
  <si>
    <t>1 - formation of weakly bound complex</t>
  </si>
  <si>
    <t>2 - excitation and first H-trandfer</t>
  </si>
  <si>
    <t>3 - CC bond formation and second H-transfer</t>
  </si>
  <si>
    <t>A..A..BH2 -&gt; AH..BH..A (su)</t>
  </si>
  <si>
    <t>3A - TS between 3 and 4</t>
  </si>
  <si>
    <t>2A - TS between 2 and 3</t>
  </si>
  <si>
    <t>4 - dissociation of the product complex</t>
  </si>
  <si>
    <t>254 nm =</t>
  </si>
  <si>
    <t>4.8813 eV</t>
  </si>
  <si>
    <t>0.1794 hartree</t>
  </si>
  <si>
    <t>471 kJ/mol</t>
  </si>
  <si>
    <t>S1</t>
  </si>
  <si>
    <t>S2</t>
  </si>
  <si>
    <t>DE, kcal/mol</t>
  </si>
  <si>
    <t>A..BH2..A (su)</t>
  </si>
  <si>
    <t>nm</t>
  </si>
  <si>
    <t>hartree</t>
  </si>
  <si>
    <t>kcal/mol</t>
  </si>
  <si>
    <t>kJ/mol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</si>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</sst>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" fontId="0" fillId="0" borderId="0" xfId="0" applyNumberFormat="1"/>
    <xf numFmtId="0" fontId="3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0" fillId="0" borderId="0" xfId="0" applyNumberFormat="1"/>
    <xf numFmtId="164" fontId="0" fillId="0" borderId="0" xfId="0" applyNumberFormat="1"/>
    <xf numFmtId="169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0D77-F557-2D4F-AAA0-8B1C8DC92AC2}">
  <dimension ref="B1:M82"/>
  <sheetViews>
    <sheetView tabSelected="1" workbookViewId="0">
      <selection activeCell="B13" sqref="B13"/>
    </sheetView>
  </sheetViews>
  <sheetFormatPr baseColWidth="10" defaultRowHeight="16" x14ac:dyDescent="0.2"/>
  <cols>
    <col min="2" max="2" width="35.33203125" customWidth="1"/>
    <col min="5" max="5" width="10.83203125" style="4"/>
    <col min="6" max="6" width="10.83203125" style="6"/>
    <col min="7" max="7" width="12.1640625" style="4" bestFit="1" customWidth="1"/>
  </cols>
  <sheetData>
    <row r="1" spans="2:12" x14ac:dyDescent="0.2">
      <c r="B1" s="1"/>
      <c r="C1" s="1" t="s">
        <v>3</v>
      </c>
      <c r="D1" s="1"/>
      <c r="E1" s="3">
        <v>2625.5</v>
      </c>
      <c r="F1" s="6">
        <v>627.50900000000001</v>
      </c>
      <c r="G1" s="9">
        <f>1000000000*6.62607015E-34*299792458/(4.35974465E-18)</f>
        <v>45.563353283750892</v>
      </c>
      <c r="I1" t="s">
        <v>50</v>
      </c>
      <c r="J1" t="s">
        <v>51</v>
      </c>
      <c r="K1" t="s">
        <v>53</v>
      </c>
      <c r="L1" t="s">
        <v>52</v>
      </c>
    </row>
    <row r="2" spans="2:12" x14ac:dyDescent="0.2">
      <c r="B2" s="1"/>
      <c r="C2" s="1"/>
      <c r="D2" s="1"/>
      <c r="E2" s="3"/>
    </row>
    <row r="3" spans="2:12" x14ac:dyDescent="0.2">
      <c r="B3" s="1"/>
      <c r="C3" s="1" t="s">
        <v>1</v>
      </c>
      <c r="D3" s="1" t="s">
        <v>16</v>
      </c>
      <c r="E3" s="3" t="s">
        <v>2</v>
      </c>
      <c r="F3" s="7" t="s">
        <v>56</v>
      </c>
      <c r="G3" s="3" t="s">
        <v>20</v>
      </c>
      <c r="I3" t="s">
        <v>54</v>
      </c>
      <c r="J3" t="s">
        <v>55</v>
      </c>
    </row>
    <row r="4" spans="2:12" x14ac:dyDescent="0.2">
      <c r="B4" s="1" t="s">
        <v>17</v>
      </c>
      <c r="C4" s="2">
        <v>-384.92558221299998</v>
      </c>
      <c r="D4" s="2"/>
      <c r="E4" s="3"/>
    </row>
    <row r="5" spans="2:12" x14ac:dyDescent="0.2">
      <c r="B5" s="1" t="s">
        <v>5</v>
      </c>
      <c r="C5" s="2">
        <v>-111.877372912</v>
      </c>
      <c r="D5" s="2"/>
      <c r="E5" s="3"/>
    </row>
    <row r="6" spans="2:12" x14ac:dyDescent="0.2">
      <c r="B6" s="1" t="s">
        <v>6</v>
      </c>
      <c r="C6" s="2">
        <v>-769.86529305299996</v>
      </c>
      <c r="D6" s="2"/>
      <c r="E6" s="3"/>
    </row>
    <row r="7" spans="2:12" x14ac:dyDescent="0.2">
      <c r="B7" s="1" t="s">
        <v>7</v>
      </c>
      <c r="C7" s="2">
        <v>-496.81291338800003</v>
      </c>
      <c r="D7" s="2"/>
      <c r="E7" s="3"/>
    </row>
    <row r="8" spans="2:12" x14ac:dyDescent="0.2">
      <c r="B8" s="1" t="s">
        <v>8</v>
      </c>
      <c r="C8" s="2">
        <v>-881.75871164099999</v>
      </c>
      <c r="D8" s="2"/>
      <c r="E8" s="3"/>
    </row>
    <row r="9" spans="2:12" x14ac:dyDescent="0.2">
      <c r="B9" s="1" t="s">
        <v>9</v>
      </c>
      <c r="C9" s="2">
        <v>-385.48783481599997</v>
      </c>
      <c r="D9" s="2"/>
      <c r="E9" s="3"/>
    </row>
    <row r="10" spans="2:12" x14ac:dyDescent="0.2">
      <c r="B10" s="1" t="s">
        <v>10</v>
      </c>
      <c r="C10" s="2">
        <v>-111.241818846</v>
      </c>
      <c r="D10" s="2"/>
      <c r="E10" s="3"/>
    </row>
    <row r="11" spans="2:12" x14ac:dyDescent="0.2">
      <c r="B11" s="1" t="s">
        <v>11</v>
      </c>
    </row>
    <row r="12" spans="2:12" x14ac:dyDescent="0.2">
      <c r="B12" s="1" t="s">
        <v>15</v>
      </c>
      <c r="C12">
        <v>-496.747455806</v>
      </c>
      <c r="D12">
        <v>2.0268000000000002</v>
      </c>
    </row>
    <row r="13" spans="2:12" x14ac:dyDescent="0.2">
      <c r="B13" s="1" t="s">
        <v>21</v>
      </c>
      <c r="C13">
        <v>-496.74781547200001</v>
      </c>
      <c r="D13" s="5">
        <v>0.98660000000000003</v>
      </c>
    </row>
    <row r="14" spans="2:12" x14ac:dyDescent="0.2">
      <c r="B14" s="1" t="s">
        <v>12</v>
      </c>
      <c r="C14">
        <v>-771.06116967000003</v>
      </c>
    </row>
    <row r="15" spans="2:12" x14ac:dyDescent="0.2">
      <c r="B15" s="1" t="s">
        <v>13</v>
      </c>
      <c r="C15">
        <v>-110.647428863</v>
      </c>
    </row>
    <row r="16" spans="2:12" x14ac:dyDescent="0.2">
      <c r="B16" s="1" t="s">
        <v>14</v>
      </c>
      <c r="C16" s="8">
        <v>-881.71738074999996</v>
      </c>
    </row>
    <row r="17" spans="2:13" x14ac:dyDescent="0.2">
      <c r="B17" s="1"/>
      <c r="C17">
        <v>-881.72400242799995</v>
      </c>
    </row>
    <row r="18" spans="2:13" x14ac:dyDescent="0.2">
      <c r="B18" s="1" t="s">
        <v>32</v>
      </c>
      <c r="C18" s="8">
        <v>-881.69421301499995</v>
      </c>
      <c r="D18">
        <v>1.0213000000000001</v>
      </c>
    </row>
    <row r="19" spans="2:13" x14ac:dyDescent="0.2">
      <c r="B19" s="1"/>
      <c r="C19">
        <v>-881.69421288000001</v>
      </c>
    </row>
    <row r="20" spans="2:13" x14ac:dyDescent="0.2">
      <c r="B20" s="1" t="s">
        <v>34</v>
      </c>
      <c r="C20">
        <v>-110.617176438</v>
      </c>
      <c r="D20">
        <v>0</v>
      </c>
    </row>
    <row r="21" spans="2:13" x14ac:dyDescent="0.2">
      <c r="B21" s="1" t="s">
        <v>41</v>
      </c>
      <c r="C21">
        <v>-881.65937796900005</v>
      </c>
    </row>
    <row r="22" spans="2:13" x14ac:dyDescent="0.2">
      <c r="B22" s="1"/>
      <c r="C22">
        <v>-881.65364074599995</v>
      </c>
      <c r="D22">
        <f>E1*(C22-C21)</f>
        <v>15.063078986753339</v>
      </c>
    </row>
    <row r="23" spans="2:13" x14ac:dyDescent="0.2">
      <c r="B23" s="1"/>
    </row>
    <row r="24" spans="2:13" x14ac:dyDescent="0.2">
      <c r="B24" s="1"/>
      <c r="I24" s="8" t="s">
        <v>30</v>
      </c>
      <c r="M24" s="8" t="s">
        <v>31</v>
      </c>
    </row>
    <row r="25" spans="2:13" x14ac:dyDescent="0.2">
      <c r="B25" t="s">
        <v>4</v>
      </c>
      <c r="C25">
        <f>C7-C5-C4</f>
        <v>-9.9582630000440986E-3</v>
      </c>
      <c r="E25" s="4">
        <f>$C25*E$1</f>
        <v>-26.145419506615781</v>
      </c>
      <c r="F25" s="10">
        <f>$C25*F$1</f>
        <v>-6.2488996568946726</v>
      </c>
      <c r="G25" s="4">
        <f>G$1/$C25</f>
        <v>-4575.4318080923476</v>
      </c>
      <c r="I25" t="s">
        <v>43</v>
      </c>
    </row>
    <row r="26" spans="2:13" x14ac:dyDescent="0.2">
      <c r="B26" t="s">
        <v>0</v>
      </c>
      <c r="C26">
        <f>C6-C4-C4</f>
        <v>-1.4128626999990956E-2</v>
      </c>
      <c r="E26" s="4">
        <f t="shared" ref="E26:F41" si="0">$C26*E$1</f>
        <v>-37.094710188476256</v>
      </c>
      <c r="F26" s="10">
        <f t="shared" si="0"/>
        <v>-8.8658406001373251</v>
      </c>
      <c r="G26" s="4">
        <f t="shared" ref="G26:G41" si="1">G$1/$C26</f>
        <v>-3224.89604147523</v>
      </c>
    </row>
    <row r="27" spans="2:13" x14ac:dyDescent="0.2">
      <c r="B27" t="s">
        <v>18</v>
      </c>
      <c r="C27">
        <f>C8-C4-C4-C5</f>
        <v>-3.0174303000023883E-2</v>
      </c>
      <c r="E27" s="4">
        <f t="shared" si="0"/>
        <v>-79.222632526562705</v>
      </c>
      <c r="F27" s="10">
        <f t="shared" si="0"/>
        <v>-18.934646701241988</v>
      </c>
      <c r="G27" s="4">
        <f t="shared" si="1"/>
        <v>-1510.0051617999206</v>
      </c>
      <c r="M27" t="s">
        <v>43</v>
      </c>
    </row>
    <row r="28" spans="2:13" x14ac:dyDescent="0.2">
      <c r="B28" t="s">
        <v>19</v>
      </c>
      <c r="C28">
        <f>C8-C6-C5</f>
        <v>-1.6045676000032927E-2</v>
      </c>
      <c r="E28" s="4">
        <f t="shared" si="0"/>
        <v>-42.127922338086449</v>
      </c>
      <c r="F28" s="10">
        <f t="shared" si="0"/>
        <v>-10.068806101104663</v>
      </c>
      <c r="G28" s="4">
        <f t="shared" si="1"/>
        <v>-2839.6032229279335</v>
      </c>
    </row>
    <row r="29" spans="2:13" x14ac:dyDescent="0.2">
      <c r="B29" t="s">
        <v>28</v>
      </c>
      <c r="C29">
        <f>C8-C7-C4</f>
        <v>-2.0216039999979785E-2</v>
      </c>
      <c r="E29" s="4">
        <f t="shared" si="0"/>
        <v>-53.077213019946925</v>
      </c>
      <c r="F29" s="10">
        <f t="shared" si="0"/>
        <v>-12.685747044347314</v>
      </c>
      <c r="G29" s="4">
        <f t="shared" si="1"/>
        <v>-2253.8218802394758</v>
      </c>
    </row>
    <row r="30" spans="2:13" x14ac:dyDescent="0.2">
      <c r="B30" t="s">
        <v>27</v>
      </c>
      <c r="C30">
        <f>C15+C14-C4-C4-C5</f>
        <v>1.993880499998113E-2</v>
      </c>
      <c r="E30" s="4">
        <f t="shared" si="0"/>
        <v>52.349332527450457</v>
      </c>
      <c r="F30" s="10">
        <f t="shared" si="0"/>
        <v>12.511779586733159</v>
      </c>
      <c r="G30" s="4">
        <f t="shared" si="1"/>
        <v>2285.1596815252474</v>
      </c>
    </row>
    <row r="31" spans="2:13" x14ac:dyDescent="0.2">
      <c r="B31" t="s">
        <v>26</v>
      </c>
      <c r="C31">
        <f>C14+C15-C16</f>
        <v>8.7822169999753896E-3</v>
      </c>
      <c r="E31" s="4">
        <f t="shared" si="0"/>
        <v>23.057710733435385</v>
      </c>
      <c r="F31" s="10">
        <f t="shared" si="0"/>
        <v>5.5109202074375565</v>
      </c>
      <c r="G31" s="4">
        <f t="shared" si="1"/>
        <v>5188.1379478414819</v>
      </c>
      <c r="I31" t="s">
        <v>38</v>
      </c>
      <c r="M31" t="s">
        <v>49</v>
      </c>
    </row>
    <row r="32" spans="2:13" x14ac:dyDescent="0.2">
      <c r="B32" t="s">
        <v>25</v>
      </c>
      <c r="C32">
        <f>C16-C8</f>
        <v>4.1330891000029624E-2</v>
      </c>
      <c r="E32" s="4">
        <f t="shared" si="0"/>
        <v>108.51425432057778</v>
      </c>
      <c r="F32" s="10">
        <f t="shared" si="0"/>
        <v>25.935506080537589</v>
      </c>
      <c r="G32" s="4">
        <f t="shared" si="1"/>
        <v>1102.4043319975424</v>
      </c>
    </row>
    <row r="33" spans="2:13" x14ac:dyDescent="0.2">
      <c r="B33" s="1" t="s">
        <v>24</v>
      </c>
      <c r="C33">
        <f>C16-C13-C4</f>
        <v>-4.3983064999963517E-2</v>
      </c>
      <c r="E33" s="4">
        <f t="shared" si="0"/>
        <v>-115.47753715740421</v>
      </c>
      <c r="F33" s="10">
        <f t="shared" si="0"/>
        <v>-27.599769135062107</v>
      </c>
      <c r="G33" s="4">
        <f t="shared" si="1"/>
        <v>-1035.9294715770418</v>
      </c>
    </row>
    <row r="34" spans="2:13" x14ac:dyDescent="0.2">
      <c r="B34" s="1" t="s">
        <v>22</v>
      </c>
      <c r="C34">
        <f>C10+C9-C13</f>
        <v>1.8161810000037804E-2</v>
      </c>
      <c r="E34" s="4">
        <f t="shared" si="0"/>
        <v>47.683832155099253</v>
      </c>
      <c r="F34" s="10">
        <f t="shared" si="0"/>
        <v>11.396699231313722</v>
      </c>
      <c r="G34" s="4">
        <f t="shared" si="1"/>
        <v>2508.7451792335705</v>
      </c>
    </row>
    <row r="35" spans="2:13" x14ac:dyDescent="0.2">
      <c r="B35" s="1" t="s">
        <v>23</v>
      </c>
      <c r="C35">
        <f>C13-C7</f>
        <v>6.5097916000013356E-2</v>
      </c>
      <c r="E35" s="4">
        <f t="shared" si="0"/>
        <v>170.91457845803507</v>
      </c>
      <c r="F35" s="10">
        <f t="shared" si="0"/>
        <v>40.849528171252381</v>
      </c>
      <c r="G35" s="4">
        <f t="shared" si="1"/>
        <v>699.92030595482572</v>
      </c>
      <c r="I35" t="s">
        <v>40</v>
      </c>
    </row>
    <row r="36" spans="2:13" x14ac:dyDescent="0.2">
      <c r="B36" s="1" t="s">
        <v>29</v>
      </c>
      <c r="C36">
        <f>C9+C10-C4-C5</f>
        <v>7.3301463000007061E-2</v>
      </c>
      <c r="E36" s="4">
        <f t="shared" si="0"/>
        <v>192.45299110651854</v>
      </c>
      <c r="F36" s="10">
        <f t="shared" si="0"/>
        <v>45.997327745671434</v>
      </c>
      <c r="G36" s="4">
        <f t="shared" si="1"/>
        <v>621.58859344657969</v>
      </c>
    </row>
    <row r="37" spans="2:13" x14ac:dyDescent="0.2">
      <c r="B37" s="1" t="s">
        <v>33</v>
      </c>
      <c r="C37">
        <f>C18-C13-C4</f>
        <v>-2.0815329999948062E-2</v>
      </c>
      <c r="E37" s="4">
        <f t="shared" si="0"/>
        <v>-54.650648914863638</v>
      </c>
      <c r="F37" s="10">
        <f t="shared" si="0"/>
        <v>-13.061806912937408</v>
      </c>
      <c r="G37" s="4">
        <f t="shared" si="1"/>
        <v>-2188.9325455740832</v>
      </c>
      <c r="I37" t="s">
        <v>36</v>
      </c>
    </row>
    <row r="38" spans="2:13" x14ac:dyDescent="0.2">
      <c r="B38" s="1" t="s">
        <v>35</v>
      </c>
      <c r="C38">
        <f>C20-C15</f>
        <v>3.0252425000000471E-2</v>
      </c>
      <c r="E38" s="4">
        <f t="shared" si="0"/>
        <v>79.42774183750123</v>
      </c>
      <c r="F38" s="10">
        <f t="shared" si="0"/>
        <v>18.983668959325296</v>
      </c>
      <c r="G38" s="4">
        <f t="shared" si="1"/>
        <v>1506.1058174262123</v>
      </c>
    </row>
    <row r="39" spans="2:13" x14ac:dyDescent="0.2">
      <c r="B39" s="1" t="s">
        <v>37</v>
      </c>
      <c r="C39">
        <f>C16-C18</f>
        <v>-2.3167735000015455E-2</v>
      </c>
      <c r="E39" s="4">
        <f t="shared" si="0"/>
        <v>-60.826888242540576</v>
      </c>
      <c r="F39" s="10">
        <f t="shared" si="0"/>
        <v>-14.537962222124698</v>
      </c>
      <c r="G39" s="4">
        <f t="shared" si="1"/>
        <v>-1966.6727577693935</v>
      </c>
      <c r="I39" t="s">
        <v>39</v>
      </c>
      <c r="M39" t="s">
        <v>45</v>
      </c>
    </row>
    <row r="40" spans="2:13" x14ac:dyDescent="0.2">
      <c r="B40" s="1" t="s">
        <v>42</v>
      </c>
      <c r="C40">
        <f>C21-C18</f>
        <v>3.4835045999898284E-2</v>
      </c>
      <c r="E40" s="4">
        <f t="shared" si="0"/>
        <v>91.459413272732945</v>
      </c>
      <c r="F40" s="10">
        <f t="shared" si="0"/>
        <v>21.859304880350173</v>
      </c>
      <c r="G40" s="4">
        <f t="shared" si="1"/>
        <v>1307.9745404637597</v>
      </c>
      <c r="I40" t="s">
        <v>47</v>
      </c>
      <c r="M40" t="s">
        <v>48</v>
      </c>
    </row>
    <row r="41" spans="2:13" x14ac:dyDescent="0.2">
      <c r="B41" s="1" t="s">
        <v>46</v>
      </c>
      <c r="C41">
        <f>C18-C8</f>
        <v>6.4498626000045078E-2</v>
      </c>
      <c r="E41" s="4">
        <f t="shared" si="0"/>
        <v>169.34114256311835</v>
      </c>
      <c r="F41" s="10">
        <f t="shared" si="0"/>
        <v>40.47346830266229</v>
      </c>
      <c r="G41" s="4">
        <f>G$1/$C41</f>
        <v>706.423626508246</v>
      </c>
      <c r="M41" t="s">
        <v>44</v>
      </c>
    </row>
    <row r="46" spans="2:13" x14ac:dyDescent="0.2">
      <c r="E46" s="4" t="s">
        <v>58</v>
      </c>
      <c r="F46" s="6" t="s">
        <v>59</v>
      </c>
      <c r="G46" s="4" t="s">
        <v>60</v>
      </c>
      <c r="H46" t="s">
        <v>61</v>
      </c>
    </row>
    <row r="47" spans="2:13" x14ac:dyDescent="0.2">
      <c r="B47" t="s">
        <v>57</v>
      </c>
      <c r="D47" t="s">
        <v>62</v>
      </c>
      <c r="E47" s="4">
        <v>377.01</v>
      </c>
      <c r="F47" s="11">
        <f>$G$1/$E47</f>
        <v>0.12085449532837562</v>
      </c>
      <c r="G47" s="10">
        <f>$F47*$F$1</f>
        <v>75.837283509013659</v>
      </c>
      <c r="H47" s="12">
        <f>F47*$E$1</f>
        <v>317.30347748465022</v>
      </c>
    </row>
    <row r="48" spans="2:13" x14ac:dyDescent="0.2">
      <c r="E48" s="4">
        <v>375.53</v>
      </c>
      <c r="F48" s="11">
        <f t="shared" ref="F48:F82" si="2">$G$1/$E48</f>
        <v>0.12133079456701434</v>
      </c>
      <c r="G48" s="10">
        <f t="shared" ref="G48:G82" si="3">$F48*$F$1</f>
        <v>76.136165567952602</v>
      </c>
      <c r="H48" s="4">
        <f t="shared" ref="H48:H82" si="4">F48*$E$1</f>
        <v>318.55400113569618</v>
      </c>
    </row>
    <row r="49" spans="5:8" x14ac:dyDescent="0.2">
      <c r="E49" s="4">
        <v>370.12</v>
      </c>
      <c r="F49" s="11">
        <f t="shared" si="2"/>
        <v>0.12310427235423888</v>
      </c>
      <c r="G49" s="10">
        <f t="shared" si="3"/>
        <v>77.249038840736091</v>
      </c>
      <c r="H49" s="4">
        <f t="shared" si="4"/>
        <v>323.21026706605414</v>
      </c>
    </row>
    <row r="50" spans="5:8" x14ac:dyDescent="0.2">
      <c r="E50" s="4">
        <v>366.51</v>
      </c>
      <c r="F50" s="11">
        <f t="shared" si="2"/>
        <v>0.12431680795544704</v>
      </c>
      <c r="G50" s="10">
        <f t="shared" si="3"/>
        <v>78.009915843314616</v>
      </c>
      <c r="H50" s="4">
        <f t="shared" si="4"/>
        <v>326.39377928702623</v>
      </c>
    </row>
    <row r="51" spans="5:8" x14ac:dyDescent="0.2">
      <c r="E51" s="4">
        <v>333.51</v>
      </c>
      <c r="F51" s="11">
        <f t="shared" si="2"/>
        <v>0.13661765249543009</v>
      </c>
      <c r="G51" s="10">
        <f t="shared" si="3"/>
        <v>85.728806499754839</v>
      </c>
      <c r="H51" s="4">
        <f t="shared" si="4"/>
        <v>358.68964662675171</v>
      </c>
    </row>
    <row r="52" spans="5:8" x14ac:dyDescent="0.2">
      <c r="E52" s="4">
        <v>326.54000000000002</v>
      </c>
      <c r="F52" s="11">
        <f t="shared" si="2"/>
        <v>0.13953375783594932</v>
      </c>
      <c r="G52" s="10">
        <f t="shared" si="3"/>
        <v>87.55868884587872</v>
      </c>
      <c r="H52" s="4">
        <f t="shared" si="4"/>
        <v>366.34588119828493</v>
      </c>
    </row>
    <row r="53" spans="5:8" x14ac:dyDescent="0.2">
      <c r="E53" s="4">
        <v>324.17</v>
      </c>
      <c r="F53" s="11">
        <f t="shared" si="2"/>
        <v>0.14055388618240705</v>
      </c>
      <c r="G53" s="10">
        <f t="shared" si="3"/>
        <v>88.19882856443607</v>
      </c>
      <c r="H53" s="4">
        <f t="shared" si="4"/>
        <v>369.02422817190973</v>
      </c>
    </row>
    <row r="54" spans="5:8" x14ac:dyDescent="0.2">
      <c r="E54" s="4">
        <v>318.82</v>
      </c>
      <c r="F54" s="11">
        <f t="shared" si="2"/>
        <v>0.14291246874020103</v>
      </c>
      <c r="G54" s="10">
        <f t="shared" si="3"/>
        <v>89.678860346694805</v>
      </c>
      <c r="H54" s="4">
        <f t="shared" si="4"/>
        <v>375.21668667739777</v>
      </c>
    </row>
    <row r="55" spans="5:8" x14ac:dyDescent="0.2">
      <c r="E55" s="4">
        <v>311.29000000000002</v>
      </c>
      <c r="F55" s="11">
        <f t="shared" si="2"/>
        <v>0.14636947310787654</v>
      </c>
      <c r="G55" s="10">
        <f t="shared" si="3"/>
        <v>91.848161700450504</v>
      </c>
      <c r="H55" s="4">
        <f t="shared" si="4"/>
        <v>384.29305164472987</v>
      </c>
    </row>
    <row r="56" spans="5:8" x14ac:dyDescent="0.2">
      <c r="E56" s="4">
        <v>301.49</v>
      </c>
      <c r="F56" s="11">
        <f t="shared" si="2"/>
        <v>0.15112724562589436</v>
      </c>
      <c r="G56" s="10">
        <f t="shared" si="3"/>
        <v>94.833706775459348</v>
      </c>
      <c r="H56" s="4">
        <f t="shared" si="4"/>
        <v>396.78458339078566</v>
      </c>
    </row>
    <row r="57" spans="5:8" x14ac:dyDescent="0.2">
      <c r="E57" s="4">
        <v>300.27999999999997</v>
      </c>
      <c r="F57" s="11">
        <f t="shared" si="2"/>
        <v>0.15173622380361962</v>
      </c>
      <c r="G57" s="10">
        <f t="shared" si="3"/>
        <v>95.215846062785545</v>
      </c>
      <c r="H57" s="4">
        <f t="shared" si="4"/>
        <v>398.38345559640334</v>
      </c>
    </row>
    <row r="58" spans="5:8" x14ac:dyDescent="0.2">
      <c r="E58" s="4">
        <v>297.36</v>
      </c>
      <c r="F58" s="11">
        <f t="shared" si="2"/>
        <v>0.15322623514847622</v>
      </c>
      <c r="G58" s="10">
        <f t="shared" si="3"/>
        <v>96.150841591785166</v>
      </c>
      <c r="H58" s="4">
        <f t="shared" si="4"/>
        <v>402.29548038232434</v>
      </c>
    </row>
    <row r="59" spans="5:8" x14ac:dyDescent="0.2">
      <c r="E59" s="4">
        <v>293.26</v>
      </c>
      <c r="F59" s="11">
        <f t="shared" si="2"/>
        <v>0.15536845558122789</v>
      </c>
      <c r="G59" s="10">
        <f t="shared" si="3"/>
        <v>97.495104193320728</v>
      </c>
      <c r="H59" s="4">
        <f t="shared" si="4"/>
        <v>407.9198801285138</v>
      </c>
    </row>
    <row r="60" spans="5:8" x14ac:dyDescent="0.2">
      <c r="E60" s="4">
        <v>291.94</v>
      </c>
      <c r="F60" s="11">
        <f t="shared" si="2"/>
        <v>0.15607095048212266</v>
      </c>
      <c r="G60" s="10">
        <f t="shared" si="3"/>
        <v>97.93592606608631</v>
      </c>
      <c r="H60" s="4">
        <f t="shared" si="4"/>
        <v>409.76428049081306</v>
      </c>
    </row>
    <row r="61" spans="5:8" x14ac:dyDescent="0.2">
      <c r="E61" s="4">
        <v>285.47000000000003</v>
      </c>
      <c r="F61" s="11">
        <f t="shared" si="2"/>
        <v>0.15960820150541524</v>
      </c>
      <c r="G61" s="10">
        <f t="shared" si="3"/>
        <v>100.15558291846162</v>
      </c>
      <c r="H61" s="4">
        <f t="shared" si="4"/>
        <v>419.05133305246773</v>
      </c>
    </row>
    <row r="62" spans="5:8" x14ac:dyDescent="0.2">
      <c r="E62" s="4">
        <v>283.01</v>
      </c>
      <c r="F62" s="11">
        <f t="shared" si="2"/>
        <v>0.16099555946344968</v>
      </c>
      <c r="G62" s="10">
        <f t="shared" si="3"/>
        <v>101.02616252334984</v>
      </c>
      <c r="H62" s="4">
        <f t="shared" si="4"/>
        <v>422.69384137128714</v>
      </c>
    </row>
    <row r="63" spans="5:8" x14ac:dyDescent="0.2">
      <c r="E63" s="4">
        <v>280.2</v>
      </c>
      <c r="F63" s="11">
        <f t="shared" si="2"/>
        <v>0.16261011164793324</v>
      </c>
      <c r="G63" s="10">
        <f t="shared" si="3"/>
        <v>102.03930855008294</v>
      </c>
      <c r="H63" s="4">
        <f t="shared" si="4"/>
        <v>426.93284813164871</v>
      </c>
    </row>
    <row r="64" spans="5:8" x14ac:dyDescent="0.2">
      <c r="E64" s="4">
        <v>279.58</v>
      </c>
      <c r="F64" s="11">
        <f t="shared" si="2"/>
        <v>0.16297071780438835</v>
      </c>
      <c r="G64" s="10">
        <f t="shared" si="3"/>
        <v>102.26559215871393</v>
      </c>
      <c r="H64" s="4">
        <f t="shared" si="4"/>
        <v>427.87961959542162</v>
      </c>
    </row>
    <row r="65" spans="5:8" x14ac:dyDescent="0.2">
      <c r="E65" s="4">
        <v>279.3</v>
      </c>
      <c r="F65" s="11">
        <f t="shared" si="2"/>
        <v>0.16313409697010703</v>
      </c>
      <c r="G65" s="10">
        <f t="shared" si="3"/>
        <v>102.3681140556149</v>
      </c>
      <c r="H65" s="4">
        <f t="shared" si="4"/>
        <v>428.30857159501602</v>
      </c>
    </row>
    <row r="66" spans="5:8" x14ac:dyDescent="0.2">
      <c r="E66" s="4">
        <v>271.61</v>
      </c>
      <c r="F66" s="11">
        <f t="shared" si="2"/>
        <v>0.16775285624148922</v>
      </c>
      <c r="G66" s="10">
        <f t="shared" si="3"/>
        <v>105.26642706724067</v>
      </c>
      <c r="H66" s="4">
        <f t="shared" si="4"/>
        <v>440.43512406202996</v>
      </c>
    </row>
    <row r="67" spans="5:8" x14ac:dyDescent="0.2">
      <c r="E67" s="4">
        <v>270.23</v>
      </c>
      <c r="F67" s="11">
        <f t="shared" si="2"/>
        <v>0.1686095299698438</v>
      </c>
      <c r="G67" s="10">
        <f t="shared" si="3"/>
        <v>105.80399754184671</v>
      </c>
      <c r="H67" s="4">
        <f t="shared" si="4"/>
        <v>442.68432093582487</v>
      </c>
    </row>
    <row r="68" spans="5:8" x14ac:dyDescent="0.2">
      <c r="E68" s="4">
        <v>268.75</v>
      </c>
      <c r="F68" s="11">
        <f t="shared" si="2"/>
        <v>0.16953805873023589</v>
      </c>
      <c r="G68" s="10">
        <f t="shared" si="3"/>
        <v>106.38665769575159</v>
      </c>
      <c r="H68" s="4">
        <f t="shared" si="4"/>
        <v>445.12217319623431</v>
      </c>
    </row>
    <row r="69" spans="5:8" x14ac:dyDescent="0.2">
      <c r="E69" s="4">
        <v>263.24</v>
      </c>
      <c r="F69" s="11">
        <f t="shared" si="2"/>
        <v>0.17308673941555572</v>
      </c>
      <c r="G69" s="10">
        <f t="shared" si="3"/>
        <v>108.61348676391596</v>
      </c>
      <c r="H69" s="4">
        <f t="shared" si="4"/>
        <v>454.43923433554153</v>
      </c>
    </row>
    <row r="70" spans="5:8" x14ac:dyDescent="0.2">
      <c r="E70" s="4">
        <v>262.18</v>
      </c>
      <c r="F70" s="11">
        <f t="shared" si="2"/>
        <v>0.17378653323575746</v>
      </c>
      <c r="G70" s="10">
        <f t="shared" si="3"/>
        <v>109.05261368423693</v>
      </c>
      <c r="H70" s="4">
        <f t="shared" si="4"/>
        <v>456.27654301048119</v>
      </c>
    </row>
    <row r="71" spans="5:8" x14ac:dyDescent="0.2">
      <c r="E71" s="4">
        <v>261.04000000000002</v>
      </c>
      <c r="F71" s="11">
        <f t="shared" si="2"/>
        <v>0.17454548453781371</v>
      </c>
      <c r="G71" s="10">
        <f t="shared" si="3"/>
        <v>109.52886245683895</v>
      </c>
      <c r="H71" s="4">
        <f t="shared" si="4"/>
        <v>458.26916965402989</v>
      </c>
    </row>
    <row r="72" spans="5:8" x14ac:dyDescent="0.2">
      <c r="E72" s="4">
        <v>260.12</v>
      </c>
      <c r="F72" s="11">
        <f t="shared" si="2"/>
        <v>0.1751628220965358</v>
      </c>
      <c r="G72" s="10">
        <f t="shared" si="3"/>
        <v>109.91624733097508</v>
      </c>
      <c r="H72" s="4">
        <f t="shared" si="4"/>
        <v>459.88998941445476</v>
      </c>
    </row>
    <row r="73" spans="5:8" x14ac:dyDescent="0.2">
      <c r="E73" s="4">
        <v>258.79000000000002</v>
      </c>
      <c r="F73" s="11">
        <f t="shared" si="2"/>
        <v>0.17606303676243629</v>
      </c>
      <c r="G73" s="10">
        <f t="shared" si="3"/>
        <v>110.48114013575963</v>
      </c>
      <c r="H73" s="4">
        <f t="shared" si="4"/>
        <v>462.25350301977647</v>
      </c>
    </row>
    <row r="74" spans="5:8" x14ac:dyDescent="0.2">
      <c r="E74" s="4">
        <v>258.60000000000002</v>
      </c>
      <c r="F74" s="11">
        <f t="shared" si="2"/>
        <v>0.1761923947554172</v>
      </c>
      <c r="G74" s="10">
        <f t="shared" si="3"/>
        <v>110.5623134405771</v>
      </c>
      <c r="H74" s="4">
        <f t="shared" si="4"/>
        <v>462.59313243034785</v>
      </c>
    </row>
    <row r="75" spans="5:8" x14ac:dyDescent="0.2">
      <c r="E75" s="4">
        <v>258.25</v>
      </c>
      <c r="F75" s="11">
        <f t="shared" si="2"/>
        <v>0.17643118406099087</v>
      </c>
      <c r="G75" s="10">
        <f t="shared" si="3"/>
        <v>110.71215587892833</v>
      </c>
      <c r="H75" s="4">
        <f t="shared" si="4"/>
        <v>463.22007375213155</v>
      </c>
    </row>
    <row r="76" spans="5:8" x14ac:dyDescent="0.2">
      <c r="E76" s="4">
        <v>255.93</v>
      </c>
      <c r="F76" s="11">
        <f t="shared" si="2"/>
        <v>0.17803052898742192</v>
      </c>
      <c r="G76" s="10">
        <f t="shared" si="3"/>
        <v>111.71575921436815</v>
      </c>
      <c r="H76" s="4">
        <f t="shared" si="4"/>
        <v>467.41915385647621</v>
      </c>
    </row>
    <row r="77" spans="5:8" x14ac:dyDescent="0.2">
      <c r="E77" s="4">
        <v>255.71</v>
      </c>
      <c r="F77" s="11">
        <f t="shared" si="2"/>
        <v>0.17818369748445853</v>
      </c>
      <c r="G77" s="10">
        <f t="shared" si="3"/>
        <v>111.81187382477509</v>
      </c>
      <c r="H77" s="4">
        <f t="shared" si="4"/>
        <v>467.82129774544586</v>
      </c>
    </row>
    <row r="78" spans="5:8" x14ac:dyDescent="0.2">
      <c r="E78" s="4">
        <v>250.86</v>
      </c>
      <c r="F78" s="11">
        <f t="shared" si="2"/>
        <v>0.1816286107141469</v>
      </c>
      <c r="G78" s="10">
        <f t="shared" si="3"/>
        <v>113.97358788062361</v>
      </c>
      <c r="H78" s="4">
        <f t="shared" si="4"/>
        <v>476.86591742999269</v>
      </c>
    </row>
    <row r="79" spans="5:8" x14ac:dyDescent="0.2">
      <c r="E79" s="4">
        <v>242.67</v>
      </c>
      <c r="F79" s="11">
        <f t="shared" si="2"/>
        <v>0.18775849212408166</v>
      </c>
      <c r="G79" s="10">
        <f t="shared" si="3"/>
        <v>117.82014363429036</v>
      </c>
      <c r="H79" s="4">
        <f t="shared" si="4"/>
        <v>492.95992107177642</v>
      </c>
    </row>
    <row r="80" spans="5:8" x14ac:dyDescent="0.2">
      <c r="E80" s="4">
        <v>242.21</v>
      </c>
      <c r="F80" s="11">
        <f t="shared" si="2"/>
        <v>0.18811507899653562</v>
      </c>
      <c r="G80" s="10">
        <f t="shared" si="3"/>
        <v>118.04390510603707</v>
      </c>
      <c r="H80" s="12">
        <f t="shared" si="4"/>
        <v>493.89613990540425</v>
      </c>
    </row>
    <row r="81" spans="5:8" x14ac:dyDescent="0.2">
      <c r="E81" s="4">
        <v>240.46</v>
      </c>
      <c r="F81" s="11">
        <f t="shared" si="2"/>
        <v>0.18948412743803913</v>
      </c>
      <c r="G81" s="10">
        <f t="shared" si="3"/>
        <v>118.9029953245165</v>
      </c>
      <c r="H81" s="4">
        <f t="shared" si="4"/>
        <v>497.49057658857174</v>
      </c>
    </row>
    <row r="82" spans="5:8" x14ac:dyDescent="0.2">
      <c r="E82" s="4">
        <v>240.19</v>
      </c>
      <c r="F82" s="11">
        <f t="shared" si="2"/>
        <v>0.18969712845560138</v>
      </c>
      <c r="G82" s="10">
        <f t="shared" si="3"/>
        <v>119.03665538004597</v>
      </c>
      <c r="H82" s="12">
        <f t="shared" si="4"/>
        <v>498.04981076018146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2019-05-22T16:20:25Z</dcterms:created>
  <dcterms:modified xsi:type="dcterms:W3CDTF">2019-06-14T02:09:31Z</dcterms:modified>
</cp:coreProperties>
</file>