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georgegroupsa-my.sharepoint.com/personal/danieb_thegeorgegroup_co_za/Documents/Danny/Danie Dropbox Backup 300521016/LG External HDD/Regima WWD 2020/"/>
    </mc:Choice>
  </mc:AlternateContent>
  <xr:revisionPtr revIDLastSave="93" documentId="13_ncr:40009_{76DBA72C-3B46-4737-84AE-9ACB45B21BEC}" xr6:coauthVersionLast="45" xr6:coauthVersionMax="45" xr10:uidLastSave="{8729CB71-14A6-4AD6-A19E-41B284485E38}"/>
  <bookViews>
    <workbookView xWindow="-120" yWindow="-120" windowWidth="29040" windowHeight="15840" xr2:uid="{00000000-000D-0000-FFFF-FFFF00000000}"/>
  </bookViews>
  <sheets>
    <sheet name="WW - TrialBalance FEB20" sheetId="1" r:id="rId1"/>
    <sheet name="AJE'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2" i="1" l="1"/>
  <c r="L42" i="1" s="1"/>
  <c r="K29" i="1"/>
  <c r="D24" i="2"/>
  <c r="M28" i="1"/>
  <c r="D20" i="2"/>
  <c r="D16" i="2"/>
  <c r="D12" i="2"/>
  <c r="D8" i="2"/>
  <c r="L35" i="1"/>
  <c r="L5" i="1"/>
  <c r="L6" i="1"/>
  <c r="L7" i="1"/>
  <c r="L8" i="1"/>
  <c r="L9" i="1"/>
  <c r="L10" i="1"/>
  <c r="L11" i="1"/>
  <c r="L12" i="1"/>
  <c r="L13" i="1"/>
  <c r="L15" i="1"/>
  <c r="L16" i="1"/>
  <c r="L17" i="1"/>
  <c r="L18" i="1"/>
  <c r="L19" i="1"/>
  <c r="L21" i="1"/>
  <c r="L23" i="1"/>
  <c r="L24" i="1"/>
  <c r="L25" i="1"/>
  <c r="L26" i="1"/>
  <c r="L28" i="1"/>
  <c r="L29" i="1"/>
  <c r="L31" i="1"/>
  <c r="L32" i="1"/>
  <c r="L33" i="1"/>
  <c r="L34" i="1"/>
  <c r="L37" i="1"/>
  <c r="L38" i="1"/>
  <c r="L39" i="1"/>
  <c r="L40" i="1"/>
  <c r="L41" i="1"/>
  <c r="L43" i="1"/>
  <c r="L44" i="1"/>
  <c r="L45" i="1"/>
  <c r="L46" i="1"/>
  <c r="L47" i="1"/>
  <c r="L48" i="1"/>
  <c r="L4" i="1"/>
  <c r="I49" i="1"/>
  <c r="J49" i="1"/>
  <c r="H49" i="1"/>
  <c r="K49" i="1" l="1"/>
  <c r="L49" i="1"/>
</calcChain>
</file>

<file path=xl/sharedStrings.xml><?xml version="1.0" encoding="utf-8"?>
<sst xmlns="http://schemas.openxmlformats.org/spreadsheetml/2006/main" count="244" uniqueCount="92">
  <si>
    <t>Name</t>
  </si>
  <si>
    <t>Category</t>
  </si>
  <si>
    <t>Source</t>
  </si>
  <si>
    <t xml:space="preserve"> Debit </t>
  </si>
  <si>
    <t xml:space="preserve"> Credit </t>
  </si>
  <si>
    <t xml:space="preserve">  Debit  </t>
  </si>
  <si>
    <t xml:space="preserve">  Credit  </t>
  </si>
  <si>
    <t xml:space="preserve">  Total  </t>
  </si>
  <si>
    <t xml:space="preserve">  Opening balance corrections  </t>
  </si>
  <si>
    <t xml:space="preserve">  REVENUE adjustments  </t>
  </si>
  <si>
    <t xml:space="preserve">  AJE'S  </t>
  </si>
  <si>
    <t xml:space="preserve">  FINAL TB  </t>
  </si>
  <si>
    <t>Sales</t>
  </si>
  <si>
    <t>System Account</t>
  </si>
  <si>
    <t xml:space="preserve">  -    </t>
  </si>
  <si>
    <t>1000/000 : Sales</t>
  </si>
  <si>
    <t>Account Balance</t>
  </si>
  <si>
    <t>Purchases</t>
  </si>
  <si>
    <t>Cost of Sales</t>
  </si>
  <si>
    <t>2000/000 : Cost of Sales</t>
  </si>
  <si>
    <t>2100/000 : Inventory Adjustment</t>
  </si>
  <si>
    <t>2690/000 : Admin Fee</t>
  </si>
  <si>
    <t>Other Income</t>
  </si>
  <si>
    <t>2695/000 : Courier Fees</t>
  </si>
  <si>
    <t>2750/000 : Interest Received</t>
  </si>
  <si>
    <t>2780/000 : Training Fees - Received</t>
  </si>
  <si>
    <t>2790/000 : Warehouse Charges Received</t>
  </si>
  <si>
    <t>2900/000 : Sundry Income</t>
  </si>
  <si>
    <t>3049/000 : Admin Fee</t>
  </si>
  <si>
    <t>Expenses</t>
  </si>
  <si>
    <t>3120/000 : Annual Fees</t>
  </si>
  <si>
    <t>3200/000 : Bank Charges</t>
  </si>
  <si>
    <t>3300/000 : Computer Expenses</t>
  </si>
  <si>
    <t>3400/000 : Courier</t>
  </si>
  <si>
    <t>3550/000 : Discount Allowed for Cash</t>
  </si>
  <si>
    <t>3765/000 : Warehouse Charges Paid</t>
  </si>
  <si>
    <t>3900/000 : Interest Paid</t>
  </si>
  <si>
    <t>3950/000 : Leasing Charges</t>
  </si>
  <si>
    <t>4200/000 : Printing AND Stationery</t>
  </si>
  <si>
    <t>4300/000 : Rent Paid</t>
  </si>
  <si>
    <t>4350/000 : Repairs AND Maintenance</t>
  </si>
  <si>
    <t>4550/000 : Subscriptions</t>
  </si>
  <si>
    <t>4600/000 : Telephone AND Fax</t>
  </si>
  <si>
    <t>4800/000 : Normal Taxation</t>
  </si>
  <si>
    <t>Conversion Retained Earnings Adjustments</t>
  </si>
  <si>
    <t>5400/000 : Share Holders / Directors / Members Loan</t>
  </si>
  <si>
    <t>Non-Current Assets</t>
  </si>
  <si>
    <t>8400/000 : FNB</t>
  </si>
  <si>
    <t>Current Assets</t>
  </si>
  <si>
    <t>Bank Account Balance</t>
  </si>
  <si>
    <t>Worldwide Savings</t>
  </si>
  <si>
    <t>Trade Receivables</t>
  </si>
  <si>
    <t>5464/000 : RegimA Skin Treatments - Loan Account</t>
  </si>
  <si>
    <t>7550/000 : Inventory Control - Inserts Lables _AND_ SND</t>
  </si>
  <si>
    <t>7700/000 : Inventory Control - Finished Goods</t>
  </si>
  <si>
    <t>7720/000 : Inventory - Stock Provision</t>
  </si>
  <si>
    <t>7750/000 : Marketing Material</t>
  </si>
  <si>
    <t>Trade Payables</t>
  </si>
  <si>
    <t>Current Liabilities</t>
  </si>
  <si>
    <t>VAT Payable</t>
  </si>
  <si>
    <t>9300/000 : Taxation Payable</t>
  </si>
  <si>
    <t>9300/111 : Provision for Taxation</t>
  </si>
  <si>
    <t>9500/000 : Vat / Tax Control Account</t>
  </si>
  <si>
    <t>Conversion Account</t>
  </si>
  <si>
    <t>Opening Balance and VAT Adjustments</t>
  </si>
  <si>
    <t>Owners Equity</t>
  </si>
  <si>
    <t>Retained Income</t>
  </si>
  <si>
    <t>5100/000 : Share Capital / Members Contribution</t>
  </si>
  <si>
    <t>RWWD</t>
  </si>
  <si>
    <t>TRIAL BALANCE FEB20</t>
  </si>
  <si>
    <t>ADJUSTING JOURNAL ENTRIES</t>
  </si>
  <si>
    <t>Stock provision</t>
  </si>
  <si>
    <t>7720/000</t>
  </si>
  <si>
    <t>DR</t>
  </si>
  <si>
    <t>COS</t>
  </si>
  <si>
    <t>2000/000</t>
  </si>
  <si>
    <t>CR</t>
  </si>
  <si>
    <t>Write bank of PY stock provision</t>
  </si>
  <si>
    <t>Taxation</t>
  </si>
  <si>
    <t>9300/000</t>
  </si>
  <si>
    <t>Dr</t>
  </si>
  <si>
    <t>Cr</t>
  </si>
  <si>
    <t>4800/000</t>
  </si>
  <si>
    <t>Tax Payable</t>
  </si>
  <si>
    <t>Reallocation of provisional tax paid</t>
  </si>
  <si>
    <t>Loan Regima</t>
  </si>
  <si>
    <t>5464/000</t>
  </si>
  <si>
    <t>Allocating production costs</t>
  </si>
  <si>
    <t>Admin fees</t>
  </si>
  <si>
    <t>3049/000</t>
  </si>
  <si>
    <t>Re-allocating production costs</t>
  </si>
  <si>
    <t>Tax entry for the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</si>
</sst>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6">
    <xf numFmtId="0" fontId="0" fillId="0" borderId="0" xfId="0"/>
    <xf numFmtId="4" fontId="0" fillId="0" borderId="0" xfId="0" applyNumberFormat="1"/>
    <xf numFmtId="0" fontId="0" fillId="33" borderId="0" xfId="0" applyFill="1"/>
    <xf numFmtId="4" fontId="0" fillId="33" borderId="0" xfId="0" applyNumberFormat="1" applyFill="1"/>
    <xf numFmtId="4" fontId="0" fillId="34" borderId="0" xfId="0" applyNumberFormat="1" applyFill="1"/>
    <xf numFmtId="0" fontId="0" fillId="34" borderId="0" xfId="0" applyFill="1"/>
    <xf numFmtId="0" fontId="0" fillId="35" borderId="0" xfId="0" applyFill="1"/>
    <xf numFmtId="4" fontId="0" fillId="35" borderId="0" xfId="0" applyNumberFormat="1" applyFill="1"/>
    <xf numFmtId="0" fontId="16" fillId="36" borderId="0" xfId="0" applyFont="1" applyFill="1"/>
    <xf numFmtId="4" fontId="16" fillId="36" borderId="0" xfId="0" applyNumberFormat="1" applyFont="1" applyFill="1"/>
    <xf numFmtId="17" fontId="0" fillId="0" borderId="0" xfId="0" applyNumberFormat="1"/>
    <xf numFmtId="43" fontId="0" fillId="0" borderId="0" xfId="42" applyFont="1"/>
    <xf numFmtId="0" fontId="16" fillId="0" borderId="0" xfId="0" applyFont="1"/>
    <xf numFmtId="0" fontId="16" fillId="33" borderId="0" xfId="0" applyFont="1" applyFill="1" applyAlignment="1">
      <alignment wrapText="1"/>
    </xf>
    <xf numFmtId="0" fontId="16" fillId="34" borderId="0" xfId="0" applyFont="1" applyFill="1" applyAlignment="1">
      <alignment wrapText="1"/>
    </xf>
    <xf numFmtId="0" fontId="16" fillId="35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"/>
  <sheetViews>
    <sheetView tabSelected="1" topLeftCell="A4" zoomScale="80" zoomScaleNormal="80" workbookViewId="0">
      <selection activeCell="F42" sqref="F42"/>
    </sheetView>
  </sheetViews>
  <sheetFormatPr defaultRowHeight="15" x14ac:dyDescent="0.25"/>
  <cols>
    <col min="1" max="1" width="51.42578125" bestFit="1" customWidth="1"/>
    <col min="2" max="2" width="18.5703125" bestFit="1" customWidth="1"/>
    <col min="3" max="3" width="20.42578125" bestFit="1" customWidth="1"/>
    <col min="4" max="5" width="11" bestFit="1" customWidth="1"/>
    <col min="6" max="7" width="12.42578125" bestFit="1" customWidth="1"/>
    <col min="8" max="8" width="13.140625" bestFit="1" customWidth="1"/>
    <col min="9" max="9" width="17.140625" bestFit="1" customWidth="1"/>
    <col min="10" max="10" width="13.140625" bestFit="1" customWidth="1"/>
    <col min="11" max="11" width="12.42578125" bestFit="1" customWidth="1"/>
    <col min="12" max="13" width="13.140625" bestFit="1" customWidth="1"/>
  </cols>
  <sheetData>
    <row r="1" spans="1:12" x14ac:dyDescent="0.25">
      <c r="A1" s="12" t="s">
        <v>68</v>
      </c>
    </row>
    <row r="2" spans="1:12" x14ac:dyDescent="0.25">
      <c r="A2" s="12" t="s">
        <v>69</v>
      </c>
    </row>
    <row r="3" spans="1:12" s="12" customFormat="1" ht="30" x14ac:dyDescent="0.25">
      <c r="A3" s="12" t="s">
        <v>0</v>
      </c>
      <c r="B3" s="12" t="s">
        <v>1</v>
      </c>
      <c r="C3" s="12" t="s">
        <v>2</v>
      </c>
      <c r="D3" s="12" t="s">
        <v>3</v>
      </c>
      <c r="E3" s="12" t="s">
        <v>4</v>
      </c>
      <c r="F3" s="12" t="s">
        <v>5</v>
      </c>
      <c r="G3" s="12" t="s">
        <v>6</v>
      </c>
      <c r="H3" s="12" t="s">
        <v>7</v>
      </c>
      <c r="I3" s="13" t="s">
        <v>8</v>
      </c>
      <c r="J3" s="14" t="s">
        <v>9</v>
      </c>
      <c r="K3" s="15" t="s">
        <v>10</v>
      </c>
      <c r="L3" s="8" t="s">
        <v>11</v>
      </c>
    </row>
    <row r="4" spans="1:12" x14ac:dyDescent="0.25">
      <c r="A4" t="s">
        <v>12</v>
      </c>
      <c r="B4" t="s">
        <v>12</v>
      </c>
      <c r="C4" t="s">
        <v>13</v>
      </c>
      <c r="F4" t="s">
        <v>14</v>
      </c>
      <c r="G4" s="1">
        <v>6419013.5899999999</v>
      </c>
      <c r="H4" s="1">
        <v>-6419013.5899999999</v>
      </c>
      <c r="I4" s="2"/>
      <c r="J4" s="4">
        <v>-1021814.74</v>
      </c>
      <c r="K4" s="6"/>
      <c r="L4" s="9">
        <f>+H4+I4+J4+K4</f>
        <v>-7440828.3300000001</v>
      </c>
    </row>
    <row r="5" spans="1:12" x14ac:dyDescent="0.25">
      <c r="A5" t="s">
        <v>15</v>
      </c>
      <c r="B5" t="s">
        <v>12</v>
      </c>
      <c r="C5" t="s">
        <v>16</v>
      </c>
      <c r="E5">
        <v>1891486.32</v>
      </c>
      <c r="F5" t="s">
        <v>14</v>
      </c>
      <c r="G5" s="1">
        <v>5085267.0199999996</v>
      </c>
      <c r="H5" s="1">
        <v>-5085267.0199999996</v>
      </c>
      <c r="I5" s="2"/>
      <c r="J5" s="5"/>
      <c r="K5" s="6"/>
      <c r="L5" s="9">
        <f t="shared" ref="L5:L48" si="0">+H5+I5+J5+K5</f>
        <v>-5085267.0199999996</v>
      </c>
    </row>
    <row r="6" spans="1:12" x14ac:dyDescent="0.25">
      <c r="A6" t="s">
        <v>17</v>
      </c>
      <c r="B6" t="s">
        <v>18</v>
      </c>
      <c r="C6" t="s">
        <v>13</v>
      </c>
      <c r="F6" s="1">
        <v>2578379.5699999998</v>
      </c>
      <c r="G6" t="s">
        <v>14</v>
      </c>
      <c r="H6" s="1">
        <v>2578379.5699999998</v>
      </c>
      <c r="I6" s="2"/>
      <c r="J6" s="5"/>
      <c r="K6" s="6"/>
      <c r="L6" s="9">
        <f t="shared" si="0"/>
        <v>2578379.5699999998</v>
      </c>
    </row>
    <row r="7" spans="1:12" x14ac:dyDescent="0.25">
      <c r="A7" t="s">
        <v>19</v>
      </c>
      <c r="B7" t="s">
        <v>18</v>
      </c>
      <c r="C7" t="s">
        <v>16</v>
      </c>
      <c r="F7" s="1">
        <v>4562642.88</v>
      </c>
      <c r="G7" t="s">
        <v>14</v>
      </c>
      <c r="H7" s="1">
        <v>4562642.88</v>
      </c>
      <c r="I7" s="2"/>
      <c r="J7" s="5"/>
      <c r="K7" s="7">
        <v>1060097.7</v>
      </c>
      <c r="L7" s="9">
        <f t="shared" si="0"/>
        <v>5622740.5800000001</v>
      </c>
    </row>
    <row r="8" spans="1:12" x14ac:dyDescent="0.25">
      <c r="A8" t="s">
        <v>20</v>
      </c>
      <c r="B8" t="s">
        <v>18</v>
      </c>
      <c r="C8" t="s">
        <v>16</v>
      </c>
      <c r="F8" s="1">
        <v>2199.41</v>
      </c>
      <c r="G8" t="s">
        <v>14</v>
      </c>
      <c r="H8" s="1">
        <v>2199.41</v>
      </c>
      <c r="I8" s="2"/>
      <c r="J8" s="5"/>
      <c r="K8" s="6"/>
      <c r="L8" s="9">
        <f t="shared" si="0"/>
        <v>2199.41</v>
      </c>
    </row>
    <row r="9" spans="1:12" x14ac:dyDescent="0.25">
      <c r="A9" t="s">
        <v>21</v>
      </c>
      <c r="B9" t="s">
        <v>22</v>
      </c>
      <c r="C9" t="s">
        <v>16</v>
      </c>
      <c r="E9">
        <v>12107.86</v>
      </c>
      <c r="F9" t="s">
        <v>14</v>
      </c>
      <c r="G9" s="1">
        <v>605607.25</v>
      </c>
      <c r="H9" s="1">
        <v>-605607.25</v>
      </c>
      <c r="I9" s="2"/>
      <c r="J9" s="4">
        <v>605607.25</v>
      </c>
      <c r="K9" s="6"/>
      <c r="L9" s="9">
        <f t="shared" si="0"/>
        <v>0</v>
      </c>
    </row>
    <row r="10" spans="1:12" x14ac:dyDescent="0.25">
      <c r="A10" t="s">
        <v>23</v>
      </c>
      <c r="B10" t="s">
        <v>22</v>
      </c>
      <c r="C10" t="s">
        <v>16</v>
      </c>
      <c r="F10" t="s">
        <v>14</v>
      </c>
      <c r="G10" s="1">
        <v>18854.2</v>
      </c>
      <c r="H10" s="1">
        <v>-18854.2</v>
      </c>
      <c r="I10" s="2"/>
      <c r="J10" s="4">
        <v>18854.2</v>
      </c>
      <c r="K10" s="6"/>
      <c r="L10" s="9">
        <f t="shared" si="0"/>
        <v>0</v>
      </c>
    </row>
    <row r="11" spans="1:12" x14ac:dyDescent="0.25">
      <c r="A11" t="s">
        <v>24</v>
      </c>
      <c r="B11" t="s">
        <v>22</v>
      </c>
      <c r="C11" t="s">
        <v>16</v>
      </c>
      <c r="F11" t="s">
        <v>14</v>
      </c>
      <c r="G11" s="1">
        <v>19472.73</v>
      </c>
      <c r="H11" s="1">
        <v>-19472.73</v>
      </c>
      <c r="I11" s="2"/>
      <c r="J11" s="5"/>
      <c r="K11" s="6"/>
      <c r="L11" s="9">
        <f t="shared" si="0"/>
        <v>-19472.73</v>
      </c>
    </row>
    <row r="12" spans="1:12" x14ac:dyDescent="0.25">
      <c r="A12" t="s">
        <v>25</v>
      </c>
      <c r="B12" t="s">
        <v>22</v>
      </c>
      <c r="C12" t="s">
        <v>16</v>
      </c>
      <c r="F12" t="s">
        <v>14</v>
      </c>
      <c r="G12" s="1">
        <v>20477.46</v>
      </c>
      <c r="H12" s="1">
        <v>-20477.46</v>
      </c>
      <c r="I12" s="2"/>
      <c r="J12" s="4">
        <v>20477.46</v>
      </c>
      <c r="K12" s="6"/>
      <c r="L12" s="9">
        <f t="shared" si="0"/>
        <v>0</v>
      </c>
    </row>
    <row r="13" spans="1:12" x14ac:dyDescent="0.25">
      <c r="A13" t="s">
        <v>26</v>
      </c>
      <c r="B13" t="s">
        <v>22</v>
      </c>
      <c r="C13" t="s">
        <v>16</v>
      </c>
      <c r="F13" t="s">
        <v>14</v>
      </c>
      <c r="G13" s="1">
        <v>376875.83</v>
      </c>
      <c r="H13" s="1">
        <v>-376875.83</v>
      </c>
      <c r="I13" s="2"/>
      <c r="J13" s="4">
        <v>376875.83</v>
      </c>
      <c r="K13" s="6"/>
      <c r="L13" s="9">
        <f t="shared" si="0"/>
        <v>0</v>
      </c>
    </row>
    <row r="14" spans="1:12" x14ac:dyDescent="0.25">
      <c r="A14" t="s">
        <v>27</v>
      </c>
      <c r="B14" t="s">
        <v>22</v>
      </c>
      <c r="C14" t="s">
        <v>16</v>
      </c>
      <c r="E14">
        <v>387.35</v>
      </c>
      <c r="F14" t="s">
        <v>14</v>
      </c>
      <c r="G14" t="s">
        <v>14</v>
      </c>
      <c r="H14" t="s">
        <v>14</v>
      </c>
      <c r="I14" s="2"/>
      <c r="J14" s="5"/>
      <c r="K14" s="6"/>
      <c r="L14" s="9"/>
    </row>
    <row r="15" spans="1:12" x14ac:dyDescent="0.25">
      <c r="A15" t="s">
        <v>28</v>
      </c>
      <c r="B15" t="s">
        <v>29</v>
      </c>
      <c r="C15" t="s">
        <v>16</v>
      </c>
      <c r="D15">
        <v>111357.62</v>
      </c>
      <c r="F15" s="1">
        <v>810097.7</v>
      </c>
      <c r="G15" t="s">
        <v>14</v>
      </c>
      <c r="H15" s="1">
        <v>810097.7</v>
      </c>
      <c r="I15" s="2"/>
      <c r="J15" s="5"/>
      <c r="K15" s="7">
        <v>-810097.7</v>
      </c>
      <c r="L15" s="9">
        <f t="shared" si="0"/>
        <v>0</v>
      </c>
    </row>
    <row r="16" spans="1:12" x14ac:dyDescent="0.25">
      <c r="A16" t="s">
        <v>30</v>
      </c>
      <c r="B16" t="s">
        <v>29</v>
      </c>
      <c r="C16" t="s">
        <v>16</v>
      </c>
      <c r="D16">
        <v>1125</v>
      </c>
      <c r="F16" s="1">
        <v>1160</v>
      </c>
      <c r="G16" t="s">
        <v>14</v>
      </c>
      <c r="H16" s="1">
        <v>1160</v>
      </c>
      <c r="I16" s="2"/>
      <c r="J16" s="5"/>
      <c r="K16" s="6"/>
      <c r="L16" s="9">
        <f t="shared" si="0"/>
        <v>1160</v>
      </c>
    </row>
    <row r="17" spans="1:13" x14ac:dyDescent="0.25">
      <c r="A17" t="s">
        <v>31</v>
      </c>
      <c r="B17" t="s">
        <v>29</v>
      </c>
      <c r="C17" t="s">
        <v>16</v>
      </c>
      <c r="D17">
        <v>14658.24</v>
      </c>
      <c r="F17" s="1">
        <v>13354.71</v>
      </c>
      <c r="G17" t="s">
        <v>14</v>
      </c>
      <c r="H17" s="1">
        <v>13354.71</v>
      </c>
      <c r="I17" s="2"/>
      <c r="J17" s="5"/>
      <c r="K17" s="6"/>
      <c r="L17" s="9">
        <f t="shared" si="0"/>
        <v>13354.71</v>
      </c>
    </row>
    <row r="18" spans="1:13" x14ac:dyDescent="0.25">
      <c r="A18" t="s">
        <v>32</v>
      </c>
      <c r="B18" t="s">
        <v>29</v>
      </c>
      <c r="C18" t="s">
        <v>16</v>
      </c>
      <c r="D18">
        <v>354511.86</v>
      </c>
      <c r="F18" s="1">
        <v>313710.83</v>
      </c>
      <c r="G18" t="s">
        <v>14</v>
      </c>
      <c r="H18" s="1">
        <v>313710.83</v>
      </c>
      <c r="I18" s="2"/>
      <c r="J18" s="5"/>
      <c r="K18" s="6"/>
      <c r="L18" s="9">
        <f t="shared" si="0"/>
        <v>313710.83</v>
      </c>
    </row>
    <row r="19" spans="1:13" x14ac:dyDescent="0.25">
      <c r="A19" t="s">
        <v>33</v>
      </c>
      <c r="B19" t="s">
        <v>29</v>
      </c>
      <c r="C19" t="s">
        <v>16</v>
      </c>
      <c r="F19" s="1">
        <v>5587.26</v>
      </c>
      <c r="G19" t="s">
        <v>14</v>
      </c>
      <c r="H19" s="1">
        <v>5587.26</v>
      </c>
      <c r="I19" s="2"/>
      <c r="J19" s="5"/>
      <c r="K19" s="6"/>
      <c r="L19" s="9">
        <f t="shared" si="0"/>
        <v>5587.26</v>
      </c>
    </row>
    <row r="20" spans="1:13" x14ac:dyDescent="0.25">
      <c r="A20" t="s">
        <v>34</v>
      </c>
      <c r="B20" t="s">
        <v>29</v>
      </c>
      <c r="C20" t="s">
        <v>16</v>
      </c>
      <c r="D20">
        <v>0.52</v>
      </c>
      <c r="F20" t="s">
        <v>14</v>
      </c>
      <c r="G20" t="s">
        <v>14</v>
      </c>
      <c r="H20" t="s">
        <v>14</v>
      </c>
      <c r="I20" s="2"/>
      <c r="J20" s="5"/>
      <c r="K20" s="6"/>
      <c r="L20" s="9"/>
    </row>
    <row r="21" spans="1:13" x14ac:dyDescent="0.25">
      <c r="A21" t="s">
        <v>35</v>
      </c>
      <c r="B21" t="s">
        <v>29</v>
      </c>
      <c r="C21" t="s">
        <v>16</v>
      </c>
      <c r="D21">
        <v>27151.07</v>
      </c>
      <c r="F21" s="1">
        <v>647215.80000000005</v>
      </c>
      <c r="G21" t="s">
        <v>14</v>
      </c>
      <c r="H21" s="1">
        <v>647215.80000000005</v>
      </c>
      <c r="I21" s="2"/>
      <c r="J21" s="5"/>
      <c r="K21" s="6"/>
      <c r="L21" s="9">
        <f t="shared" si="0"/>
        <v>647215.80000000005</v>
      </c>
    </row>
    <row r="22" spans="1:13" x14ac:dyDescent="0.25">
      <c r="A22" t="s">
        <v>36</v>
      </c>
      <c r="B22" t="s">
        <v>29</v>
      </c>
      <c r="C22" t="s">
        <v>16</v>
      </c>
      <c r="D22">
        <v>1.9</v>
      </c>
      <c r="F22" t="s">
        <v>14</v>
      </c>
      <c r="G22" t="s">
        <v>14</v>
      </c>
      <c r="H22" t="s">
        <v>14</v>
      </c>
      <c r="I22" s="2"/>
      <c r="J22" s="5"/>
      <c r="K22" s="6"/>
      <c r="L22" s="9"/>
    </row>
    <row r="23" spans="1:13" x14ac:dyDescent="0.25">
      <c r="A23" t="s">
        <v>37</v>
      </c>
      <c r="B23" t="s">
        <v>29</v>
      </c>
      <c r="C23" t="s">
        <v>16</v>
      </c>
      <c r="D23">
        <v>3977.22</v>
      </c>
      <c r="F23" s="1">
        <v>7354.08</v>
      </c>
      <c r="G23" t="s">
        <v>14</v>
      </c>
      <c r="H23" s="1">
        <v>7354.08</v>
      </c>
      <c r="I23" s="2"/>
      <c r="J23" s="5"/>
      <c r="K23" s="6"/>
      <c r="L23" s="9">
        <f t="shared" si="0"/>
        <v>7354.08</v>
      </c>
    </row>
    <row r="24" spans="1:13" x14ac:dyDescent="0.25">
      <c r="A24" t="s">
        <v>38</v>
      </c>
      <c r="B24" t="s">
        <v>29</v>
      </c>
      <c r="C24" t="s">
        <v>16</v>
      </c>
      <c r="D24">
        <v>659.49</v>
      </c>
      <c r="F24" s="1">
        <v>1768.26</v>
      </c>
      <c r="G24" t="s">
        <v>14</v>
      </c>
      <c r="H24" s="1">
        <v>1768.26</v>
      </c>
      <c r="I24" s="2"/>
      <c r="J24" s="5"/>
      <c r="K24" s="6"/>
      <c r="L24" s="9">
        <f t="shared" si="0"/>
        <v>1768.26</v>
      </c>
    </row>
    <row r="25" spans="1:13" x14ac:dyDescent="0.25">
      <c r="A25" t="s">
        <v>39</v>
      </c>
      <c r="B25" t="s">
        <v>29</v>
      </c>
      <c r="C25" t="s">
        <v>16</v>
      </c>
      <c r="D25">
        <v>48000</v>
      </c>
      <c r="F25" s="1">
        <v>48000</v>
      </c>
      <c r="G25" t="s">
        <v>14</v>
      </c>
      <c r="H25" s="1">
        <v>48000</v>
      </c>
      <c r="I25" s="2"/>
      <c r="J25" s="5"/>
      <c r="K25" s="6"/>
      <c r="L25" s="9">
        <f t="shared" si="0"/>
        <v>48000</v>
      </c>
    </row>
    <row r="26" spans="1:13" x14ac:dyDescent="0.25">
      <c r="A26" t="s">
        <v>40</v>
      </c>
      <c r="B26" t="s">
        <v>29</v>
      </c>
      <c r="C26" t="s">
        <v>16</v>
      </c>
      <c r="F26" s="1">
        <v>10000</v>
      </c>
      <c r="G26" t="s">
        <v>14</v>
      </c>
      <c r="H26" s="1">
        <v>10000</v>
      </c>
      <c r="I26" s="2"/>
      <c r="J26" s="5"/>
      <c r="K26" s="6"/>
      <c r="L26" s="9">
        <f t="shared" si="0"/>
        <v>10000</v>
      </c>
    </row>
    <row r="27" spans="1:13" x14ac:dyDescent="0.25">
      <c r="A27" t="s">
        <v>41</v>
      </c>
      <c r="B27" t="s">
        <v>29</v>
      </c>
      <c r="C27" t="s">
        <v>16</v>
      </c>
      <c r="D27">
        <v>865.7</v>
      </c>
      <c r="F27" t="s">
        <v>14</v>
      </c>
      <c r="G27" t="s">
        <v>14</v>
      </c>
      <c r="H27" t="s">
        <v>14</v>
      </c>
      <c r="I27" s="2"/>
      <c r="J27" s="5"/>
      <c r="K27" s="6"/>
      <c r="L27" s="9"/>
    </row>
    <row r="28" spans="1:13" x14ac:dyDescent="0.25">
      <c r="A28" t="s">
        <v>42</v>
      </c>
      <c r="B28" t="s">
        <v>29</v>
      </c>
      <c r="C28" t="s">
        <v>16</v>
      </c>
      <c r="F28" s="1">
        <v>1329</v>
      </c>
      <c r="G28" t="s">
        <v>14</v>
      </c>
      <c r="H28" s="1">
        <v>1329</v>
      </c>
      <c r="I28" s="2"/>
      <c r="J28" s="5"/>
      <c r="K28" s="6"/>
      <c r="L28" s="9">
        <f t="shared" si="0"/>
        <v>1329</v>
      </c>
      <c r="M28" s="1">
        <f>SUM(L4:L28)</f>
        <v>-3292768.58</v>
      </c>
    </row>
    <row r="29" spans="1:13" x14ac:dyDescent="0.25">
      <c r="A29" t="s">
        <v>43</v>
      </c>
      <c r="B29" t="s">
        <v>29</v>
      </c>
      <c r="C29" t="s">
        <v>16</v>
      </c>
      <c r="F29" s="1">
        <v>76643.42</v>
      </c>
      <c r="G29" t="s">
        <v>14</v>
      </c>
      <c r="H29" s="1">
        <v>76643.42</v>
      </c>
      <c r="I29" s="2"/>
      <c r="J29" s="5"/>
      <c r="K29" s="7">
        <f>-76643.42+'AJE''S'!D23</f>
        <v>845331.58</v>
      </c>
      <c r="L29" s="9">
        <f t="shared" si="0"/>
        <v>921975</v>
      </c>
    </row>
    <row r="30" spans="1:13" x14ac:dyDescent="0.25">
      <c r="A30" t="s">
        <v>44</v>
      </c>
      <c r="B30" t="s">
        <v>29</v>
      </c>
      <c r="C30" t="s">
        <v>16</v>
      </c>
      <c r="E30">
        <v>394164.6</v>
      </c>
      <c r="F30" t="s">
        <v>14</v>
      </c>
      <c r="G30" t="s">
        <v>14</v>
      </c>
      <c r="H30" t="s">
        <v>14</v>
      </c>
      <c r="I30" s="2"/>
      <c r="J30" s="5"/>
      <c r="K30" s="6"/>
      <c r="L30" s="9"/>
    </row>
    <row r="31" spans="1:13" x14ac:dyDescent="0.25">
      <c r="A31" t="s">
        <v>45</v>
      </c>
      <c r="B31" t="s">
        <v>46</v>
      </c>
      <c r="C31" t="s">
        <v>16</v>
      </c>
      <c r="E31">
        <v>4266</v>
      </c>
      <c r="F31" t="s">
        <v>14</v>
      </c>
      <c r="G31" s="1">
        <v>4266</v>
      </c>
      <c r="H31" s="1">
        <v>-4266</v>
      </c>
      <c r="I31" s="2"/>
      <c r="J31" s="5"/>
      <c r="K31" s="6"/>
      <c r="L31" s="9">
        <f t="shared" si="0"/>
        <v>-4266</v>
      </c>
    </row>
    <row r="32" spans="1:13" x14ac:dyDescent="0.25">
      <c r="A32" t="s">
        <v>47</v>
      </c>
      <c r="B32" t="s">
        <v>48</v>
      </c>
      <c r="C32" t="s">
        <v>49</v>
      </c>
      <c r="D32">
        <v>398814.08</v>
      </c>
      <c r="F32" s="1">
        <v>482640.77</v>
      </c>
      <c r="G32" t="s">
        <v>14</v>
      </c>
      <c r="H32" s="1">
        <v>482640.77</v>
      </c>
      <c r="I32" s="2"/>
      <c r="J32" s="5"/>
      <c r="K32" s="6"/>
      <c r="L32" s="9">
        <f t="shared" si="0"/>
        <v>482640.77</v>
      </c>
    </row>
    <row r="33" spans="1:12" x14ac:dyDescent="0.25">
      <c r="A33" t="s">
        <v>50</v>
      </c>
      <c r="B33" t="s">
        <v>48</v>
      </c>
      <c r="C33" t="s">
        <v>49</v>
      </c>
      <c r="F33" s="1">
        <v>2319625.06</v>
      </c>
      <c r="G33" t="s">
        <v>14</v>
      </c>
      <c r="H33" s="1">
        <v>2319625.06</v>
      </c>
      <c r="I33" s="2"/>
      <c r="J33" s="5"/>
      <c r="K33" s="6"/>
      <c r="L33" s="9">
        <f t="shared" si="0"/>
        <v>2319625.06</v>
      </c>
    </row>
    <row r="34" spans="1:12" x14ac:dyDescent="0.25">
      <c r="A34" t="s">
        <v>51</v>
      </c>
      <c r="B34" t="s">
        <v>48</v>
      </c>
      <c r="C34" t="s">
        <v>13</v>
      </c>
      <c r="D34">
        <v>89514.18</v>
      </c>
      <c r="F34" s="1">
        <v>2695776.03</v>
      </c>
      <c r="G34" t="s">
        <v>14</v>
      </c>
      <c r="H34" s="1">
        <v>2695776.03</v>
      </c>
      <c r="I34" s="2"/>
      <c r="J34" s="5"/>
      <c r="K34" s="6"/>
      <c r="L34" s="9">
        <f t="shared" si="0"/>
        <v>2695776.03</v>
      </c>
    </row>
    <row r="35" spans="1:12" x14ac:dyDescent="0.25">
      <c r="A35" t="s">
        <v>52</v>
      </c>
      <c r="B35" t="s">
        <v>48</v>
      </c>
      <c r="C35" t="s">
        <v>16</v>
      </c>
      <c r="E35">
        <v>348907</v>
      </c>
      <c r="F35" t="s">
        <v>14</v>
      </c>
      <c r="G35" t="s">
        <v>14</v>
      </c>
      <c r="H35">
        <v>0</v>
      </c>
      <c r="I35" s="2"/>
      <c r="J35" s="5"/>
      <c r="K35" s="7">
        <v>-750000</v>
      </c>
      <c r="L35" s="9">
        <f t="shared" si="0"/>
        <v>-750000</v>
      </c>
    </row>
    <row r="36" spans="1:12" x14ac:dyDescent="0.25">
      <c r="A36" t="s">
        <v>53</v>
      </c>
      <c r="B36" t="s">
        <v>48</v>
      </c>
      <c r="C36" t="s">
        <v>16</v>
      </c>
      <c r="D36">
        <v>1357.13</v>
      </c>
      <c r="F36" t="s">
        <v>14</v>
      </c>
      <c r="G36" t="s">
        <v>14</v>
      </c>
      <c r="H36" t="s">
        <v>14</v>
      </c>
      <c r="I36" s="2"/>
      <c r="J36" s="5"/>
      <c r="K36" s="6"/>
      <c r="L36" s="9"/>
    </row>
    <row r="37" spans="1:12" x14ac:dyDescent="0.25">
      <c r="A37" t="s">
        <v>54</v>
      </c>
      <c r="B37" t="s">
        <v>48</v>
      </c>
      <c r="C37" t="s">
        <v>16</v>
      </c>
      <c r="D37">
        <v>2887676.8</v>
      </c>
      <c r="F37" s="1">
        <v>141163.95000000001</v>
      </c>
      <c r="G37" t="s">
        <v>14</v>
      </c>
      <c r="H37" s="1">
        <v>141163.95000000001</v>
      </c>
      <c r="I37" s="2"/>
      <c r="J37" s="5"/>
      <c r="K37" s="7">
        <v>-141163.95000000001</v>
      </c>
      <c r="L37" s="9">
        <f t="shared" si="0"/>
        <v>0</v>
      </c>
    </row>
    <row r="38" spans="1:12" x14ac:dyDescent="0.25">
      <c r="A38" t="s">
        <v>55</v>
      </c>
      <c r="B38" t="s">
        <v>48</v>
      </c>
      <c r="C38" t="s">
        <v>16</v>
      </c>
      <c r="E38">
        <v>500000</v>
      </c>
      <c r="F38" t="s">
        <v>14</v>
      </c>
      <c r="G38" s="1">
        <v>500000</v>
      </c>
      <c r="H38" s="1">
        <v>-500000</v>
      </c>
      <c r="I38" s="2"/>
      <c r="J38" s="5"/>
      <c r="K38" s="7">
        <v>500000</v>
      </c>
      <c r="L38" s="9">
        <f t="shared" si="0"/>
        <v>0</v>
      </c>
    </row>
    <row r="39" spans="1:12" x14ac:dyDescent="0.25">
      <c r="A39" t="s">
        <v>56</v>
      </c>
      <c r="B39" t="s">
        <v>48</v>
      </c>
      <c r="C39" t="s">
        <v>16</v>
      </c>
      <c r="D39">
        <v>985.83</v>
      </c>
      <c r="F39" t="s">
        <v>14</v>
      </c>
      <c r="G39">
        <v>747.86</v>
      </c>
      <c r="H39">
        <v>-747.86</v>
      </c>
      <c r="I39" s="3">
        <v>641167.24</v>
      </c>
      <c r="J39" s="5"/>
      <c r="K39" s="6"/>
      <c r="L39" s="9">
        <f t="shared" si="0"/>
        <v>640419.38</v>
      </c>
    </row>
    <row r="40" spans="1:12" x14ac:dyDescent="0.25">
      <c r="A40" t="s">
        <v>57</v>
      </c>
      <c r="B40" t="s">
        <v>58</v>
      </c>
      <c r="C40" t="s">
        <v>13</v>
      </c>
      <c r="E40">
        <v>1892673.79</v>
      </c>
      <c r="F40" t="s">
        <v>14</v>
      </c>
      <c r="G40" s="1">
        <v>2112553.7599999998</v>
      </c>
      <c r="H40" s="1">
        <v>-2112553.7599999998</v>
      </c>
      <c r="I40" s="2"/>
      <c r="J40" s="5"/>
      <c r="K40" s="6"/>
      <c r="L40" s="9">
        <f t="shared" si="0"/>
        <v>-2112553.7599999998</v>
      </c>
    </row>
    <row r="41" spans="1:12" x14ac:dyDescent="0.25">
      <c r="A41" t="s">
        <v>59</v>
      </c>
      <c r="B41" t="s">
        <v>58</v>
      </c>
      <c r="C41" t="s">
        <v>13</v>
      </c>
      <c r="D41">
        <v>9101.48</v>
      </c>
      <c r="F41" t="s">
        <v>14</v>
      </c>
      <c r="G41" s="1">
        <v>573159.68999999994</v>
      </c>
      <c r="H41" s="1">
        <v>-573159.68999999994</v>
      </c>
      <c r="I41" s="2"/>
      <c r="J41" s="5"/>
      <c r="K41" s="7">
        <v>795535.46</v>
      </c>
      <c r="L41" s="9">
        <f t="shared" si="0"/>
        <v>222375.77000000002</v>
      </c>
    </row>
    <row r="42" spans="1:12" x14ac:dyDescent="0.25">
      <c r="A42" t="s">
        <v>60</v>
      </c>
      <c r="B42" t="s">
        <v>58</v>
      </c>
      <c r="C42" t="s">
        <v>16</v>
      </c>
      <c r="F42" s="1">
        <v>1004877.86</v>
      </c>
      <c r="G42" t="s">
        <v>14</v>
      </c>
      <c r="H42" s="1">
        <v>1004877.86</v>
      </c>
      <c r="I42" s="2"/>
      <c r="J42" s="5"/>
      <c r="K42" s="7">
        <f>+'AJE''S'!D24+76643.42</f>
        <v>-845331.58</v>
      </c>
      <c r="L42" s="9">
        <f t="shared" si="0"/>
        <v>159546.28000000003</v>
      </c>
    </row>
    <row r="43" spans="1:12" x14ac:dyDescent="0.25">
      <c r="A43" t="s">
        <v>61</v>
      </c>
      <c r="B43" t="s">
        <v>58</v>
      </c>
      <c r="C43" t="s">
        <v>16</v>
      </c>
      <c r="D43">
        <v>293286.45</v>
      </c>
      <c r="F43" s="1">
        <v>293286.45</v>
      </c>
      <c r="G43" t="s">
        <v>14</v>
      </c>
      <c r="H43" s="1">
        <v>293286.45</v>
      </c>
      <c r="I43" s="3">
        <v>-330902.40000000002</v>
      </c>
      <c r="J43" s="5"/>
      <c r="K43" s="6"/>
      <c r="L43" s="9">
        <f t="shared" si="0"/>
        <v>-37615.950000000012</v>
      </c>
    </row>
    <row r="44" spans="1:12" x14ac:dyDescent="0.25">
      <c r="A44" t="s">
        <v>62</v>
      </c>
      <c r="B44" t="s">
        <v>58</v>
      </c>
      <c r="C44" t="s">
        <v>16</v>
      </c>
      <c r="F44" s="1">
        <v>795535.46</v>
      </c>
      <c r="G44" t="s">
        <v>14</v>
      </c>
      <c r="H44" s="1">
        <v>795535.46</v>
      </c>
      <c r="I44" s="2"/>
      <c r="J44" s="5"/>
      <c r="K44" s="7">
        <v>-795535.46</v>
      </c>
      <c r="L44" s="9">
        <f t="shared" si="0"/>
        <v>0</v>
      </c>
    </row>
    <row r="45" spans="1:12" x14ac:dyDescent="0.25">
      <c r="A45" t="s">
        <v>63</v>
      </c>
      <c r="B45" t="s">
        <v>58</v>
      </c>
      <c r="C45" t="s">
        <v>16</v>
      </c>
      <c r="F45" t="s">
        <v>14</v>
      </c>
      <c r="G45" s="1">
        <v>141163.95000000001</v>
      </c>
      <c r="H45" s="1">
        <v>-141163.95000000001</v>
      </c>
      <c r="I45" s="2"/>
      <c r="J45" s="5"/>
      <c r="K45" s="6"/>
      <c r="L45" s="9">
        <f t="shared" si="0"/>
        <v>-141163.95000000001</v>
      </c>
    </row>
    <row r="46" spans="1:12" x14ac:dyDescent="0.25">
      <c r="A46" t="s">
        <v>64</v>
      </c>
      <c r="B46" t="s">
        <v>65</v>
      </c>
      <c r="C46" t="s">
        <v>13</v>
      </c>
      <c r="D46">
        <v>141163.95000000001</v>
      </c>
      <c r="F46" s="1">
        <v>141163.95000000001</v>
      </c>
      <c r="G46" t="s">
        <v>14</v>
      </c>
      <c r="H46" s="1">
        <v>141163.95000000001</v>
      </c>
      <c r="I46" s="3">
        <v>-141163.95000000001</v>
      </c>
      <c r="J46" s="5"/>
      <c r="K46" s="7">
        <v>141163.95000000001</v>
      </c>
      <c r="L46" s="9">
        <f t="shared" si="0"/>
        <v>141163.95000000001</v>
      </c>
    </row>
    <row r="47" spans="1:12" x14ac:dyDescent="0.25">
      <c r="A47" t="s">
        <v>66</v>
      </c>
      <c r="B47" t="s">
        <v>65</v>
      </c>
      <c r="C47" t="s">
        <v>13</v>
      </c>
      <c r="F47" t="s">
        <v>14</v>
      </c>
      <c r="G47" s="1">
        <v>1075953.1100000001</v>
      </c>
      <c r="H47" s="1">
        <v>-1075953.1100000001</v>
      </c>
      <c r="I47" s="3">
        <v>-169100.89</v>
      </c>
      <c r="J47" s="5"/>
      <c r="K47" s="6"/>
      <c r="L47" s="9">
        <f t="shared" si="0"/>
        <v>-1245054</v>
      </c>
    </row>
    <row r="48" spans="1:12" x14ac:dyDescent="0.25">
      <c r="A48" t="s">
        <v>67</v>
      </c>
      <c r="B48" t="s">
        <v>65</v>
      </c>
      <c r="C48" t="s">
        <v>16</v>
      </c>
      <c r="E48">
        <v>100</v>
      </c>
      <c r="F48" t="s">
        <v>14</v>
      </c>
      <c r="G48">
        <v>100</v>
      </c>
      <c r="H48">
        <v>-100</v>
      </c>
      <c r="I48" s="2"/>
      <c r="J48" s="5"/>
      <c r="K48" s="6"/>
      <c r="L48" s="9">
        <f t="shared" si="0"/>
        <v>-100</v>
      </c>
    </row>
    <row r="49" spans="4:12" x14ac:dyDescent="0.25">
      <c r="D49">
        <v>5044092.92</v>
      </c>
      <c r="E49">
        <v>5044092.92</v>
      </c>
      <c r="F49" s="1">
        <v>16953512.449999999</v>
      </c>
      <c r="G49" s="1">
        <v>16953512.449999999</v>
      </c>
      <c r="H49" s="9">
        <f>SUM(H4:H48)</f>
        <v>0</v>
      </c>
      <c r="I49" s="9">
        <f t="shared" ref="I49:L49" si="1">SUM(I4:I48)</f>
        <v>0</v>
      </c>
      <c r="J49" s="9">
        <f t="shared" si="1"/>
        <v>0</v>
      </c>
      <c r="K49" s="9">
        <f t="shared" si="1"/>
        <v>0</v>
      </c>
      <c r="L49" s="9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63324-5CE4-4709-9425-2B6116E47249}">
  <dimension ref="A1:E25"/>
  <sheetViews>
    <sheetView workbookViewId="0">
      <selection activeCell="B25" sqref="B25"/>
    </sheetView>
  </sheetViews>
  <sheetFormatPr defaultRowHeight="15" x14ac:dyDescent="0.25"/>
  <cols>
    <col min="2" max="2" width="32.5703125" customWidth="1"/>
    <col min="4" max="4" width="11.42578125" style="11" bestFit="1" customWidth="1"/>
  </cols>
  <sheetData>
    <row r="1" spans="1:5" x14ac:dyDescent="0.25">
      <c r="A1" t="s">
        <v>68</v>
      </c>
    </row>
    <row r="3" spans="1:5" x14ac:dyDescent="0.25">
      <c r="A3" t="s">
        <v>70</v>
      </c>
    </row>
    <row r="5" spans="1:5" x14ac:dyDescent="0.25">
      <c r="A5" s="10">
        <v>43881</v>
      </c>
    </row>
    <row r="7" spans="1:5" x14ac:dyDescent="0.25">
      <c r="A7">
        <v>1</v>
      </c>
      <c r="B7" t="s">
        <v>71</v>
      </c>
      <c r="C7" t="s">
        <v>72</v>
      </c>
      <c r="D7" s="11">
        <v>500000</v>
      </c>
      <c r="E7" t="s">
        <v>73</v>
      </c>
    </row>
    <row r="8" spans="1:5" x14ac:dyDescent="0.25">
      <c r="B8" t="s">
        <v>74</v>
      </c>
      <c r="C8" t="s">
        <v>75</v>
      </c>
      <c r="D8" s="11">
        <f>-D7</f>
        <v>-500000</v>
      </c>
      <c r="E8" t="s">
        <v>76</v>
      </c>
    </row>
    <row r="9" spans="1:5" x14ac:dyDescent="0.25">
      <c r="B9" t="s">
        <v>77</v>
      </c>
    </row>
    <row r="11" spans="1:5" x14ac:dyDescent="0.25">
      <c r="A11">
        <v>2</v>
      </c>
      <c r="B11" t="s">
        <v>83</v>
      </c>
      <c r="C11" t="s">
        <v>79</v>
      </c>
      <c r="D11" s="11">
        <v>76643.42</v>
      </c>
      <c r="E11" t="s">
        <v>80</v>
      </c>
    </row>
    <row r="12" spans="1:5" x14ac:dyDescent="0.25">
      <c r="B12" t="s">
        <v>78</v>
      </c>
      <c r="C12" t="s">
        <v>82</v>
      </c>
      <c r="D12" s="11">
        <f>-D11</f>
        <v>-76643.42</v>
      </c>
      <c r="E12" t="s">
        <v>81</v>
      </c>
    </row>
    <row r="13" spans="1:5" x14ac:dyDescent="0.25">
      <c r="B13" t="s">
        <v>84</v>
      </c>
    </row>
    <row r="15" spans="1:5" x14ac:dyDescent="0.25">
      <c r="A15">
        <v>3</v>
      </c>
      <c r="B15" t="s">
        <v>74</v>
      </c>
      <c r="C15" t="s">
        <v>75</v>
      </c>
      <c r="D15" s="11">
        <v>750000</v>
      </c>
      <c r="E15" t="s">
        <v>80</v>
      </c>
    </row>
    <row r="16" spans="1:5" x14ac:dyDescent="0.25">
      <c r="B16" t="s">
        <v>85</v>
      </c>
      <c r="C16" t="s">
        <v>86</v>
      </c>
      <c r="D16" s="11">
        <f>-D15</f>
        <v>-750000</v>
      </c>
      <c r="E16" t="s">
        <v>81</v>
      </c>
    </row>
    <row r="17" spans="1:5" x14ac:dyDescent="0.25">
      <c r="B17" t="s">
        <v>87</v>
      </c>
    </row>
    <row r="19" spans="1:5" x14ac:dyDescent="0.25">
      <c r="A19">
        <v>4</v>
      </c>
      <c r="B19" t="s">
        <v>74</v>
      </c>
      <c r="C19" t="s">
        <v>75</v>
      </c>
      <c r="D19" s="11">
        <v>810097.7</v>
      </c>
      <c r="E19" t="s">
        <v>73</v>
      </c>
    </row>
    <row r="20" spans="1:5" x14ac:dyDescent="0.25">
      <c r="B20" t="s">
        <v>88</v>
      </c>
      <c r="C20" t="s">
        <v>89</v>
      </c>
      <c r="D20" s="11">
        <f>-D19</f>
        <v>-810097.7</v>
      </c>
      <c r="E20" t="s">
        <v>76</v>
      </c>
    </row>
    <row r="21" spans="1:5" x14ac:dyDescent="0.25">
      <c r="B21" t="s">
        <v>90</v>
      </c>
    </row>
    <row r="23" spans="1:5" x14ac:dyDescent="0.25">
      <c r="A23">
        <v>5</v>
      </c>
      <c r="B23" t="s">
        <v>78</v>
      </c>
      <c r="C23" t="s">
        <v>82</v>
      </c>
      <c r="D23" s="11">
        <v>921975</v>
      </c>
      <c r="E23" t="s">
        <v>73</v>
      </c>
    </row>
    <row r="24" spans="1:5" x14ac:dyDescent="0.25">
      <c r="B24" t="s">
        <v>83</v>
      </c>
      <c r="C24" t="s">
        <v>79</v>
      </c>
      <c r="D24" s="11">
        <f>-D23</f>
        <v>-921975</v>
      </c>
      <c r="E24" t="s">
        <v>76</v>
      </c>
    </row>
    <row r="25" spans="1:5" x14ac:dyDescent="0.25">
      <c r="B25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WW - TrialBalance FEB20</vt:lpstr>
      <vt:lpstr>AJE'S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 Bantjes</dc:creator>
  <cp:lastModifiedBy>Danie Bantjes</cp:lastModifiedBy>
  <dcterms:created xsi:type="dcterms:W3CDTF">2020-08-13T16:02:12Z</dcterms:created>
  <dcterms:modified xsi:type="dcterms:W3CDTF">2020-08-13T16:22:19Z</dcterms:modified>
</cp:coreProperties>
</file>