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I:\Other computers\My Laptop\10. Submission Work\8. Uncovering Vulnerabilities in Blockchain\results\"/>
    </mc:Choice>
  </mc:AlternateContent>
  <xr:revisionPtr revIDLastSave="0" documentId="13_ncr:1_{5391EEAE-2943-4D7D-A223-EE882E1A1B83}" xr6:coauthVersionLast="47" xr6:coauthVersionMax="47" xr10:uidLastSave="{00000000-0000-0000-0000-000000000000}"/>
  <bookViews>
    <workbookView xWindow="-28920" yWindow="-120" windowWidth="29040" windowHeight="15720" xr2:uid="{00000000-000D-0000-FFFF-FFFF00000000}"/>
  </bookViews>
  <sheets>
    <sheet name="rekt-al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6" i="1" l="1" a="1"/>
  <c r="H236" i="1" s="1"/>
  <c r="H220" i="1" a="1"/>
  <c r="H220" i="1" s="1"/>
  <c r="A220" i="1" a="1"/>
  <c r="A220" i="1" s="1"/>
  <c r="K265" i="1"/>
  <c r="L265" i="1" s="1"/>
  <c r="J265" i="1"/>
  <c r="K264" i="1"/>
  <c r="L264" i="1" s="1"/>
  <c r="J264" i="1"/>
  <c r="K263" i="1"/>
  <c r="L263" i="1" s="1"/>
  <c r="J263" i="1"/>
  <c r="K262" i="1"/>
  <c r="L262" i="1" s="1"/>
  <c r="J262" i="1"/>
  <c r="K261" i="1"/>
  <c r="L261" i="1" s="1"/>
  <c r="J261" i="1"/>
  <c r="K260" i="1"/>
  <c r="L260" i="1" s="1"/>
  <c r="J260" i="1"/>
  <c r="K259" i="1"/>
  <c r="L259" i="1" s="1"/>
  <c r="J259" i="1"/>
  <c r="K258" i="1"/>
  <c r="L258" i="1" s="1"/>
  <c r="J258" i="1"/>
  <c r="K257" i="1"/>
  <c r="L257" i="1" s="1"/>
  <c r="J257" i="1"/>
  <c r="K256" i="1"/>
  <c r="L256" i="1" s="1"/>
  <c r="J256" i="1"/>
  <c r="K255" i="1"/>
  <c r="L255" i="1" s="1"/>
  <c r="J255" i="1"/>
  <c r="K254" i="1"/>
  <c r="L254" i="1" s="1"/>
  <c r="J254" i="1"/>
  <c r="K253" i="1"/>
  <c r="L253" i="1" s="1"/>
  <c r="J253" i="1"/>
  <c r="K252" i="1"/>
  <c r="L252" i="1" s="1"/>
  <c r="J252" i="1"/>
  <c r="K251" i="1"/>
  <c r="L251" i="1" s="1"/>
  <c r="J251" i="1"/>
  <c r="C235" i="1"/>
  <c r="E217" i="1"/>
  <c r="E216" i="1"/>
  <c r="E215" i="1"/>
  <c r="D108" i="1"/>
  <c r="D172" i="1"/>
  <c r="D177" i="1"/>
  <c r="D107" i="1"/>
  <c r="D85" i="1"/>
  <c r="D34" i="1"/>
  <c r="D188" i="1"/>
  <c r="D109" i="1"/>
  <c r="D118" i="1"/>
  <c r="D4" i="1"/>
  <c r="D53" i="1"/>
  <c r="D2" i="1"/>
  <c r="D26" i="1"/>
  <c r="D116" i="1"/>
  <c r="D90" i="1"/>
  <c r="D140" i="1"/>
  <c r="D82" i="1"/>
  <c r="D6" i="1"/>
  <c r="D64" i="1"/>
  <c r="D122" i="1"/>
  <c r="D61" i="1"/>
  <c r="D119" i="1"/>
  <c r="D83" i="1"/>
  <c r="D24" i="1"/>
  <c r="D157" i="1"/>
  <c r="D86" i="1"/>
  <c r="D101" i="1"/>
  <c r="D213" i="1"/>
  <c r="D19" i="1"/>
  <c r="D131" i="1"/>
  <c r="D71" i="1"/>
  <c r="D141" i="1"/>
  <c r="D184" i="1"/>
  <c r="D137" i="1"/>
  <c r="D166" i="1"/>
  <c r="D156" i="1"/>
  <c r="D129" i="1"/>
  <c r="D76" i="1"/>
  <c r="D112" i="1"/>
  <c r="D176" i="1"/>
  <c r="D60" i="1"/>
  <c r="D75" i="1"/>
  <c r="D134" i="1"/>
  <c r="D181" i="1"/>
  <c r="D38" i="1"/>
  <c r="D21" i="1"/>
  <c r="D99" i="1"/>
  <c r="D167" i="1"/>
  <c r="D180" i="1"/>
  <c r="D153" i="1"/>
  <c r="D169" i="1"/>
  <c r="D70" i="1"/>
  <c r="D127" i="1"/>
  <c r="D62" i="1"/>
  <c r="D130" i="1"/>
  <c r="D52" i="1"/>
  <c r="D199" i="1"/>
  <c r="D102" i="1"/>
  <c r="D44" i="1"/>
  <c r="D8" i="1"/>
  <c r="D39" i="1"/>
  <c r="D155" i="1"/>
  <c r="D145" i="1"/>
  <c r="D182" i="1"/>
  <c r="D68" i="1"/>
  <c r="D209" i="1"/>
  <c r="D152" i="1"/>
  <c r="D81" i="1"/>
  <c r="D178" i="1"/>
  <c r="D55" i="1"/>
  <c r="D165" i="1"/>
  <c r="D186" i="1"/>
  <c r="D170" i="1"/>
  <c r="D159" i="1"/>
  <c r="D98" i="1"/>
  <c r="D32" i="1"/>
  <c r="D56" i="1"/>
  <c r="D17" i="1"/>
  <c r="D25" i="1"/>
  <c r="D164" i="1"/>
  <c r="D15" i="1"/>
  <c r="D7" i="1"/>
  <c r="D111" i="1"/>
  <c r="D59" i="1"/>
  <c r="D3" i="1"/>
  <c r="D196" i="1"/>
  <c r="D194" i="1"/>
  <c r="D35" i="1"/>
  <c r="D73" i="1"/>
  <c r="D94" i="1"/>
  <c r="D100" i="1"/>
  <c r="D77" i="1"/>
  <c r="D158" i="1"/>
  <c r="D117" i="1"/>
  <c r="D201" i="1"/>
  <c r="D12" i="1"/>
  <c r="D91" i="1"/>
  <c r="D106" i="1"/>
  <c r="D133" i="1"/>
  <c r="D40" i="1"/>
  <c r="D185" i="1"/>
  <c r="D29" i="1"/>
  <c r="D198" i="1"/>
  <c r="D124" i="1"/>
  <c r="D142" i="1"/>
  <c r="D179" i="1"/>
  <c r="D144" i="1"/>
  <c r="D48" i="1"/>
  <c r="D163" i="1"/>
  <c r="D149" i="1"/>
  <c r="D65" i="1"/>
  <c r="D45" i="1"/>
  <c r="D110" i="1"/>
  <c r="D192" i="1"/>
  <c r="D154" i="1"/>
  <c r="D13" i="1"/>
  <c r="D54" i="1"/>
  <c r="D210" i="1"/>
  <c r="D193" i="1"/>
  <c r="D162" i="1"/>
  <c r="D211" i="1"/>
  <c r="D148" i="1"/>
  <c r="D93" i="1"/>
  <c r="D5" i="1"/>
  <c r="D43" i="1"/>
  <c r="D160" i="1"/>
  <c r="D58" i="1"/>
  <c r="D113" i="1"/>
  <c r="D79" i="1"/>
  <c r="D69" i="1"/>
  <c r="D97" i="1"/>
  <c r="D183" i="1"/>
  <c r="D95" i="1"/>
  <c r="D50" i="1"/>
  <c r="D23" i="1"/>
  <c r="D168" i="1"/>
  <c r="D46" i="1"/>
  <c r="D191" i="1"/>
  <c r="D139" i="1"/>
  <c r="D147" i="1"/>
  <c r="D171" i="1"/>
  <c r="D189" i="1"/>
  <c r="D187" i="1"/>
  <c r="D197" i="1"/>
  <c r="D30" i="1"/>
  <c r="D67" i="1"/>
  <c r="D20" i="1"/>
  <c r="D208" i="1"/>
  <c r="D11" i="1"/>
  <c r="D88" i="1"/>
  <c r="D96" i="1"/>
  <c r="D103" i="1"/>
  <c r="D135" i="1"/>
  <c r="D174" i="1"/>
  <c r="D138" i="1"/>
  <c r="D204" i="1"/>
  <c r="D57" i="1"/>
  <c r="D84" i="1"/>
  <c r="D173" i="1"/>
  <c r="D123" i="1"/>
  <c r="D115" i="1"/>
  <c r="D212" i="1"/>
  <c r="D49" i="1"/>
  <c r="D195" i="1"/>
  <c r="D9" i="1"/>
  <c r="D175" i="1"/>
  <c r="D89" i="1"/>
  <c r="D27" i="1"/>
  <c r="D104" i="1"/>
  <c r="D136" i="1"/>
  <c r="D37" i="1"/>
  <c r="D105" i="1"/>
  <c r="D151" i="1"/>
  <c r="D41" i="1"/>
  <c r="D36" i="1"/>
  <c r="D203" i="1"/>
  <c r="D190" i="1"/>
  <c r="D66" i="1"/>
  <c r="D10" i="1"/>
  <c r="D126" i="1"/>
  <c r="D51" i="1"/>
  <c r="D14" i="1"/>
  <c r="D150" i="1"/>
  <c r="D74" i="1"/>
  <c r="D132" i="1"/>
  <c r="D206" i="1"/>
  <c r="D120" i="1"/>
  <c r="D92" i="1"/>
  <c r="D87" i="1"/>
  <c r="D16" i="1"/>
  <c r="D114" i="1"/>
  <c r="D18" i="1"/>
  <c r="D33" i="1"/>
  <c r="D143" i="1"/>
  <c r="D125" i="1"/>
  <c r="D47" i="1"/>
  <c r="D200" i="1"/>
  <c r="D42" i="1"/>
  <c r="D205" i="1"/>
  <c r="D22" i="1"/>
  <c r="D128" i="1"/>
  <c r="D28" i="1"/>
  <c r="D72" i="1"/>
  <c r="D121" i="1"/>
  <c r="D80" i="1"/>
  <c r="D202" i="1"/>
  <c r="D63" i="1"/>
  <c r="D207" i="1"/>
  <c r="D78" i="1"/>
  <c r="D31" i="1"/>
  <c r="D146" i="1"/>
  <c r="D161" i="1"/>
  <c r="J250" i="1" l="1"/>
  <c r="K223" i="1"/>
  <c r="K250" i="1"/>
  <c r="L250" i="1" s="1"/>
  <c r="K230" i="1"/>
  <c r="K244" i="1"/>
  <c r="K245" i="1"/>
  <c r="K220" i="1"/>
  <c r="K221" i="1"/>
  <c r="K222" i="1"/>
  <c r="K238" i="1"/>
  <c r="J237" i="1"/>
  <c r="K237" i="1"/>
  <c r="J223" i="1"/>
  <c r="J227" i="1"/>
  <c r="J229" i="1"/>
  <c r="J231" i="1"/>
  <c r="K227" i="1"/>
  <c r="K229" i="1"/>
  <c r="K231" i="1"/>
  <c r="J228" i="1"/>
  <c r="J230" i="1"/>
  <c r="K228" i="1"/>
  <c r="M223" i="1" l="1"/>
  <c r="M230" i="1"/>
  <c r="J226" i="1"/>
  <c r="J222" i="1"/>
  <c r="M222" i="1" s="1"/>
  <c r="J244" i="1"/>
  <c r="M244" i="1" s="1"/>
  <c r="J221" i="1"/>
  <c r="M221" i="1" s="1"/>
  <c r="J238" i="1"/>
  <c r="M238" i="1" s="1"/>
  <c r="L221" i="1"/>
  <c r="L220" i="1"/>
  <c r="E228" i="1" s="1"/>
  <c r="L222" i="1"/>
  <c r="J220" i="1"/>
  <c r="M220" i="1" s="1"/>
  <c r="J245" i="1"/>
  <c r="M245" i="1" s="1"/>
  <c r="L223" i="1"/>
  <c r="K240" i="1"/>
  <c r="J240" i="1"/>
  <c r="K219" i="1"/>
  <c r="K239" i="1"/>
  <c r="J239" i="1"/>
  <c r="K243" i="1"/>
  <c r="J243" i="1"/>
  <c r="K242" i="1"/>
  <c r="J242" i="1"/>
  <c r="E223" i="1"/>
  <c r="C223" i="1"/>
  <c r="C234" i="1"/>
  <c r="M237" i="1"/>
  <c r="C228" i="1"/>
  <c r="E225" i="1"/>
  <c r="C225" i="1"/>
  <c r="C222" i="1"/>
  <c r="E222" i="1"/>
  <c r="M228" i="1"/>
  <c r="L228" i="1"/>
  <c r="L231" i="1"/>
  <c r="M231" i="1"/>
  <c r="C230" i="1"/>
  <c r="E220" i="1"/>
  <c r="C220" i="1"/>
  <c r="L227" i="1"/>
  <c r="K226" i="1"/>
  <c r="M227" i="1"/>
  <c r="C224" i="1"/>
  <c r="E224" i="1"/>
  <c r="L229" i="1"/>
  <c r="M229" i="1"/>
  <c r="L230" i="1"/>
  <c r="C231" i="1"/>
  <c r="C227" i="1"/>
  <c r="K241" i="1"/>
  <c r="J241" i="1"/>
  <c r="E221" i="1"/>
  <c r="C221" i="1"/>
  <c r="C232" i="1"/>
  <c r="K236" i="1"/>
  <c r="J236" i="1"/>
  <c r="C233" i="1"/>
  <c r="E226" i="1"/>
  <c r="C226" i="1"/>
  <c r="C229" i="1"/>
  <c r="C236" i="1" l="1"/>
  <c r="J219" i="1"/>
  <c r="E227" i="1"/>
  <c r="E229" i="1"/>
  <c r="E233" i="1"/>
  <c r="E231" i="1"/>
  <c r="E230" i="1"/>
  <c r="E232" i="1"/>
  <c r="E234" i="1"/>
  <c r="E235" i="1"/>
  <c r="M243" i="1"/>
  <c r="M239" i="1"/>
  <c r="M240" i="1"/>
  <c r="M242" i="1"/>
  <c r="L237" i="1"/>
  <c r="M241" i="1"/>
  <c r="L241" i="1"/>
  <c r="M236" i="1"/>
  <c r="L236" i="1"/>
  <c r="K235" i="1"/>
  <c r="L242" i="1"/>
  <c r="L245" i="1"/>
  <c r="L238" i="1"/>
  <c r="L240" i="1"/>
  <c r="L239" i="1"/>
  <c r="L244" i="1"/>
  <c r="L243" i="1"/>
  <c r="J235" i="1"/>
  <c r="E236"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<sst xmlns="http://schemas.openxmlformats.org/spreadsheetml/2006/main" count="1656" uniqueCount="611">
  <si>
    <t>Serial</t>
  </si>
  <si>
    <t>Name</t>
  </si>
  <si>
    <t>date</t>
  </si>
  <si>
    <t>yr</t>
  </si>
  <si>
    <t>lost</t>
  </si>
  <si>
    <t>audited by</t>
  </si>
  <si>
    <t>blockchain (etherum, bnb, solana etc)</t>
  </si>
  <si>
    <t>new</t>
  </si>
  <si>
    <t>sub type</t>
  </si>
  <si>
    <t>Description</t>
  </si>
  <si>
    <t>Categorey</t>
  </si>
  <si>
    <t>Sub-Cat</t>
  </si>
  <si>
    <t xml:space="preserve">Ronin Network </t>
  </si>
  <si>
    <t>Unaudited</t>
  </si>
  <si>
    <t>Ethereum, Ronin</t>
  </si>
  <si>
    <t>Cross-chain</t>
  </si>
  <si>
    <t>In March 2022, the Ronin Network suffered a significant security breach resulting in the theft of approximately $624 million worth of cryptocurrency, including 173,600 ETH and 25.5 million USDC. The attack was facilitated by the compromise of private keys associated with five of the nine validator nodes responsible for approving transactions on the network. The attacker gained control over four validators operated by Sky Mavis and exploited a previously established but unrevoked access to a validator run by the Axie DAO. This allowed the attacker to meet the threshold of five signatures required to authorize withdrawals, enabling them to execute two unauthorized transactions that drained the funds from the Ronin bridge.</t>
  </si>
  <si>
    <t>Private Key Compromise</t>
  </si>
  <si>
    <t>Wallet Compromise</t>
  </si>
  <si>
    <t xml:space="preserve">Poly Network </t>
  </si>
  <si>
    <t>Ethereum, BSC, Polygon</t>
  </si>
  <si>
    <t>On August 10, 2021, Poly Network suffered a significant security breach resulting in the loss of approximately $610 million in digital assets. The attacker exploited a vulnerability in Poly Network's smart contract system, specifically targeting the EthCrossChainManager contract. This contract had the authority to execute cross-chain transactions by verifying block headers and associated proofs. However, due to inadequate access control mechanisms, the attacker was able to manipulate the contract to invoke the EthCrossChainData contract, which manages critical configuration data, including public keys of trusted entities known as "keepers." By crafting a malicious cross-chain transaction, the attacker effectively replaced the existing keepers with their own addresses, gaining unauthorized control over Poly Network's funds across Ethereum, Binance Smart Chain, and Polygon. This allowed the attacker to transfer assets to addresses under their control.</t>
  </si>
  <si>
    <t>Smart Contract</t>
  </si>
  <si>
    <t>Access Control</t>
  </si>
  <si>
    <t xml:space="preserve">BNB Bridge </t>
  </si>
  <si>
    <t>BSC</t>
  </si>
  <si>
    <t>On October 7, 2022, the BSC Token Hub, a bridge facilitating transfers between the Binance Beacon Chain and Binance Smart Chain (now BNB Chain), suffered a significant security breach. The attacker exploited a vulnerability in the bridge's IAVL verification process, allowing them to forge proofs of deposit from an outdated block (block 110217401 from August 2020). This manipulation enabled the unauthorized minting of two batches of 1 million BNB tokens directly to the attacker's address, totaling approximately $586 million at the time.</t>
  </si>
  <si>
    <t>FTX</t>
  </si>
  <si>
    <t>N/A</t>
  </si>
  <si>
    <t>-</t>
  </si>
  <si>
    <t>CEX</t>
  </si>
  <si>
    <t>In November 2022, FTX faced a significant crisis when approximately $477 million was removed from its wallets without authorization. This incident occurred amid the company's bankruptcy proceedings. The newly appointed CEO, John J. Ray III, criticized the previous management for a "complete failure of corporate controls" and a "complete absence of trustworthy financial information." Notably, FTX lacked an accounting department, used unsecured group email accounts to access private keys, and allowed Alameda Research exemptions from certain auto-liquidation protocols. These practices contributed to the mismanagement and misuse of customer funds, leading to the platform's collapse</t>
  </si>
  <si>
    <t>Human Risk</t>
  </si>
  <si>
    <t>Fraud</t>
  </si>
  <si>
    <t xml:space="preserve">Wormhole </t>
  </si>
  <si>
    <t>Neodyme</t>
  </si>
  <si>
    <t>Ethereum and Solana</t>
  </si>
  <si>
    <t>On February 2, 2022, Wormhole suffered a significant security breach resulting in the unauthorized creation of 120,000 Wrapped Ethereum (wETH) tokens on the Solana blockchain, equivalent to approximately $320 million at the time. The attacker exploited a vulnerability in Wormhole's smart contract by injecting a fake 'sysvar' account, which allowed them to bypass the verification process and generate a fraudulent 'message' to mint the wETH tokens without the necessary Ethereum backing. Subsequently, the attacker bridged 93,750 ETH back to Ethereum and converted the remaining tokens into USDC and SOL on Solana.</t>
  </si>
  <si>
    <t xml:space="preserve">DMM Bitcoin </t>
  </si>
  <si>
    <t>In May 2024, DMM Bitcoin suffered a significant security breach resulting in the unauthorized transfer of approximately 4,502.9 BTC, valued at over $305 million at the time. 
TECHCRUNCH
 The attack was reportedly linked to the North Korea-affiliated group TraderTraitor, which employed social engineering tactics to gain access to the exchange's systems. 
 Specifically, the hackers posed as recruiters on LinkedIn, sending malicious links to employees. One employee, believing the link was a pre-employment test, inadvertently compromised their personal GitHub, allowing the attackers to manipulate legitimate transaction requests and execute the heist. 
 Following the incident, DMM Bitcoin took measures to secure its platform, assured customers that their deposits would be fully guaranteed, and initiated steps to recover the stolen funds.</t>
  </si>
  <si>
    <t>WazirX</t>
  </si>
  <si>
    <t>On July 18, 2024, WazirX suffered a significant security breach resulting in the loss of over $230 million in digital assets. 
ECONOMIC TIMES
 The attackers targeted the exchange's multisig wallet, which required signatures from both WazirX and its custody provider, Liminal. By compromising two private keys and deceiving signatories into approving a malicious smart contract upgrade, the hackers gained full control over the wallet. This allowed them to transfer the assets to their own addresses.</t>
  </si>
  <si>
    <t>System Hack</t>
  </si>
  <si>
    <t>Gala Games</t>
  </si>
  <si>
    <t>Anchain, Certik</t>
  </si>
  <si>
    <t>Ethereum</t>
  </si>
  <si>
    <t>Game</t>
  </si>
  <si>
    <t xml:space="preserve">In May 2024, Gala Games experienced a significant security breach when an attacker gained unauthorized access to a privileged admin account on the GALA token contract. This access allowed the attacker to mint 5 billion GALA tokens, valued at approximately $216 million. The attacker managed to exchange 592 million of these tokens for $21.8 million in Ether (ETH) before Gala Games intervened. The team utilized a blocklist function to freeze the exploiter's address, preventing further unauthorized transactions. Subsequently, the attacker returned the stolen ETH, and Gala Games collaborated with law enforcement agencies, including the FBI and DOJ, to investigate the incident. </t>
  </si>
  <si>
    <t xml:space="preserve">Mixin Network </t>
  </si>
  <si>
    <t>Ethereum, Bitcoin</t>
  </si>
  <si>
    <t>DEX</t>
  </si>
  <si>
    <t>The Mixin Network attack was a result of hackers gaining unauthorized access to Mixin's database hosted on a third-party cloud service provider. This breach allowed attackers to drain funds from the mainnet’s hot wallets. The vulnerability in the cloud provider's security infrastructure facilitated the unauthorized access, leading to a significant loss.</t>
  </si>
  <si>
    <t>Web 2.0</t>
  </si>
  <si>
    <t>Database</t>
  </si>
  <si>
    <t xml:space="preserve">Euler Finance </t>
  </si>
  <si>
    <t>Sherlock</t>
  </si>
  <si>
    <t>DeFi</t>
  </si>
  <si>
    <t>On March 13, 2023, Euler Finance suffered a significant exploit resulting in the loss of approximately $197 million in assets, including ETH, WBTC, USDC, and DAI. 
 The attacker leveraged a vulnerability in the donateToReserves function, which lacked proper checks on the user's debt health. By creating an under-collateralized position using flash loans and manipulating the protocol's liquidation mechanism, the attacker was able to liquidate themselves and withdraw substantial assets from the protocol.</t>
  </si>
  <si>
    <t>Flash Loan</t>
  </si>
  <si>
    <t xml:space="preserve">BitMart </t>
  </si>
  <si>
    <t>On December 4, 2021, BitMart experienced a significant security breach resulting in the loss of approximately $196 million in assets from its Ethereum and Binance Smart Chain hot wallets. 
 The attackers transferred the stolen tokens to external addresses, then utilized decentralized exchange aggregators like 1inch to swap the assets for Ethereum (ETH) and Binance Coin (BNB). Subsequently, they employed privacy mixers such as Tornado Cash to obfuscate the transaction trail, complicating efforts to trace the illicit funds.</t>
  </si>
  <si>
    <t xml:space="preserve">Nomad Bridge </t>
  </si>
  <si>
    <t xml:space="preserve">On August 1, 2022, Nomad Bridge suffered a significant security breach resulting in the loss of approximately $190 million. 
 The exploit stemmed from a routine update in June that inadvertently set the zero address (0x00) as a trusted root in the bridge's Replica contract. This misconfiguration caused the contract to accept any message as valid, bypassing the usual verification process. 
GOOGLE CLOUD
Attackers exploited this vulnerability by invoking the process() function directly without providing valid proofs. The simplicity of the exploit allowed multiple individuals to replicate the attack by merely copying and pasting transaction data, leading to a chaotic and rapid depletion of the bridge's funds. 
</t>
  </si>
  <si>
    <t>Logical Error</t>
  </si>
  <si>
    <t xml:space="preserve">Beanstalk </t>
  </si>
  <si>
    <t>stable coin protocol</t>
  </si>
  <si>
    <t>In April 2022, Beanstalk suffered a significant exploit resulting in the loss of approximately $181 million. The attacker utilized a flash loan to temporarily acquire a large amount of assets, which were then used to gain majority voting power in Beanstalk's governance system. With this control, the attacker approved a malicious proposal to transfer funds to their own address. The process involved complex interactions with various DeFi protocols, including Aave for the flash loan and Curve for liquidity manipulation. Notably, the attacker also donated $250,000 of the stolen funds to the Ukraine war fund before laundering the remaining assets through Tornado Cash.</t>
  </si>
  <si>
    <t xml:space="preserve">Wintermute </t>
  </si>
  <si>
    <t>centralized exchange (CEX) and decentralized exchange (DEX) liquidity provider</t>
  </si>
  <si>
    <t>On September 20, 2022, Wintermute suffered a security breach resulting in the loss of approximately $160 million from its decentralized finance (DeFi) operations. The attack was attributed to a vulnerability in the Profanity tool, which was used to generate vanity addresses with leading zeros for gas optimization. The compromised private key of Wintermute's hot wallet allowed the attacker to access and drain funds from the DeFi vault. The stolen assets included various stablecoins totaling $118.4 million, which were deposited into Curve's 3pool to evade blacklisting, as well as 671 Wrapped Bitcoin (WBTC) and 6,928 Ether (ETH).</t>
  </si>
  <si>
    <t>Short Seed</t>
  </si>
  <si>
    <t>Compound Protocol</t>
  </si>
  <si>
    <t>Compound is a decentralized finance (DeFi) lending protocol that allows users to supply and borrow cryptocurrencies. In October 2021, Compound faced a significant issue due to a vulnerability in its updated Comptroller contract. This flaw led to the incorrect distribution of approximately $80 million worth of COMP tokens to users. The problem was exacerbated when an additional $68.8 million in COMP was sent to the vulnerable contract, resulting in a total misdistribution of around $147 million. The root cause was a bug in the Comptroller's logic, which, when combined with the drip() function from the Reservoir contract, allowed excessive COMP distribution. Despite attempts to mitigate the issue through governance proposals, the lack of immediate administrative controls prevented a swift resolution.</t>
  </si>
  <si>
    <t>Vulcan Forged</t>
  </si>
  <si>
    <t>Ethereum, Polygon</t>
  </si>
  <si>
    <t>In December 2021, Vulcan Forged suffered a significant security breach where an attacker compromised the private keys of 96 user wallets. This breach allowed the attacker to steal approximately 4.5 million PYR tokens, valued at around $140 million at the time. The vulnerability was traced back to the exploitation of Vulcan Forged's servers, where the attacker obtained Venly credentials to extract users' private keys. In response, Vulcan Forged promptly reimbursed affected users from its treasury and announced plans to transition to a fully decentralized wallet system to enhance security.</t>
  </si>
  <si>
    <t>Cream Finance</t>
  </si>
  <si>
    <t>On October 28, 2021, Cream Finance suffered a significant exploit resulting in the loss of approximately $130 million. 
 The attacker made a complex series of transactions involving flash loans and price manipulation. Initially, the attacker used two addresses to take out substantial flash loans from MakerDAO and Aave, amounting to $500 million in DAI and $2 billion in ETH, respectively. These funds were cycled through Curve's yPool and Yearn's yUSD strategy to mint yUSDVault tokens, which were then used as collateral on Cream Finance to mint crYUSD tokens. By repeatedly depositing and borrowing between the two addresses, the attacker accumulated a significant amount of crYUSD and yUSDVault tokens. Subsequently, the attacker exploited a vulnerability in Cream's PriceOracleProxy by manipulating the total supply and value of yUSDVault tokens, effectively doubling their value. This inflated collateral allowed the attacker to drain Cream's lending vaults of approximately $130 million in various assets, including ETH, BTC, and stablecoins</t>
  </si>
  <si>
    <t>Multichain</t>
  </si>
  <si>
    <t>Primarily Ethereum, Fantom, and Moonriver bridges</t>
  </si>
  <si>
    <t>Multichain is a cross-chain bridge protocol that facilitates the transfer of assets across various blockchain networks. 
CHAINALYSIS
In July 2023, Multichain experienced unauthorized withdrawals totaling approximately $126 million, affecting assets such as DAI, LINK, USDC, WBTC, and wETH. 
HALBORN
 The exact method of the exploit remains uncertain; however, it is suspected that the attacker gained control over Multichain's Multi-Party Computation (MPC) addresses, possibly through a backend breach, spear-phishing, or insider actions. 
 Notably, the funds have remained unmoved since the incident, suggesting the possibility of a whitehat intervention.</t>
  </si>
  <si>
    <t>Poloniex</t>
  </si>
  <si>
    <t>On November 10, 2023, Poloniex suffered a significant security breach resulting in the loss of approximately $126 million across multiple blockchains, including Ethereum, TRON, and Bitcoin. The attack commenced with a transaction draining 4,900 ETH (worth $10 million) from the address labeled "Poloniex 4" on Etherscan. The hackers continued to siphon funds, totaling $59.2 million on Ethereum, $48.6 million on TRON, and $18.6 million in Bitcoin. The breach was attributed to a likely private key compromise, allowing unauthorized access to the exchange's hot wallets. 
 In response, Poloniex disabled its wallet services for maintenance and announced plans to fully reimburse affected users, emphasizing its healthy financial standing. Additionally, a 5% white-hat bounty was offered to the attackers for the return of the stolen assets.</t>
  </si>
  <si>
    <t>BonqDAO</t>
  </si>
  <si>
    <t>Out of scope</t>
  </si>
  <si>
    <t>Polygon</t>
  </si>
  <si>
    <t>lending platform and stablecoin issuer</t>
  </si>
  <si>
    <t>In February 2023, BonqDAO suffered a significant security breach due to a vulnerability in its integration with the Tellor Oracle system. The attacker staked 10 TRB tokens to become a reporter on the Tellor Oracle and then submitted a falsified, highly inflated price for WALBT. This manipulated price was accepted by BonqDAO's smart contracts, enabling the attacker to create a Trove (a user-controlled smart contract for collateral and borrowing) and deposit a minimal amount of WALBT. Against this artificially inflated collateral, the attacker minted approximately 100 million BEUR tokens. Subsequently, the attacker reversed the price manipulation, setting the WALBT price extremely low, which allowed them to liquidate other users' WALBT collateral at a minimal cost, ultimately acquiring around 113 million WALBT tokens. The total estimated loss from this exploit was approximately $120 million, though the attacker managed to convert and withdraw about $1.7 million due to liquidity constraints.</t>
  </si>
  <si>
    <t>Oracle/ Price Manipulation</t>
  </si>
  <si>
    <t xml:space="preserve">Badger </t>
  </si>
  <si>
    <t>bringing Bitcoin to DeFi for yield</t>
  </si>
  <si>
    <t>On December 2, 2021, BadgerDAO suffered a front-end attack resulting in the theft of approximately $120 million in wBTC and ERC20 tokens. 
 The attacker compromised the project's Cloudflare account, injecting malicious scripts into the user interface. 
AMBCRYPTO
 These scripts prompted users to grant unauthorized approvals, allowing the attacker to transfer tokens from users' wallets to their own address. 
 The malicious code was intermittently active over several weeks, affecting users who interacted with the platform during that period. 
AMBCRYPTO
 Upon discovering the breach, BadgerDAO paused its smart contracts to prevent further unauthorized withdrawals</t>
  </si>
  <si>
    <t>Phishing Attack</t>
  </si>
  <si>
    <t xml:space="preserve">Mango Markets </t>
  </si>
  <si>
    <t>Out of Scope</t>
  </si>
  <si>
    <t>Solana</t>
  </si>
  <si>
    <t>margin trading and lending</t>
  </si>
  <si>
    <t>In October 2022, Mango Markets suffered a significant exploit resulting in a loss of approximately $115 million. The attacker manipulated the price of Mango's native token, MNGO, by using $5 million in USDC to take a large MNGO-PERP position. By countertrading against this position from another account, the attacker artificially inflated the spot price of MNGO from $0.03 to $0.91. This price spike allowed the attacker to borrow and withdraw substantial assets from Mango's lending pools using the unrealized profits as collateral, leaving the protocol with significant bad debt.</t>
  </si>
  <si>
    <t xml:space="preserve">Atomic Wallet </t>
  </si>
  <si>
    <t>Bitcoin, Ethereum, Litecoin, Ripple, Cardano, Doge, Tezos</t>
  </si>
  <si>
    <t>Wallet</t>
  </si>
  <si>
    <t xml:space="preserve">In early June 2023, Atomic Wallet suffered a significant security breach resulting in the theft of at least $35 million in cryptocurrency assets. 
CSO ONLINE
 The attack affected both desktop and mobile users across multiple blockchain networks. The exact method of the attack remains under investigation, with potential causes including a virus on user devices, an infrastructure breach, a man-in-the-middle attack, or malware code injection. </t>
  </si>
  <si>
    <t xml:space="preserve">Harmony Bridge </t>
  </si>
  <si>
    <t>Ethereum and Harmony</t>
  </si>
  <si>
    <t>On June 24, 2022, Harmony's Horizon Bridge, a cross-chain bridge facilitating asset transfers between the Harmony blockchain and networks like Ethereum and Binance Smart Chain, suffered a significant security breach resulting in the theft of approximately $100 million in cryptocurrencies. 
The Horizon Bridge was secured by a 2-of-5 multisig wallet, meaning that any two of the five authorized signatures were sufficient to validate transactions. The attacker managed to compromise two of these private keys, possibly by gaining access to servers where the keys were stored in plaintext, allowing them to authorize unauthorized transactions and drain assets from the bridge.</t>
  </si>
  <si>
    <t xml:space="preserve">HTX </t>
  </si>
  <si>
    <t>Ethereum (HECO) and Ethereum (HTX)</t>
  </si>
  <si>
    <t>On November 22, 2023, both the HECO Bridge and HTX suffered significant security breaches. The HECO Bridge lost approximately $86.6 million due to a compromised operator account, which allowed unauthorized withdrawals to the attacker's address. The stolen assets included 42 million USDT, over 10,000 ETH, 489 HBTC, 347 million SHIB, 173,000 UNI, 619,000 USDC, 42,000 LINK, and 347,000 TUSD. Concurrently, HTX's hot wallets were exploited, resulting in a loss of about $12.5 million, comprising 1,240 ETH, 7.3 million USDT, 1.78 million USDC, and 62,200 LINK. These incidents followed a pattern of recent attacks on platforms associated with Justin Sun, including a $126 million loss from Poloniex earlier in the month.</t>
  </si>
  <si>
    <t xml:space="preserve">Mirror Protocol </t>
  </si>
  <si>
    <t>Terra</t>
  </si>
  <si>
    <t>creation and trading of synthetic assets</t>
  </si>
  <si>
    <t>In October 2021, Mirror Protocol suffered a significant exploit resulting in the loss of approximately $90 million. The issue was down to Luna Classic validators running an out-of-date oracle, which hadn’t been updated for the legacy chain.. The attacker exploited a vulnerability in the lock contract, which lacked a duplicate call check for withdrawals. This flaw allowed the attacker to repeatedly call the unlock_position_funds function for their own position ID, effectively draining funds deposited by other users. Remarkably, this exploit went unnoticed for seven months and was quietly patched in May 2022 without public disclosure. Shortly after the patch, another exploit occurred due to mispricing issues with Luna Classic (LUNC), leading to an additional loss of around $2 million.</t>
  </si>
  <si>
    <t xml:space="preserve">WOOFi </t>
  </si>
  <si>
    <t>Certik</t>
  </si>
  <si>
    <t>Arbitrum</t>
  </si>
  <si>
    <t>On March 5, 2024, WOOFi suffered an $8.5 million loss due to a flash loan attack on the Arbitrum network. One of the WOOFi oracles on Arbitrum was exploited using flash loans, which manipulated the price of WOO in order to repay the flash loans at a cheaper price. The attacker exploited a vulnerability in WOOFi's synthetic Proactive Market Making (sPMM) algorithm by manipulating the price of the WOO token. This manipulation allowed the attacker to drain funds from the WooPPV2 pool contract through multiple swap function calls. The exploit was detected and the affected contracts were paused within 13 minutes; however, the attacker managed to abscond with a significant amount of ETH.</t>
  </si>
  <si>
    <t xml:space="preserve">Orbit Bridge </t>
  </si>
  <si>
    <t>On December 31, 2023, Orbit Bridge suffered a security breach resulting in the loss of approximately $81.5 million. The attack commenced around 9 PM UTC, with unauthorized withdrawals including 10 million DAI, 231 WBTC, 9,500 ETH, 10 million USDC, and 30 million USDT. Initial investigations suggested that the exploit was due to compromised keys of signer addresses on Orbit's Ethereum Vault multisig. However, a subsequent statement from Ozys, the development company behind Orbit, implicated a former Chief Information Security Officer who allegedly made the firewall vulnerable before departing the company. The methodical transaction patterns observed during the attack led to speculations about the involvement of the Lazarus Group, a notorious hacking organization.</t>
  </si>
  <si>
    <t>Fei Rari</t>
  </si>
  <si>
    <t>lending</t>
  </si>
  <si>
    <t>On April 30, 2022, an attacker exploited a reentrancy vulnerability in Rari Capital's Fuse lending pools, resulting in the loss of approximately $80 million. The exploit targeted the exitMarket function within the Comptroller contract, which failed to adhere to the check-effect-interaction pattern—a best practice in smart contract development to prevent such vulnerabilities. The attacker utilized flash loans to borrow ETH and, through a series of reentrant calls, manipulated the system to withdraw collateral without properly recording the debt. This allowed the attacker to retain both the borrowed ETH and the withdrawn collateral, effectively draining funds from multiple Fuse pools.</t>
  </si>
  <si>
    <t>Reentrancy</t>
  </si>
  <si>
    <t xml:space="preserve">Qubit Finance </t>
  </si>
  <si>
    <t>On January 27, 2022, Qubit Finance suffered an $80 million exploit due to a logical flaw in its QBridge smart contract. The vulnerability allowed an attacker to call the QBridge deposit function on Ethereum without depositing any ETH. This oversight enabled the attacker to mint 77,162 qXETH on BSC without corresponding Ethereum deposits. The attacker then used this unbacked qXETH as collateral to borrow various cryptocurrencies, including WETH, BTC-B, and stablecoins, ultimately converting them into approximately 200,000 BNB tokens. The root cause was that the tokenAddress.safeTransferFrom() function did not revert when the tokenAddress was set to the zero address, allowing the deposit function to execute successfully without actual token transfers.</t>
  </si>
  <si>
    <t xml:space="preserve">Ascendex </t>
  </si>
  <si>
    <t>On December 11, 2021, AscendEX, a Singapore-based centralized cryptocurrency exchange, suffered a security breach resulting in the loss of approximately $77.7 million worth of digital assets. 
YAHOO FINANCE
 The attackers compromised the exchange's hot wallets, which are online wallets used to facilitate day-to-day trading operations. The unauthorized transfers affected assets across multiple blockchains, including Ethereum, Binance Smart Chain (BSC), and Polygon. Specifically, the losses were estimated at $60 million on Ethereum, $9.2 million on BSC, and $8.5 million on Polygon. 
 In response to the incident, AscendEX assured users that all affected individuals would be fully reimbursed and initiated an investigation to determine the root cause of the hot wallet compromise.</t>
  </si>
  <si>
    <t>Curve</t>
  </si>
  <si>
    <t>On July 30, 2023, Curve Finance suffered a significant exploit due to vulnerabilities in specific versions of the Vyper programming language (0.2.15, 0.2.16, and 0.3.0). These vulnerabilities compromised the reentrancy locks, allowing attackers to perform reentrancy attacks on several liquidity pools. Notably, the CRV/ETH pool was drained of approximately $24.2 million. The total amount drained from the affected pools reached $69 million, impacting multiple protocols that utilize Curve for liquidity of their ETH-pegged assets</t>
  </si>
  <si>
    <t xml:space="preserve">Munchables </t>
  </si>
  <si>
    <t>Entersof</t>
  </si>
  <si>
    <t>Blast L2</t>
  </si>
  <si>
    <t>On March 26, 2024, Munchables suffered a significant security breach resulting in the loss of approximately 17,400 Ether (ETH), equivalent to $62.5 million. 
 The exploit was orchestrated by a rogue developer who had been involved since the project's inception. The attacker manipulated the smart contract's storage slots, assigning themselves a fictitious deposited balance of 1,000,000 ETH. Subsequently, they upgraded the contract implementation to a legitimate version, allowing them to withdraw the inflated balance once the Total Value Locked (TVL) was substantial. 
 Remarkably, within hours of the attack, the developer agreed to return the stolen funds without any conditions, transferring approximately $60.5 million back to Munchables. 
 This incident underscores the critical importance of rigorous security audits and thorough vetting of developers in decentralized finance projects.</t>
  </si>
  <si>
    <t>Insider</t>
  </si>
  <si>
    <t xml:space="preserve">AlphaPo </t>
  </si>
  <si>
    <t>Ethereum, TRON, Bitcoin</t>
  </si>
  <si>
    <t>Payment Processor</t>
  </si>
  <si>
    <t xml:space="preserve">On July 23, 2023, Alphapo suffered a significant security breach resulting in the theft of approximately $60 million in various cryptocurrencies. The attack targeted the company's hot wallets across multiple blockchains, including Ethereum, Tron, and Bitcoin. Initially, around $23 million was reported stolen, but further investigations uncovered an additional $37 million in losses. 
 The hackers employed sophisticated techniques, such as swapping stolen assets for different cryptocurrencies and utilizing cross-chain bridges to obfuscate the fund's origins. Notably, the on-chain patterns of the stolen funds' movement bore a distinct resemblance to previous activities attributed to the Lazarus Group, a North Korean state-sponsored cybercrime organization. </t>
  </si>
  <si>
    <t xml:space="preserve">EasyFi </t>
  </si>
  <si>
    <t xml:space="preserve"> Polygon (formerly MATIC)</t>
  </si>
  <si>
    <t>On April 19, 2021, EasyFi suffered a significant security breach resulting in the loss of approximately $6 million in stablecoins and around $53 million in EASY tokens. The attack was executed by compromising the mnemonic keys of the admin MetaMask wallet, which were accessed through a targeted attack on the founder's computer. This allowed the attacker to transfer 2.98 million EASY tokens and drain liquidity from the protocol's pools. The incident highlighted critical security lapses, such as the reliance on a single admin key without multi-signature protections or hardware wallet security</t>
  </si>
  <si>
    <t xml:space="preserve">Uranium Finance </t>
  </si>
  <si>
    <t>On April 28, 2021, Uranium Finance suffered a significant security breach during its migration to version 2.1 of its protocol. The exploit stemmed from a minor yet critical error in the smart contract code: a miscalculation involving a factor of 10,000 instead of 1,000 in the balance adjustment logic. This discrepancy allowed the attacker to manipulate the contract's reserves, enabling them to swap a minimal amount of input tokens for approximately 98% of the total balance of the output token. As a result, the hacker drained various assets, including 34,000 WBNB, 17.9 million BUSD, 1,800 ETH, 80 BTC, 26,500 DOT, 638,000 ADA, 5.7 million USDT, and 112,000 U92 tokens, totaling an estimated $57 million at the time.</t>
  </si>
  <si>
    <t>Arithmetic Error</t>
  </si>
  <si>
    <t>Whale Hunter</t>
  </si>
  <si>
    <t xml:space="preserve">In this sophisticated phishing attack, the victim unknowingly signed a malicious transaction, granting the attacker control over their externally owned account (EOA). The attacker then transferred ownership of the victim's DSProxy—a smart contract enabling multiple operations within a single transaction—to their own address. This allowed the attacker to modify the vault's ownership and withdraw 55,473,618 DAI stablecoins directly into their wallet. Subsequently, the attacker laundered a portion of the stolen funds by swapping 27.5 million DAI for 10,625 ETH. 
</t>
  </si>
  <si>
    <t xml:space="preserve">bZx </t>
  </si>
  <si>
    <t>BSC, Polygon</t>
  </si>
  <si>
    <t>On November 5, 2021, bZx suffered a significant security breach resulting in the loss of approximately $55 million. The incident began when a developer received a phishing email containing a malicious Word document. Upon opening the document, a macro executed a script that compromised the developer's personal mnemonic wallet phrase. This wallet had control over bZx's deployments on Polygon and Binance Smart Chain (BSC). The attacker used this access to drain funds from the affected contracts. Additionally, the attacker modified the contract code to extract tokens from any wallet that had previously granted token approvals to these contracts. This breach underscores the critical importance of securing private keys and exercising caution with email attachments, especially for individuals with elevated access privileges.</t>
  </si>
  <si>
    <t xml:space="preserve">CoinEx </t>
  </si>
  <si>
    <t>On September 12, 2023, CoinEx experienced a significant security breach where attackers compromised the private keys of its hot wallets, leading to unauthorized transfers across multiple blockchains. The breach resulted in the loss of approximately $54.3 million in various cryptocurrencies, including Bitcoin (BTC), Ethereum (ETH), Tron (TRX), and others. 
 The attack began with a transfer of nearly 4,950 ETH (approximately $8 million) at 1:20:59 PM UTC, followed by rapid draining of other assets. Blockchain investigator ZachXBT linked one of the hacker's addresses to a previous exploit attributed to the North Korean Lazarus Group, suggesting their involvement in this incident as well. 
COINMARKETCAP
 In response, CoinEx suspended deposits and withdrawals, assured users of full compensation for any losses, and initiated a comprehensive investigation into the breach.</t>
  </si>
  <si>
    <t>Radiant Capital</t>
  </si>
  <si>
    <t>BSC, ARB, BASE, and ETH</t>
  </si>
  <si>
    <t>In this attack, the attacker exploited Radiant Capital's multi-signature setup by gaining control of three out of the five required signers. With this control, the attacker was able to authorize and drain funds from the lending pools across multiple blockchains</t>
  </si>
  <si>
    <t xml:space="preserve">KyberSwap </t>
  </si>
  <si>
    <t>ChainSecurity, Sherlock</t>
  </si>
  <si>
    <t>Arbitrum, Optimism, Ethereum, Polygon, Base, Avalanche</t>
  </si>
  <si>
    <t xml:space="preserve">On November 23, 2023, KyberSwap suffered a sophisticated attack resulting in the loss of approximately $48 million across six chains, including Arbitrum, Optimism, Ethereum, Polygon, Base, and Avalanche. 
 The attacker exploited a vulnerability in KyberSwap's concentrated liquidity feature by manipulating asset prices to regions with no existing liquidity. This precision manipulation led to double-counting of liquidity, allowing the attacker to drain the pools. 
DEFI TELLER
 The exploit was meticulously executed, involving flash loans and precise swaps to trick the protocol's calculations, highlighting the critical need for rigorous security measures in DeFi platforms. 
</t>
  </si>
  <si>
    <t xml:space="preserve">Cashio </t>
  </si>
  <si>
    <t>stablecoin protocol</t>
  </si>
  <si>
    <t>On March 23, 2022, Cashio suffered a significant exploit due to an "infinite mint" vulnerability. The root cause was an incomplete collateral validation system within Cashio's smart contracts. Specifically, the protocol failed to establish a root of trust for the accounts it utilized, allowing the attacker to create fake accounts that bypassed validation checks. This oversight enabled the attacker to mint approximately 2 billion CASH tokens without providing legitimate collateral.
The exploit occurred because Cashio's smart contract did not properly validate deposited LP tokens before minting CASH stablecoins.
Specifically, the .mint field was never validated, allowing the attacker to create a fake root contract that passed all validation checks.</t>
  </si>
  <si>
    <t>Improper Input Validation</t>
  </si>
  <si>
    <t>PancakeBunny</t>
  </si>
  <si>
    <t>yield farming aggregator</t>
  </si>
  <si>
    <t>On May 20, 2021, PancakeBunny suffered a significant flash loan attack resulting in the loss of approximately $45 million. The attacker executed eight flash loans from various PancakeSwap pools and ForTube Bank, manipulating the price of BNB within the BNB-USDT pool. This price manipulation led to the minting of 697,000 BUNNY tokens, which the attacker sold, causing the BUNNY token price to plummet from $146 to $6</t>
  </si>
  <si>
    <t xml:space="preserve">Kucoin </t>
  </si>
  <si>
    <t>Internal audit</t>
  </si>
  <si>
    <t>On September 26, 2020, KuCoin experienced a significant security breach resulting in the unauthorized transfer of approximately $150 million to $280 million worth of cryptocurrencies from its hot wallets. The attacker accessed the private keys of these wallets, enabling the transfer of various tokens, including OCEAN, SNX, COMP, LINK, and DIA. In response, several projects took measures such as freezing or blacklisting the stolen tokens to mitigate the impact. Notably, Tether froze $22 million USDT associated with the hacker. The hacker attempted to launder the stolen assets through platforms like Uniswap and Binance, converting tokens to ETH. Additionally, 1,008 BTC were stolen, with the hacker leaving a message: "Epic Hack Homie - Not your keys not your coins."</t>
  </si>
  <si>
    <t xml:space="preserve">BingX </t>
  </si>
  <si>
    <t>On September 20, 2024, BingX experienced a significant security breach resulting in the loss of approximately $52 million. 
 The attack targeted the exchange's hot wallets across multiple blockchains, including Ethereum and BNB Chain. Hackers transferred the stolen assets to various addresses and exchanged them for Ethereum (ETH) and Binance Coin (BNB) through decentralized exchanges like Uniswap and Kyberswap. 
HALBORN
 In response, BingX suspended withdrawals and initiated an emergency plan to transfer assets to secure locations. The exchange assured users that the majority of funds were stored in cold wallets and unaffected by the breach. BingX pledged to fully compensate affected users and has since resumed withdrawal services after enhancing security measures.</t>
  </si>
  <si>
    <t xml:space="preserve">Hedgey Finance </t>
  </si>
  <si>
    <t>Consensys Diligence</t>
  </si>
  <si>
    <t>Ethereum, Arbitrum</t>
  </si>
  <si>
    <t>token infrastructure platform</t>
  </si>
  <si>
    <t>On April 19, 2024, Hedgey Finance suffered a significant security breach resulting in the loss of approximately $44.7 million across both the Ethereum and Arbitrum networks. The attacker exploited a vulnerability in the createLockedCampaign function of Hedgey's smart contract. Specifically, the lack of proper input validation for the claimLockup parameter allowed the attacker to manipulate the contract into granting unauthorized token approvals. Utilizing a flash loan of $1.3 million USDC from Balancer, the attacker created a malicious lockup campaign and subsequently canceled it, retaining the token approval. This oversight enabled the attacker to transfer assets, including USDC, NOBL, MASA, and BONUS tokens, from the contract to their own address. The incident underscores the critical importance of thorough input validation and robust security measures in smart contract development.</t>
  </si>
  <si>
    <t xml:space="preserve">Stake </t>
  </si>
  <si>
    <t>Casino</t>
  </si>
  <si>
    <t>On September 4, 2023, Stake.com experienced a significant security breach resulting in the loss of over $41 million from its hot wallets. The unauthorized transactions were first detected on the Ethereum network, with approximately $16 million siphoned off. Subsequent attacks targeted the Binance Smart Chain and Polygon networks, leading to additional losses of $25.6 million. 
 The nature of the transactions suggests that the private keys to Stake.com's hot wallets were compromised, allowing attackers to transfer funds without interacting with smart contracts. 
HALBORN
 The Federal Bureau of Investigation later attributed this attack to the North Korean-affiliated Lazarus Group, highlighting the sophisticated methods employed in the breach.</t>
  </si>
  <si>
    <t xml:space="preserve">Alpha Finance </t>
  </si>
  <si>
    <t>Quantstamp, Peckshield</t>
  </si>
  <si>
    <t>yielf farming</t>
  </si>
  <si>
    <t>On February 13, 2021, Alpha Homora V2 suffered a sophisticated attack resulting in the loss of approximately $37.5 million. The attacker exploited multiple vulnerabilities, including an unannounced sUSD pool with no liquidity, a Arithmetic Error in the borrow function, and the ability to call the resolveReserve function to inflate the total debt without increasing the total debt share. By creating a malicious contract, referred to as an "evil spell," the attacker manipulated the system into treating their contract as legitimate, allowing them to borrow funds without proper collateral. This complex series of transactions enabled the attacker to drain substantial assets from the protocol.</t>
  </si>
  <si>
    <t xml:space="preserve">Vee Finance </t>
  </si>
  <si>
    <t>Slowmist</t>
  </si>
  <si>
    <t>Avalanche</t>
  </si>
  <si>
    <t>On September 21, 2021, Vee Finance suffered a significant security breach resulting in the loss of approximately $35 million worth of cryptocurrencies, including 8,804.7 ETH and 213.93 BTC. 
 The attacker exploited vulnerabilities in Vee Finance's reliance on a single price oracle sourced from the Pangolin decentralized exchange. By manipulating token prices within Pangolin pools, the attacker artificially inflated collateral values, allowing them to borrow substantial amounts from Vee Finance's lending pools. Additionally, flaws in the platform's handling of decimal precision in price calculations enabled the attacker to bypass slippage checks, facilitating unauthorized transactions. 
IMMUNEBYTES
 In response, Vee Finance suspended its smart contracts and initiated efforts to recover the stolen assets.</t>
  </si>
  <si>
    <t>Crypto.com</t>
  </si>
  <si>
    <t>Deloitte</t>
  </si>
  <si>
    <t>The attack exploited weaknesses in the exchange's access control mechanisms, bypassing multi-factor authentication (MFA). Attackers managed to initiate withdrawals without the required user confirmation, suggesting a lapse in security protocol for account access.</t>
  </si>
  <si>
    <t>User Account Hack</t>
  </si>
  <si>
    <t>ZKasino</t>
  </si>
  <si>
    <t>In April 2024, ZKasino orchestrated a rug pull, misleading over 10,000 investors to bridge approximately 10,515 Ether (ETH), valued at $33 million, into their platform with the promise of future returns. 
VEGAS SLOTS ONLINE
 Contrary to their assurances, the platform converted the deposited ETH into their native $ZKAS tokens at an inflated rate without user consent and staked the funds on Lido Finance, imposing a 15-month vesting period that was not previously disclosed. Following these actions, ZKasino's team ceased communications, shut down their website, and banned users who raised concerns, effectively executing an exit scam.</t>
  </si>
  <si>
    <t>Meerkat Finance</t>
  </si>
  <si>
    <t>Binance Smart Chain (BSC)</t>
  </si>
  <si>
    <t>On March 4, 2021, just one day after its launch, Meerkat Finance reported a security breach resulting in the loss of approximately $31 million, comprising 13.96 million BUSD and 73,653 BNB. The incident involved the Meerkat Finance deployer upgrading two vaults of the project, introducing a new function that allowed the attacker to become the vault owner without any permission checks. Subsequently, the attacker drained the vaults by calling a function designed to transfer out the funds to the owner's address. The project's website and social media accounts were deleted shortly after the incident, leading to suspicions of an intentional "rug pull" by the developers</t>
  </si>
  <si>
    <t>MonoX</t>
  </si>
  <si>
    <t>Halborn, Peckshield</t>
  </si>
  <si>
    <t>On November 30, 2021, MonoX Finance suffered a significant security breach resulting in the loss of over $31 million across the Ethereum and Polygon networks. The attacker exploited a vulnerability in MonoX's smart contract, specifically within the swapTokenForExactToken function. This function lacked proper validation to prevent the same token from being used as both tokenIn and tokenOut. By repeatedly swapping the MONO token with itself, the attacker artificially inflated its price. Once the MONO token's value was sufficiently increased, the attacker exchanged the overvalued MONO tokens for other assets in the liquidity pools, effectively draining them. This incident underscores the critical importance of thorough smart contract auditing and the implementation of robust security measures in DeFi protocols</t>
  </si>
  <si>
    <t>Spartan Protocol</t>
  </si>
  <si>
    <t xml:space="preserve"> Binance Smart Chain (BSC)</t>
  </si>
  <si>
    <t>On May 2, 2021, Spartan Protocol suffered a significant exploit resulting in a loss of approximately $30.5 million. The attacker exploited a flaw in the protocol's liquidity share calculation. By using a flash loan of 10,000 WBNB, the attacker artificially inflated the pool's balance. This manipulation allowed them to burn liquidity provider (LP) tokens and withdraw a disproportionately large amount of underlying assets. The root cause was the calcLiquidityShare() function, which relied on the current balance instead of cached values, making it susceptible to such inflation attacks.</t>
  </si>
  <si>
    <t>Grim Finance</t>
  </si>
  <si>
    <t>Solidity Finance</t>
  </si>
  <si>
    <t>Fantom</t>
  </si>
  <si>
    <t xml:space="preserve">On December 19, 2021, Grim Finance suffered a significant security breach resulting in the loss of approximately $30 million. The attacker exploited a reentrancy vulnerability in the depositFor() function of the GrimBoostVault contract. This function lacked proper reentrancy guards, enabling the attacker to repeatedly call the function within a single transaction. By doing so, the attacker artificially inflated their share of the vault. The attack sequence involved obtaining a flash loan, adding liquidity on SpiritSwap to mint SPIRIT-LP tokens, and then repeatedly invoking the vulnerable depositFor() function with a malicious contract. This process allowed the attacker to mint an excessive amount of vault tokens, which were subsequently withdrawn and converted back into the original assets, completing the exploit. </t>
  </si>
  <si>
    <t>Deribit</t>
  </si>
  <si>
    <t>On November 1, 2022, just before midnight UTC, Deribit's hot wallets were compromised, resulting in the theft of approximately $28 million in Bitcoin (BTC), Ethereum (ETH), and USD Coin (USDC). 
DERIBIT INSIGHTS
 The breach was confined to the exchange's hot wallets, which are used for day-to-day operations and kept online for liquidity purposes. In response, Deribit promptly halted withdrawals and conducted comprehensive security checks. The exchange assured users that client funds remained secure, as 99% were stored in cold storage—offline wallets less susceptible to hacks. The financial loss was covered by company reserves, leaving the insurance fund unaffected. 
 To prevent future incidents, Deribit transitioned its hot wallet infrastructure to Fireblocks, enhancing security measures and requiring manual approval for all withdrawals.</t>
  </si>
  <si>
    <t>Wintermute</t>
  </si>
  <si>
    <t>Optimism</t>
  </si>
  <si>
    <t>Wintermute mistakenly provided a multisig address for Ethereum instead of one they controlled on the Optimism network. An attacker took advantage of this error, hijacking the funds by deploying a matching proxy contract on Optimism.</t>
  </si>
  <si>
    <t>Penpie</t>
  </si>
  <si>
    <t>Watch Pug, Zokyo</t>
  </si>
  <si>
    <t>On September 3, 2024, Penpie suffered a significant security breach resulting in the loss of approximately $27 million. The attacker exploited a reentrancy vulnerability within Penpie's batchHarvestMarketRewards() function. By creating a counterfeit Pendle market, the attacker deceived Penpie's contracts into recognizing it as legitimate. This manipulation allowed the attacker to artificially inflate their staking balance and claim unearned rewards. The exploit was executed through a reentrancy attack, where the malicious contract repeatedly invoked the redeemRewards() function, effectively "double-dipping" and siphoning off funds.</t>
  </si>
  <si>
    <t>StableMagnet</t>
  </si>
  <si>
    <t>Techrate</t>
  </si>
  <si>
    <t>The rug pull occurred when attackers exploited the unverified SwapUtil library code in the StableMagnet protocol, draining $22 million in stablecoins. The funds were funneled through various addresses, with the attackers escaping to the Ethereum network, where they converted stolen assets to DAI.</t>
  </si>
  <si>
    <t>Paid Network</t>
  </si>
  <si>
    <t>The Paid Network (PAID) experienced a significant attack where an infinite minting bug was exploited. The attacker created 59 million PAID tokens before dumping them on unsuspecting liquidity providers in the PAID/ETH pair on Uniswap. This led to a massive devaluation of the token from ~$2.86 to ~$0.32, causing an estimated loss of $27.4 million. The hack involved transferring ownership of a smart contract to an attacker shortly before the minting process. PAID Network's team has since attempted to restore original balances and investigate the hack, but suspicions of internal involvement or compromised private keys remain.</t>
  </si>
  <si>
    <t>Kronos Research</t>
  </si>
  <si>
    <t>Ethereum, Binance Smart Chain (BSC)</t>
  </si>
  <si>
    <t>Kronos Research, a Taiwan-based market maker, suffered a significant hack resulting in a loss of $26 million. The breach occurred due to unauthorized access to the firm's API keys, allowing attackers to drain funds from multiple exchanges including OKX, BTSE, Binance, and Deeocoin. The attack targeted both their internal accounts and associated exchange wallets, moving assets to a hacker's address. This caused liquidity issues on Woo X, where Kronos was a major liquidity provider, leading to a temporary halt of markets to protect users. The company assured that the loss would be covered internally and that no partners would be impacted, though it sparked dissatisfaction among users. This incident follows a previous one in which Kronos lost $1.4 million due to internal misconduct.</t>
  </si>
  <si>
    <t>Indodax</t>
  </si>
  <si>
    <t>Indodax, Indonesia's largest cryptocurrency exchange, fell victim to a sophisticated hacking attack in September 2024, leading to a loss of approximately $25 million. The hackers exploited vulnerabilities in the exchange's wallet management and withdrawal system, siphoning funds from hot wallets across multiple blockchain networks.</t>
  </si>
  <si>
    <t>Harvest Finance</t>
  </si>
  <si>
    <t>Haechi, Peckshield</t>
  </si>
  <si>
    <t>The Harvest Finance hack occurred in October 2020, where an attacker exploited the protocol’s vaults, specifically the FARM_USDT and FARM_USDC pools, using a flash loan. The hacker manipulated the price of USDT by performing arbitrage between USDC and USDT using Curve Finance’s Y pool. The price changes allowed the hacker to withdraw more assets from the vault than they had deposited, effectively draining $33.8 million. The attack involved repeated cycles of depositing and withdrawing assets to exploit the price calculation mechanism. Flash loans were used to facilitate these trades, and the hack was only limited by the gas limits for transactions. Although Harvest Finance acknowledged the breach, they later refunded a portion of the stolen funds to affected users.</t>
  </si>
  <si>
    <t>Ankr &amp; Helio</t>
  </si>
  <si>
    <t>A private key compromise allowed attackers to mint large quantities of aBNBc tokens on Ankr. The tokens were then used in the Helio Money protocol for borrowing and profiting. Despite the large mint, a lack of liquidity limited the exploit to $5M. The incident affected both Ankr and Helio users.</t>
  </si>
  <si>
    <t>XToken</t>
  </si>
  <si>
    <t>Peckshield</t>
  </si>
  <si>
    <t xml:space="preserve">XToken, a decentralized passive investing protocol, was exploited in May 2021. The attacker utilized flash loans from dYdX and an MEV bot to manipulate the market and drain liquidity from yield-bearing pools associated with SNX and BNT. The hacker borrowed a significant amount of ETH, manipulated the price of SNX, minted tokens at an arbitraged rate, and used several DeFi platforms like Aave, Uniswap, and SushiSwap to complete the exploit. The total loss amounted to over $24 million, including 2.4k ETH, 781k BNT, and 407k SNX. The protocol paused minting contracts as soon as the exploit was identified. This incident highlights the vulnerabilities in even well-established DeFi protocols despite strong partnerships and audits.
</t>
  </si>
  <si>
    <t>BALD</t>
  </si>
  <si>
    <t>meme coin</t>
  </si>
  <si>
    <t xml:space="preserve">The hack revolves around the BALD token, a meme coin launched on Coinbase’s Layer 2 network, Base. Within 24 hours of its launch, the token's liquidity pool was rug-pulled, leading to a loss of approximately $23 million. Users initially flocked to the project in excitement, driven by a combination of hype and liquidity support by the deployer, but the sudden rug-pull left many investors with losses. The deployer, who had maintained a high liquidity flow, ultimately withdrew millions, netting 3,163 ETH. </t>
  </si>
  <si>
    <t xml:space="preserve">Elephant Money </t>
  </si>
  <si>
    <t xml:space="preserve">Elephant Money, a decentralized project that manages a stablecoin (TRUNK) and a native token (ELEPHANT), suffered a devastating attack resulting in a total loss of approximately $22.2 million. The attacker exploited a vulnerability in the minting process of the TRUNK stablecoin. By using flash loans, the hacker manipulated the price of ELEPHANT tokens during the minting procedure, swapping BUSD for WBNB and subsequently using WBNB to buy ELEPHANT, inflating its price. The attacker then sold the inflated ELEPHANT tokens for significant profit, repeating the process multiple times. The funds were laundered through Ethereum and Tornado Cash. Despite an audit, the price manipulation vulnerability remained undetected, leading to a massive financial loss for the project.
</t>
  </si>
  <si>
    <t xml:space="preserve">Blizz Finance, </t>
  </si>
  <si>
    <t>n/a</t>
  </si>
  <si>
    <t>Avalanche (Blizz)</t>
  </si>
  <si>
    <t>The Chainlink price feed for LUNA was hardcoded with a minimum price of $0.10, even as LUNA's actual market price fell far below this. Attackers exploited this discrepancy by purchasing large amounts of LUNA at market price and using it as overvalued collateral to borrow funds.</t>
  </si>
  <si>
    <t>Venus Protocol</t>
  </si>
  <si>
    <t>Binance Smart Chain (Venus),</t>
  </si>
  <si>
    <t>Transit Swap</t>
  </si>
  <si>
    <t>Ethereum and Binance Smart Chain</t>
  </si>
  <si>
    <t>Transit Swap, a cross-chain protocol, lost $21 million due to a logical vulnerability in its smart contracts. The flaw in the use of the transferFrom() function allowed an attacker to drain funds from users who had approved the protocol's swap contracts. The attacker managed to transfer tokens directly from users' wallets to their own, exploiting the vulnerability. The smart contracts of Transit Swap were unverified, making it harder for security researchers to assess them and detect potential weaknesses. Fortunately, through collaboration between multiple security teams, over 70% of the stolen funds were recovered, although some of the funds were still in the hands of the attacker
 The Transit Swap hack occurred due to a vulnerability in the use of the transferFrom() function, where an external call to transferFrom was controllable by the attacker. This allowed them to transfer approved tokens from users’ wallets directly to their own address.</t>
  </si>
  <si>
    <t>Unizen</t>
  </si>
  <si>
    <t>Halborn, Verichains</t>
  </si>
  <si>
    <t>Unizen, a decentralized exchange (DEX) aggregator, fell victim to a significant security breach on March 8th, 2024, after a contract upgrade aimed at reducing ETH gas fees. The upgrade introduced a vulnerability, enabling malicious actors to exploit unverified external calls. This allowed attackers to take advantage of users who had approved higher spending limits for certain tokens. The attackers managed to steal over $2.1 million in multiple transactions. The vulnerability stemmed from the rushed upgrade, lacking proper audits, despite previous audits of the DEX aggregator contract. Unizen responded by offering to reimburse users for losses below $750,000, though the incident highlighted the risks associated with upgrading contracts without thorough testing.</t>
  </si>
  <si>
    <t>Sonne Finance</t>
  </si>
  <si>
    <t>yAudit</t>
  </si>
  <si>
    <t>Sonne Finance, a Compound V2 fork, was exploited due to a governance proposal enabling improper collateral factors. This attack, leveraging a well-documented vulnerability, resulted in the loss of $20 million. Despite prior warnings and explicit auditor flags, inadequate safeguards allowed the attacker to drain funds by executing malicious payloads through governance transactions.
 The attack exploited a known "donation attack" vector in Compound V2 forks. The attacker executed a governance proposal that modified the collateral factor of the VELO market, enabling them to drain funds immediately. Despite previous warnings from similar exploits (e.g., Hundred Finance), the Sonne Finance team failed to implement safeguards, allowing the attacker to execute the malicious proposal and steal $20 million.</t>
  </si>
  <si>
    <t>Popsicle Finance</t>
  </si>
  <si>
    <t>The attacker manipulated the fee accounting mechanism across multiple liquidity pools by cycling tokens through three smart contracts and calling collectFees() repeatedly. This allowed them to harvest rewards illegitimately, resulting in significant profit.
The Popsicle Finance hack was caused by improper fee accounting in the "Sorbetto Fragola" contract, allowing attackers to manipulate liquidity positions and repeatedly claim excess rewards by transferring LP tokens between contracts. This business logic flaw enabled the attacker to drain funds from multiple pools, leading to a $20 million loss.</t>
  </si>
  <si>
    <t>Pickle Finance</t>
  </si>
  <si>
    <t>A vulnerability in Pickle Finance's "swapExactJarForJar" function allowed an attacker to create a fake Pickle Jar and steal funds. The function didn’t verify the legitimacy of jars, enabling asset swapping to a fraudulent jar.
The Pickle Finance hack occurred due to a lack of whitelisting in the swapExactJarForJar function, which allowed an attacker to create a fake Pickle Jar and swap funds from the legitimate jar. The vulnerability was a missing validation check that should have restricted swaps to approved vaults.</t>
  </si>
  <si>
    <t xml:space="preserve">Uwulend </t>
  </si>
  <si>
    <t>UwuLend, a decentralized lending protocol based on a fork of Aave V2, suffered a significant exploit in June 2024, losing $19.4 million. The hack was carried out through an oracle manipulation attack. The attacker exploited a flaw in the protocol's oracle fallback mechanism, which allowed them to manipulate the price feed by utilizing a flash loan and making large trades on Curve liquidity pools. This manipulation allowed the attacker to borrow assets at an artificially low rate and liquidate them at a higher inflated rate. The stolen funds were moved across multiple Ethereum addresses, and one notable victim was Curve's founder, Michael Egorov. Despite undergoing a security audit by Peckshield, the critical vulnerability in the price oracle went unnoticed.</t>
  </si>
  <si>
    <t xml:space="preserve">In February 2021, Cream Finance suffered an exploit resulting in a loss of $18.8 million due to a vulnerability in its integration of the AMP token. The AMP token's contract, based on ERC77 with ERC1820, had a reentrancy bug, allowing an attacker to repeatedly borrow funds before updating the system state. The hacker initiated a flash loan to borrow assets and exploited this bug to create multiple borrowing instances, profiting by extracting and liquidating assets across different contracts. Despite Cream Finance's previous audits, the exploit was triggered by a change in the protocol, leading to a significant breach.
</t>
  </si>
  <si>
    <t>Snowdog</t>
  </si>
  <si>
    <t>Snowdog planned an "experimental buyback" using a custom liquidity pool to thwart bots. However, privileged insiders seemingly exploited the setup, conducting large transactions within seconds of activation, yielding massive profits. Users faced token values collapsing far below pre-buyback prices</t>
  </si>
  <si>
    <t>bEarn</t>
  </si>
  <si>
    <t>The hack targeted bEarnFi, a decentralized finance protocol on Binance Smart Chain, where approximately $18 million was drained due to a vulnerability in the contract's withdraw logic. The issue arose because the BvaultsBank's withdrawal function misinterpreted asset denominations between BUSD (a stablecoin) and ibBUSD (an interest-bearing token). The attacker exploited this discrepancy by using flash loans to deposit large amounts of funds into the vault, accumulating more assets than intended. The attacker continued this process to artificially inflate the amount of assets in the vault, eventually draining the funds. The flash loan was repaid at the end of the attack, leaving the protocol with significant losses.
The bEarn Fi exploit (May 16, 2021) was caused by a flaw in the internal withdraw logic, where inconsistent asset denominations were used between different contract components. The system misinterpreted interest-bearing ibBUSD tokens as regular BUSD, allowing the attacker to withdraw more than they deposited, effectively draining $18 million from the pool.</t>
  </si>
  <si>
    <t>Curio</t>
  </si>
  <si>
    <t>Governance Protocol</t>
  </si>
  <si>
    <t>CurioDAO, a project that tokenizes real-world assets and connects traditional finance with decentralized finance, experienced a $16 million exploit on its MakerDAO-based smart contract on Ethereum. The attack was initiated via a vulnerability in the project’s governance system, specifically related to the manipulation of voting power. The attacker leveraged a "cook" function to gain control over voting privileges and minted tokens, manipulating governance in their favor. These actions were followed by sophisticated token swaps and cross-chain transfers, likely to obscure the origin of the minted tokens. The exploit only affected the Ethereum side of Curio's ecosystem, and the project plans to release a new token (CGT 2.0) and enhance security measures to prevent future breaches.</t>
  </si>
  <si>
    <t>Indexed Finance</t>
  </si>
  <si>
    <t xml:space="preserve">On October 14, 2021, Indexed Finance suffered a major exploit leading to a loss of $16 million. The attack targeted two specific pools: DEFI5 and CC10, which were part of a broader fund called the Future of Finance Fund (FFF). The attacker exploited a vulnerability in the protocol’s asset rebalancing mechanism. By using flash loans, the attacker manipulated the weighted values of the tokens in the pool, specifically the UNI token, causing the system to miscalculate the total value of the pools. This allowed the attacker to mint an inflated number of DEFI5 tokens, which were then cashed out. The vulnerability stemmed from an issue in the Balancer Pool contract that was used for internal asset rebalancing. The exploit revealed flaws in the weight update mechanism, leading to significant financial loss and highlighting security risks in DeFi index fund protocols.
</t>
  </si>
  <si>
    <t>Team Finance</t>
  </si>
  <si>
    <t>Zokyo Security</t>
  </si>
  <si>
    <t>Ethereum (Uniswap v2 &amp; v3)</t>
  </si>
  <si>
    <t>liquidity management and staking</t>
  </si>
  <si>
    <t xml:space="preserve">Team Finance, a protocol designed to provide security to decentralized projects through liquidity locking, suffered a major exploit due to a vulnerability in its smart contracts. The attack targeted the migration function used to transfer locked liquidity from Uniswap v2 to v3. Exploiters manipulated the flawed migrate() function, transferring funds from legitimate liquidity pools to attacker-controlled pairs, resulting in a significant loss of over $15 million. Affected projects included FEG, Caw, Kondux, and Tsuka. Despite claims of being a leader in project security, Team Finance failed to secure assets properly, resulting in these massive losses.
</t>
  </si>
  <si>
    <t>Inverse Finance</t>
  </si>
  <si>
    <t>Inverse Finance suffered an exploit in April 2022, where an attacker manipulated the price of the INV token using low liquidity on a decentralized exchange (DEX). The attacker used Tornado Cash to withdraw 901 ETH, distributed it across clean addresses, and deployed smart contracts. They then used SushiSwap's INV-WETH trading pair to manipulate INV's price significantly (by a factor of 50x), affecting the price oracle used by Inverse Finance. This allowed the attacker to deposit a small amount of INV as collateral and borrow over $15 million worth of assets. The hack was highly sophisticated, leveraging advanced techniques like frontrunning and price manipulation, ultimately resulting in a substantial loss.</t>
  </si>
  <si>
    <t>Eminence</t>
  </si>
  <si>
    <t>A flash loan was used to manipulate the price of the newly launched $EMN token. The attacker flooded the contract with tokens and used a bonding curve mechanism to lower the price, creating an opportunity for arbitrage. Ultimately, the attacker drained $15 million but returned $8 million shortly after.</t>
  </si>
  <si>
    <t>Furucombo</t>
  </si>
  <si>
    <t>Furucombo's proxy contract was exploited by a hacker who used a malicious "evil contract" to impersonate a new Aave V2 implementation. The attacker was able to transfer tokens approved by users in Furucombo's smart contracts to their own addresses, draining users' funds. The attack targeted users who had granted "infinite approval" for their tokens, allowing the exploit to drain assets from both individual wallets and Cream Finance's treasury.</t>
  </si>
  <si>
    <t>M2 Exchange</t>
  </si>
  <si>
    <t>Ethereum, Bitcoin, Solana</t>
  </si>
  <si>
    <t>M2 Exchange, a UAE-based centralized cryptocurrency exchange, experienced a significant hack on October 30th, 2024, resulting in the theft of $13.7 million. The hack, involving multiple chains—Ethereum, Bitcoin, and Solana—was identified and resolved remarkably quickly, with M2 claiming to recover the stolen funds within 16 minutes. The breach occurred due to an access control failure, allowing the attacker to drain various assets, including $10.1 million in SHIBA tokens, $3.7 million in USDT, and 41 BTC. Despite M2's prompt response, concerns arose about the transparency of their recovery process and the unexplained movement of the funds.  The attacker gained access to the private keys used to manage the exchange's funds, which allowed them to initiate unauthorized transfers.</t>
  </si>
  <si>
    <t>Deus DAO</t>
  </si>
  <si>
    <t>Armor Labs</t>
  </si>
  <si>
    <t>In April 2022, Deus DAO experienced a significant security breach, resulting in the theft of approximately $13.4 million across the Arbitrum, BSC, and Ethereum networks. The exploit involved manipulating the protocol's oracle system to inflate the value of DEI collateral. The attacker executed a series of flash loans and swaps to artificially increase the price of DEI, enabling them to borrow substantial amounts from the protocol. The stolen funds were subsequently laundered through Tornado Cash.</t>
  </si>
  <si>
    <t>Ronin Network</t>
  </si>
  <si>
    <t>An uninitialized parameter in a new contract upgrade disabled security checks, enabling attackers to withdraw assets. The exploit was mitigated by a transaction cap and quick intervention by white hats, who returned the stolen funds.</t>
  </si>
  <si>
    <t>Compounder Finance</t>
  </si>
  <si>
    <t>out of scope</t>
  </si>
  <si>
    <t>Compounder Finance suffered a rug pull attack, resulting in the theft of approximately $12.4 million worth of assets. The attack was executed through the manipulation of "Strategy" contracts, which included modified withdraw() functions that lacked essential safety checks. These vulnerabilities allowed the attacker, in control of the "Strategy Controller," to withdraw funds from the platform's liquidity pools. The exploited assets included Wrapped Ether, Compound tokens, and various stablecoins. Despite a security audit by Solidity.finance, the malicious strategies were added after the audit, bypassing their checks. The stolen funds were dispersed across multiple addresses, leaving the platform's users with significant losses.</t>
  </si>
  <si>
    <t>Agave DAO</t>
  </si>
  <si>
    <t>Gnosis (xDai Chain)</t>
  </si>
  <si>
    <t>The Agave DAO and Hundred Finance, both DeFi protocols based on Aave and Compound forks, respectively, were exploited in a reentrancy attack. The attacker exploited a vulnerability in the xDai (now Gnosis) chain caused by a function, callAfterTransfer(). This flaw allowed the attacker to use flash loans as collateral and repeatedly borrow more assets than initially deposited. This attack led to a loss of 2116 ETH ($5.5M) from Agave DAO and 2363 ETH ($6.2M) from Hundred Finance, totaling $11.7M. The funds were laundered through Tornado Cash. This hack highlights the risks of using unvetted forks and the hidden dangers of porting protocols across chains without thorough security checks.</t>
  </si>
  <si>
    <t>Hundred Finance</t>
  </si>
  <si>
    <t xml:space="preserve">PrismaFi </t>
  </si>
  <si>
    <t>PrismaFi</t>
  </si>
  <si>
    <t>staking</t>
  </si>
  <si>
    <t>The attacker exploited the MigrateTroveZap contract by leveraging improper input validation in its onFlashloan() function. This allowed them to manipulate operations, such as closing and opening troves on arbitrary addresses. The exploit was used to extract and reallocate significant funds, highlighting a security flaw in a recent contract update.
The contract's onFlashloan() function lacked proper input validation, allowing the attacker to manipulate input data. By doing so, the attacker could trigger the closeTrove and openTrove functions on arbitrary addresses, even those not owned by the attacker.</t>
  </si>
  <si>
    <t>Yearn</t>
  </si>
  <si>
    <t>yield</t>
  </si>
  <si>
    <t>Yearn Finance, a prominent DeFi protocol known for yield farming, suffered a hack in April 2023 resulting in a loss of $10M. The attack targeted an old, deprecated version of the yUSDT token contract, which had a misconfiguration involving a copy-paste error in a yield-bearing contract (using the wrong Fulcrum token address). This vulnerability allowed the attacker to manipulate share prices and mint 1.2 quadrillion yUSDT with only 10k USDT, which was then swapped for $11.4M in stablecoins. The incident highlights the risks of immutable smart contracts, especially older versions that may still hold substantial value even after being superseded by newer strategies. Fortunately, Yearn's current vaults remained unaffected.
The attack on Yearn Finance exploited a misconfiguration in the yUSDT contract, where an incorrect Fulcrum USDC address was used instead of the correct Fulcrum USDT contract.</t>
  </si>
  <si>
    <t xml:space="preserve">Saddle Finance </t>
  </si>
  <si>
    <t>L1</t>
  </si>
  <si>
    <t xml:space="preserve">Saddle Finance, a decentralized exchange (DEX) and liquidity management protocol, suffered a significant exploit resulting in the theft of $11 million. The vulnerability was traced to an outdated version of the MetaSwapUtils library, which calculated the value of liquidity pool (LP) tokens incorrectly. This issue led to price manipulation in the sUSDv2 metapool. The hacker exploited the flaw by conducting flash loan-assisted swaps between sUSD and saddleUSD-V2, resulting in a profit from the manipulated price. While some funds were rescued, a large portion remains in the attacker’s possession. The bug was known but improperly patched, affecting other projects like Synapse and Nerve.fi previously.
</t>
  </si>
  <si>
    <t>Value DeFi</t>
  </si>
  <si>
    <t>The hack occurred on Value DeFi, a decentralized finance (DeFi) protocol known for its automated market maker (AMM) pools, particularly in the vSwap system. The exploitation resulted in an $11 million loss from the vSwap pools. The hack was enabled by a faulty implementation of the Bancor formula for non-standard pools that didn't maintain the standard 50/50 asset ratio, leading to the exploitation of liquidity. The attacker crafted a small swap to withdraw a disproportionate amount of the first token while draining large quantities of the second token, bypassing the contract's checks. The loss consisted of multiple tokens, including BNB, FARM, and BUSD. This event marked the third major exploit for Value DeFi, following two earlier breaches within the same year.
Note the power() routine takes four arguments (baseN, baseD, expN, and expD) and is used to calculate an integer approximation of (baseN/baseD)^(expN/expD)*(2^precision) where precision is used for the calculated result. However, there is a caveat in how this power() function should be used. It makes an explicit assumption that baseN must be no less than baseD, i.e., baseN &gt;= baseD. In this attack, the pool’s swap() function is called with a crafted input that intentionally violates the above assumption. As a result, the weighted constant product enforcement is passed while the pool funds are being drained.</t>
  </si>
  <si>
    <t>In February 2021, Yearn Finance suffered a significant hack involving its DAI v1 vault. The attacker exploited a vulnerability during a vault migration by using a combination of flash loans across multiple platforms like Aave and dYdX. The attacker's method included borrowing substantial amounts of ETH, DAI, and USDC, manipulating liquidity pools, and draining funds from Yearn's vault. A total of $11 million was lost, with $2.7 million going to the attacker. The vulnerability was exacerbated by a withdrawal fee being turned off during the migration process, which allowed the attacker to repeatedly exploit the vault. The Yearn team and the DeFi community recognized the risk posed by flash loan attacks and pledged to improve security measures.</t>
  </si>
  <si>
    <t>Dego Finance</t>
  </si>
  <si>
    <t>thereum, Binance Smart Chain (BSC), Cronos</t>
  </si>
  <si>
    <t>Dego Finance, a DeFi project, was exploited due to a security lapse involving compromised private keys, resulting in the theft of approximately $10 million across three different blockchain networks (Ethereum, Binance Smart Chain, and Cronos). The attacker stole various liquidity pool (LP) tokens and minted 600,000 $DEGO tokens, causing the price of the token to plummet by 16%. The attack raised questions about the project's security practices, particularly the lack of multi-signature (multi-sig) protection, which was later implemented by Cocos-BCX (Dego's strategic partner). Despite the breach, Dego Finance's community and large following helped the token's price recover steadily.</t>
  </si>
  <si>
    <t>Arbix Finance</t>
  </si>
  <si>
    <t>Arbix Finance was a DeFi project focused on offering arbitrage opportunities for users on the Binance Smart Chain (BSC), with vaults for single-asset deposits aimed at delivering optimal yields with minimal risk. However, on January 4th, 2022, the project performed a rug pull, draining around $10 million from users' vaults. The stolen funds included major tokens like BTCB, BNB, and BUSD, among others. Additionally, the project's website, Twitter, and Telegram accounts were deleted, and its token, ARBX, was dumped, causing a significant price drop. Despite a previous audit by Certik, the incident revealed vulnerabilities in the project, which exploited users' trust.</t>
  </si>
  <si>
    <t>Rari Capital</t>
  </si>
  <si>
    <t>Quantstamp</t>
  </si>
  <si>
    <t>The attacker used cross-chain operations to exploit the Rari Capital ETH pool, withdrawing 2.9k ETH. By creating a fake token and interacting with SushiSwap and Alpha Homora, the attacker gained ibETH and converted it to ETH. The shared wallet had also previously attacked Value DeFi.
The Rari Capital exploit leveraged manipulation of cross-protocol interactions to execute unauthorized withdrawals. The attacker created fake tokens, used them to interact with Alpha Homora, and exploited the business logic of the Rari ETH pool to withdraw funds. This attack showcased how flawed protocol interoperability can be abused to drain liquidity.</t>
  </si>
  <si>
    <t>In May 2021, Value DeFi suffered a $10 million exploit. The attack occurred due to a coding error where a crucial line of code (initialized = true;) was omitted during a merge from an earlier version of their protocol. This error allowed an attacker to re-initialize the pool and take ownership, draining assets like vBWAP/BUSD LP tokens. The hacker exploited this vulnerability to remove and sell tokens, converting proceeds into BNB and renBTC, and ultimately moved funds back to BTC. Despite this massive loss, the protocol's token price barely dropped, highlighting a failure in both security and governance oversight.</t>
  </si>
  <si>
    <t>LiFi</t>
  </si>
  <si>
    <t>Ethereum, zkSync, Linea, Metis</t>
  </si>
  <si>
    <t>LiFi Protocol, a cross-chain aggregator, suffered a major attack that led to the theft of approximately $9.73 million in assets. The exploit occurred due to a vulnerability in a newly added contract facet, which failed to properly validate the "swap" function. This lack of validation allowed the attacker to perform a "call injection" attack, exploiting infinite approvals granted by users to the LiFi contracts. The attacker drained funds from affected wallets, which had previously authorized unlimited permissions for transactions. LiFi's prior vulnerability in March 2022 had a similar exploit, but despite implementing improvements, this issue resurfaced due to the lack of proper auditing on the new contract.</t>
  </si>
  <si>
    <t>Cover</t>
  </si>
  <si>
    <t>Arcadia Group</t>
  </si>
  <si>
    <t>Attackers exploited a logical flaw in the Cover Protocol’s contract, allowing them to mint an unlimited number of COVER tokens. This led to the creation of trillions of tokens, causing massive devaluation and a significant loss of funds.
The contract uses rewardWriteoff to keep the affect of accRewardsPerToken in check. However, due to the bug, the old (small) value of accRewardsPerToken was used when calculating the rewardWriteoff value. Due to this, the large value of accRewardsPerToken remained unchecked.</t>
  </si>
  <si>
    <t>dYdX</t>
  </si>
  <si>
    <t>In November 2023, dYdX suffered a targeted attack that exploited manipulation in the YFI token market, draining $9M from its v3 insurance fund. The attacker targeted dYdX by manipulating the price of YFI, which had spiked in open interest on dYdX. As the price of YFI dropped by approximately 40%, it caused a cascade of liquidations for those who were holding long positions on the token, leading to significant losses. The incident involved a spike in open interest for YFI contracts on dYdX, driven by a single actor, leading to significant liquidations. The attacker manipulated the YFI price to trigger liquidations, draining the insurance fund but not affecting user funds. dYdX acknowledged the breach and responded by introducing additional margin requirements to prevent similar future exploits. The hack highlights vulnerabilities in margin trading and insurance models within DeFi platforms.</t>
  </si>
  <si>
    <t xml:space="preserve">Punk Protocol </t>
  </si>
  <si>
    <t>The Punk Protocol, a platform designed to offer a DeFi annuity scheme, was hacked for $8.95 million on August 10, 2021. The protocol's vulnerability was traced to a missing modifier in the initialize() function within the CompoundModel contract, which allowed the attacker to manipulate the contract's parameters. By exploiting this, the hacker changed the forgeAddress to a malicious contract and used it to withdraw funds directly from the protocol’s stablecoin pools (USDC, DAI, and USDT). While a whitehat actor attempted to recover the funds, they were only partially successful, saving over half of the stolen assets but allowing $3 million to remain with the attacker. The hacker subsequently swapped the stolen USDC to ETH and laundered it through TornadoCash. The remaining funds were later returned after negotiations with the whitehat, who retained a $1 million bounty for their efforts.</t>
  </si>
  <si>
    <t xml:space="preserve">Safemoon </t>
  </si>
  <si>
    <t>The hack on Safemoon occurred due to a vulnerability introduced during a recent update. The project’s token contract upgrade unintentionally left the burn() function publicly callable, allowing anyone to burn SFM tokens from any address. This vulnerability was exploited by an attacker who manipulated the SFM/BNB liquidity pool. By burning a large amount of SFM tokens, the attacker inflated the price of SFM in the pool and then sold previously acquired tokens back into the skewed pool. This drained the liquidity pool of 28,000 BNB, worth approximately $8.9 million. Despite claims by the attacker to be a "white hat" attempting to return the funds, the community remains skeptical about the trustworthiness of Safemoon's leadership and the project’s future integrity</t>
  </si>
  <si>
    <t xml:space="preserve">Crema Finance </t>
  </si>
  <si>
    <t>Bramah Systems</t>
  </si>
  <si>
    <t>Solana, Ethereum</t>
  </si>
  <si>
    <t>Crema Finance, a concentrated liquidity AMM on Solana, suffered an attack leading to the theft of around $8.8 million. The vulnerability stemmed from insufficient owner validation on accounts storing price tick data, which the protocol uses to calculate LP (Liquidity Provider) fees. The hacker exploited this flaw by creating a fake tick account with manipulated data. Using flash loans, they added liquidity, withdrew it, and claimed excessive fees. The funds were then swapped into SOL and USDC, later bridged to Ethereum and converted to ETH. This incident highlights ongoing issues with inadequate validation in various Solana-based protocols.</t>
  </si>
  <si>
    <t>Polter Finance</t>
  </si>
  <si>
    <t>Polter Finance, a DeFi lending platform, lost approximately $8.7 million due to a price manipulation attack. The exploit occurred through a faulty oracle mechanism, where the BOO token's price feed was manipulated using a flash loan. The attacker exploited the reliance on SpookySwap V2/V3 pool prices to inflate the token's value, allowing them to borrow against this artificially inflated collateral. Despite the loss, the team’s response included filing an inflated police report and attempting to recover the funds, but the incident highlighted the dangers of unaudited code and poor security practices in DeFi protocols.</t>
  </si>
  <si>
    <t xml:space="preserve">Superfluid </t>
  </si>
  <si>
    <t>Superfluid, a crypto streaming protocol, was exploited for a loss of approximately $8.7 million on February 8, 2022. The vulnerability stemmed from a flaw in the host contract that handles Superfluid agreements, such as ConstantFlowAgreement and InstantDistributionAgreement. The attacker exploited a weakness in the serialization process of the context object ("ctx") used in these agreements. By injecting a fake "ctx" into the process, the attacker was able to impersonate other accounts and drain funds from their associated tokens. The attack primarily targeted larger wallet balances and affected various projects using Superfluid for payments, leading to significant price drops in tokens like QI.
The attacker crafted a malicious calldata input to manipulate the context object (ctx), allowing them to impersonate other accounts and unauthoritatively transfer funds.</t>
  </si>
  <si>
    <t xml:space="preserve">Platypus Finance </t>
  </si>
  <si>
    <t>Platypus Finance, a DeFi protocol, fell victim to a flash loan attack shortly after launching its stablecoin, USP. The vulnerability lay in the USP solvency check mechanism, which failed to account for borrowed funds when withdrawing collateral. An attacker used a flash loan of $44M USDC to borrow $41.7M USP, which they then swapped for other stablecoins, draining liquidity from Platypus. The hack resulted in $8.5M in losses, leaving USP depegged. Despite the attacker’s attempt to cover their tracks, they were quickly identified, though the stolen funds remain frozen in a contract.</t>
  </si>
  <si>
    <t xml:space="preserve">Moola Market </t>
  </si>
  <si>
    <t>Celo</t>
  </si>
  <si>
    <t>Moola Market fell victim to a price manipulation attack, leading to a loss of approximately $8.4 million. The attacker used a strategy involving manipulating the price of Moola’s native token (MOO) by purchasing it on the Ubeswap exchange. By inflating the token's price, they were able to use it as collateral to borrow and drain liquidity from the platform. The attack was carried out with an initial investment of 243k CELO (~$180k) and involved borrowing large sums of assets such as CELO, cEUR, and MOO tokens. Despite the exploit, the attacker returned over 90% of the stolen funds, keeping roughly $525k as a bounty, of which $37k was donated to charity. Moola Markets has since proposed to remove MOO as collateral to prevent further incidents.</t>
  </si>
  <si>
    <t xml:space="preserve">Visor Finance </t>
  </si>
  <si>
    <t>Liquidity Management</t>
  </si>
  <si>
    <t>As long as the hacker passes their own contract as “from” and the contract has an Owner() method of msg.sender, then they can mint as many shares as they want to any address using vvisr.mint().
The Visor Finance hack occurred due to a vulnerable require() check in the vVISR Rewards Contract’s deposit() function. The attacker passed their own contract as the from parameter, which had an Owner() method returning msg.sender, allowing them to mint unlimited shares fraudulently. This demonstrates an improper input validation flaw, as the contract did not properly validate or restrict the from address, leading to unauthorized token minting and subsequent fund theft.</t>
  </si>
  <si>
    <t xml:space="preserve">Bittensor </t>
  </si>
  <si>
    <t>Bittensor</t>
  </si>
  <si>
    <t>On July 2, 2024, Bittensor fell victim to a malicious attack that drained approximately $8 million worth of TAO tokens. The hack was caused by a compromised PyPi package (version 6.12.2), which contained a trojan horse designed to steal coldkey details. Unsuspecting users who downloaded the package and performed certain operations like staking or delegating had their keys exposed, allowing the attacker to steal tokens. Bittensor's swift response involved halting the network and placing it in "safe mode" to prevent further damage. The attack raised concerns about the security of third-party package managers and the centralized control in supposedly decentralized projects.</t>
  </si>
  <si>
    <t>THORChain</t>
  </si>
  <si>
    <t>thor</t>
  </si>
  <si>
    <t>THORChain suffered a devastating attack where an attacker exploited a vulnerability in the THORChain Bifrost component, specifically targeting the ETH Router contract. The exploit allowed the attacker to fake deposits by creating a malicious router, which intercepted normal transactions and triggered a refund logic flaw, leading to the theft of approximately $8M. Additionally, a vulnerability in the RUNE token contract was exploited, where malicious tokens like "UniH" were sent to users. If users approved these tokens, it resulted in the draining of their RUNE balances due to improper use of tx.origin instead of msg.sender, allowing malicious contracts to hijack transactions. This series of flaws caused significant financial damage to the protocol.</t>
  </si>
  <si>
    <t>Cheese Bank</t>
  </si>
  <si>
    <t>On November 6, 2020, Cheese Bank, a decentralized autonomous digital bank on Ethereum, suffered a significant hack resulting in a loss of approximately $3.3 million in USDC, USDT, and DAI. 
 The attacker exploited a vulnerability in Cheese Bank's method of determining asset prices using an Automated Market Maker (AMM)-based oracle, specifically Uniswap. 
 By utilizing a flash loan, the attacker manipulated the price of the CHEESE token on Uniswap, enabling them to borrow assets from Cheese Bank at inflated collateral values. This exploit highlights the critical importance of robust oracle mechanisms and thorough smart contract auditing in DeFi platforms to prevent such vulnerabilities.</t>
  </si>
  <si>
    <t>Origin Protocol</t>
  </si>
  <si>
    <t>$8m via flash loan and faketoken re-entrancy</t>
  </si>
  <si>
    <t xml:space="preserve">LCX </t>
  </si>
  <si>
    <t>in January 2022, LCX, a Liechtenstein-based centralized cryptocurrency exchange, suffered a significant hack resulting in the theft of approximately $8 million USD worth of cryptocurrencies from one of its hot wallets. The hacker(s) managed to transfer various ERC-20 tokens, including Ether (ETH), USD Coin (USDC), Chainlink (LINK), Enjin Coin (ENJ), and Maker (MKR), to an unknown Ethereum wallet2. The stolen funds were quickly converted to ETH and laundered through Tornado Cash, a crypto mixer used to obfuscate the transaction trail. Despite the swift movement of funds, law enforcement agencies from Liechtenstein, Ireland, Spain, and the USA collaborated with LCX to trace and freeze a portion of the stolen assets</t>
  </si>
  <si>
    <t>HTX</t>
  </si>
  <si>
    <t>In November 2023, HTX, formerly known as Huobi Global, suffered a significant hack resulting in the theft of approximately $30 million USD from its exchange hot wallets. The exploit was part of a larger coordinated attack that also targeted the HTX Eco (HECO) Chain bridge, Tron, and BitTorrent, amounting to a total loss of $86.6 million USD. The hacker(s) managed to transfer various ERC-20 tokens, including Ether (ETH), to unknown wallets1. HTX assured users that it would fully compensate for the losses and resume services within 24 hours. The company also implemented heightened security measures to prevent future incidents1.</t>
  </si>
  <si>
    <t xml:space="preserve">Anyswap </t>
  </si>
  <si>
    <t>Ethereum, Binance Smart Chain (BSC), and Fantom</t>
  </si>
  <si>
    <t>The root of the exploit lay in the prototype V3 Router’s use of ECDSA, the algorithm securing its MPC wallet by generating private keys. The key here is that every k value calculated in the algorithm should be based on a different, random number for each signature. If two or more transactions contain a repeated k value, then the private key can be back-calculated.</t>
  </si>
  <si>
    <t xml:space="preserve">Warp Finance </t>
  </si>
  <si>
    <t>Hacken</t>
  </si>
  <si>
    <t>In December 2020, Warp Finance became a victim of a significant exploit that resulted in a loss of approximately $7.8 million in stablecoins (DAI, USDC). This exploit was made possible by Warp Finance’s reliance on an AMM-based oracle (Uniswap), which allowed the attacker to artificially inflate the value of the collateral, thus enabling them to borrow beyond their limits. The attack resulted in a drain of funds from the platform's vaults, and although the attacker did not profit directly (as their borrowed position remained underwater), the protocol’s vaults were severely impacted. The attacker’s actions highlighted the vulnerabilities associated with using AMM-based price oracles and the risks involved in flash loan attacks in the DeFi space.</t>
  </si>
  <si>
    <t xml:space="preserve">Meter </t>
  </si>
  <si>
    <t>Hacker sends an arbitrary amount in the calldata, which gets passed on the handler's deposit.
The Meter.io Passport bridge was exploited due to improper input validation in the ERC20 Handler contract. The contract failed to properly verify deposit amounts, allowing the attacker to pass an arbitrary amount in calldata, leading to the minting of fraudulent BNB and wETH tokens. This flaw enabled the attacker to drain the bridge's reserves before transactions were halted.</t>
  </si>
  <si>
    <t xml:space="preserve">Rho Market </t>
  </si>
  <si>
    <t>Scroll</t>
  </si>
  <si>
    <t>On July 19, 2024, Rho Market, a DeFi liquidity layer and lending protocol built on the Ethereum Layer 2 solution, Scroll, experienced a significant security breach. The breach resulted in the loss of approximately $7.6 million USD worth of USD Coin (USDC) and Tether (USDT). The exploit was due to a misconfiguration in the platform's price oracle, which was manipulated by a Maximal Extractable Value (MEV) bot2. The attacker used this misconfiguration to manipulate asset prices and drain funds from the platform. Interestingly, the attacker communicated through an on-chain message, offering to return the funds if Rho Market acknowledged the misconfiguration as the root cause rather than an exploit2. The platform was temporarily paused, but no funds were ultimately lost as the attacker returned the stolen amount</t>
  </si>
  <si>
    <t>FTM</t>
  </si>
  <si>
    <t>Ethereum (ETH), Fantom (FTM), Optimism (OP), Binance Smart Chain (BSC), and Avalanche</t>
  </si>
  <si>
    <t>Over $7 million was drained from several wallets labeled as belonging to the Fantom Foundation. The Foundation later clarified that the breach impacted an employee's wallets, with the Foundation itself incurring a loss of approximately $550,000.</t>
  </si>
  <si>
    <t xml:space="preserve">Jimbo's Protocol </t>
  </si>
  <si>
    <t>On May 29, 2023, Jimbo's Protocol, a DeFi project on the Arbitrum network, suffered a flash loan attack resulting in a loss of $7.5 million. The attack exploited a vulnerability in the protocol's slippage control mechanism within the JimboController contract2. The attacker took a flash loan of 10,000 ETH, used it to buy JIMBO tokens, and triggered a rebalance via the shift() function, draining all WETH liquidity and crashing the token's price. Jimbo's Protocol has since reached out to the attacker, offering a bounty for the return of funds and working with security researchers and law enforcement to resolve the issue</t>
  </si>
  <si>
    <t>WhiteHatDAO</t>
  </si>
  <si>
    <t>the attacker was able to donate large amounts of WBTC to the empty hWBTC contract, manipulating the exchange rate between hWBTC and WBTC. To top it off, the redeemUnderlying function contained a Arithmetic Error.</t>
  </si>
  <si>
    <t xml:space="preserve">Exactly Protocol </t>
  </si>
  <si>
    <t>The attack was made possible due to an insufficient check in the DebtManager contract (proxy, implementation) as to whether the market address was valid. This allowed the hacker to pass a fake market address, inserting the victim’s address as _msgSender, and thereby drain users’ collateral.
The attack was made possible due to an insufficient check in the DebtManager contract (proxy, implementation) as to whether the market address was valid.
This allowed the hacker to pass a fake market address, inserting the victim’s address as _msgSender, and thereby drain users’ collateral.</t>
  </si>
  <si>
    <t xml:space="preserve">BurgerSwap </t>
  </si>
  <si>
    <t>BurgerSwap, a decentralized exchange on Binance Smart Chain (BSC), suffered a significant hack on May 28, 2021, resulting in a loss of approximately $7.2 million. The attackers exploited a flaw in the BurgerSwap's contract, specifically the missing x * y = k check, which led to reentrancy vulnerabilities. By executing a series of flash swaps and fake token creation, the hackers manipulated the liquidity pools to withdraw large sums of assets, including WBNB, BUSD, ETH, USDT, and BURGER tokens. The exploit allowed the attackers to perform multiple swaps before the reserves were updated, ultimately enabling them to steal millions. The flaw stemmed from copying UniSwap’s code but failing to implement the crucial contract check.</t>
  </si>
  <si>
    <t xml:space="preserve">Value DeFi </t>
  </si>
  <si>
    <t>Value DeFi was exploited for $7 million in a flash loan attack. The attack targeted a vulnerability in the protocol, where the Value DeFi team failed to secure their vaults properly. The exploit occurred when the attacker manipulated the Curve spot price used as an oracle, allowing them to withdraw large sums through a wrongly used Curve function. This led to a significant loss, with $7 million being drained from the vaults, although some funds were returned later. The incident highlights the risks of using flash loans in DeFi protocols, exposing weaknesses in security mechanisms and protocol design.</t>
  </si>
  <si>
    <t xml:space="preserve">Velocore </t>
  </si>
  <si>
    <t>Zokyo, Hacken, Scalebit</t>
  </si>
  <si>
    <t>Linea and zkSync</t>
  </si>
  <si>
    <t>According to an analysis of the incident from Beosin, the LP Pool lacks permission verification. The attacker directly invoke the velocore__execute function (0xec378808) of the LP contract with a carefully constructed parameter to manipulate the feeMultiplier parameter of the contract.</t>
  </si>
  <si>
    <t xml:space="preserve">Abracadabra </t>
  </si>
  <si>
    <t>Abracadabra, a decentralized lending platform that issues the Magic Internet Money (MIM) stablecoin, was exploited for $6.5 million on Ethereum. The exploit targeted vulnerabilities in the CauldronV4 contracts, specifically a Arithmetic Error in the borrow function, which allowed the attacker to manipulate debt shares and drain liquidity from two of Abracadabra's cauldrons. The attacker used a combination of flash loans, the ERC-4626 vulnerability, and repeated borrow-repay actions to inflate share prices, enabling a large withdrawal of MIM tokens. This caused MIM to lose its peg to the dollar, briefly falling below $1 before the Abracadabra team worked to restore its value.</t>
  </si>
  <si>
    <t>Arbitrum, Binance Smart Chain (BSC), and Ethereum</t>
  </si>
  <si>
    <t>Deus DAO, a decentralized autonomous organization, suffered a significant hack in May 2023, leading to a loss of around $6.5 million. The vulnerability stemmed from a misconfiguration in the DEI stablecoin's smart contract, specifically within the burnFrom function. This error allowed attackers to manipulate token approvals by exploiting incorrect parameter orders, enabling them to transfer funds directly from holders' accounts to their own. The attack targeted multiple chains: Arbitrum, BSC, and Ethereum. Despite recovery efforts, the DAO's history of multiple hacks raises concerns about its security and trustworthiness.</t>
  </si>
  <si>
    <t xml:space="preserve">Lodestar Finance </t>
  </si>
  <si>
    <t>Lodestar Finance, a lending platform built on Arbitrum, fell victim to a market manipulation attack. The attacker exploited a vulnerability in Lodestar’s oracle system that affects the price of plvGLP, a yield-bearing collateral token. By manipulating this price using flash loans, the attacker was able to drain funds from the platform, resulting in a loss of approximately $6.5 million. The exploit occurred due to the GLPOracle contract not properly handling price inflations caused by user actions. This vulnerability allowed the attacker to borrow all the funds on the platform without proper collateral backing. The attack led to a massive dump of the LODE token and a sharp decline in the platform's TVL (Total Value Locked). The incident highlights risks in relying on oracles for collateral price determination and the challenges even well-tested protocols face when new modifications are made.</t>
  </si>
  <si>
    <t xml:space="preserve">Alchemix </t>
  </si>
  <si>
    <t>Alchemix is a DeFi protocol that allows users to deposit assets like DAI and take out loans based on the future yield of those assets. The system, when applied to Ether (ETH), encountered a significant issue where users could withdraw ETH beyond their collateral due to a bug, resulting in an undercollateralized position. This bug allowed some users to extract ETH without accruing the corresponding debt. The protocol reacted quickly by pausing the minting of alETH and appealed to the community to return the funds. At the time of the hack, approximately $6.5 million worth of ETH was at risk. The incident highlighted the risks in DeFi protocols, and the Alchemix team expressed a commitment to learning from the mistake while working to restore solvency.</t>
  </si>
  <si>
    <t xml:space="preserve">Astroport </t>
  </si>
  <si>
    <t xml:space="preserve">On July 30, 2024, Astroport, a decentralized exchange (DEX) on the Terra blockchain, fell victim to a hack, resulting in the loss of approximately $6.4 million. The attacker exploited a reentrancy vulnerability within the IBC-hooks timeout callback, a bug that had been patched earlier but was reintroduced in a June update. The exploit allowed the attacker to mint tokens, stealing 60 million ASTRO tokens, 3.5 million USDC, 500,000 USDT, and 2.7 BTC. The attack revealed serious issues in maintaining critical security measures within blockchain ecosystems, with prior warnings about this vulnerability being ignored, leading to a significant loss and a halt in the Terra network.
</t>
  </si>
  <si>
    <t xml:space="preserve">Seneca Protocol </t>
  </si>
  <si>
    <t>Halborn</t>
  </si>
  <si>
    <t>Ethereum and Arbitrum</t>
  </si>
  <si>
    <t>The Seneca Protocol, a DeFi platform operating on Arbitrum and Ethereum, suffered a major hack on February 28, 2024, resulting in over $6.4 million in stolen funds. By constructing specific calldata parameters, the attacker invoked the transferFrom function to transfer tokens that users had approved for the project's contracts directly to the attacker's address. This exploit allowed the attacker to drain various liquid staking tokens (LSTs) from users' wallets. Compounding the issue, Seneca's contracts could not be paused due to an improper implementation of the pause function; the pause and unpause functions were internal, rendering them inaccessible for emergency intervention.</t>
  </si>
  <si>
    <t xml:space="preserve">Belt </t>
  </si>
  <si>
    <t>Haechi</t>
  </si>
  <si>
    <t>The Belt Protocol was exploited through a flash loan attack that resulted in the theft of approximately $6.3 million. The hacker utilized flash loans from PancakeSwap to manipulate the platform's liquidity strategies. The attacker strategically borrowed a large sum of BUSD, manipulated liquidity pools like bVenusBUSD and bEllipsisBUSD, and profited from a series of transactions, repeatedly moving between stablecoins like BUSD and USDT. This exploit exploited vulnerabilities in the protocol's strategy handling, making it one of several high-profile attacks within the BSC ecosystem. The incident highlighted weak spots in smart contract management and the dangers of poorly designed liquidity strategies.</t>
  </si>
  <si>
    <t xml:space="preserve">Audius </t>
  </si>
  <si>
    <t>Kudelski, OpenZeppelin</t>
  </si>
  <si>
    <t>Music</t>
  </si>
  <si>
    <t>Audius uses AudiusAdminUpgradabilityProxy to make any upgrades to the governance contracts. The proxyAdmin address is set as the address of the main governance contract, in storage slot 0.However, this creates a collision with OpenZeppelin's Initializable contract, leading to a bug which allowed the attacker to take control of the governance contract and change parameters on any of Audius’ Governance, Staking &amp; DelegateManagerV2 contracts.
The attacker reinitialized the governance contracts, giving themselves unauthorized control over Audius' governance system. They then manipulated voting power to pass a malicious proposal, allowing them to transfer 18 million AUDIO tokens ($6M) from the community treasury to their own wallet. This exploit was possible due to a storage collision bug in the governance contract's upgradeability proxy.</t>
  </si>
  <si>
    <t xml:space="preserve">DeltaPrime </t>
  </si>
  <si>
    <t>DeltaPrime, a DeFi protocol on Arbitrum, suffered a significant hack due to a private key compromise, resulting in a $5.98 million loss. The attacker exploited a compromised admin address to upgrade DeltaPrime’s proxy contracts, deploying malicious code that allowed them to inflate their own deposit amounts. This led to 57 successful withdrawals, including USDC, WBTC, and WETH. The attacker swiftly converted the stolen assets into ETH, and DeltaPrime's promises of insurance and a "safe" Avalanche deployment provided little comfort to affected users.</t>
  </si>
  <si>
    <t xml:space="preserve">Bondly </t>
  </si>
  <si>
    <t>NFT</t>
  </si>
  <si>
    <t>On July 15, 2021, Bondly Finance suffered an infinite mint exploit, resulting in the unauthorized creation of 373 million BONDLY tokens. The proceeds from the sale amounted to approximately $5.9 million, with $4.8 million in DAI sent through Tornado Cash for obfuscation, and $1.1 million in DAI and BONDLY remaining in the attacker's wallet at the time of reporting. Bondly Finance announced that the exploit was due to a compromised wallet by an unknown party.</t>
  </si>
  <si>
    <t>Inverse Finance, a decentralized lending platform, was attacked through an oracle manipulation exploit. The hacker used a complex strategy involving flash loans to manipulate the pricing of the collateral assets within the system. By leveraging the manipulated prices, the attacker was able to borrow an excessive amount of DOLA tokens, far beyond the collateral's actual value. The exploit was executed by borrowing large sums of WBTC through AAVE, manipulating liquidity pools, and finally withdrawing DOLA tokens. The attacker then laundered the stolen funds via Tornado Cash, making it difficult to trace. This event marks the second significant attack on Inverse Finance, following a previous price manipulation incident just months prior. The hack led to a loss of over $5.8 million.</t>
  </si>
  <si>
    <t xml:space="preserve">Roll </t>
  </si>
  <si>
    <t>social token</t>
  </si>
  <si>
    <t>The attacker compromised a Roll hot wallet, which was responsible for receiving social tokens from Roll's multisig wallet.</t>
  </si>
  <si>
    <t>solana</t>
  </si>
  <si>
    <t>Phantom and Slope wallets</t>
  </si>
  <si>
    <t>The Solana network was the target of a large-scale exploit that affected approximately 8,000 addresses and resulted in a loss of around $5.3 million. The attack targeted users primarily using Phantom and Slope wallets, with mobile users being the most impacted. Unlike common phishing schemes, the attack was more severe, as the private keys of affected wallets were compromised, leading to the direct signing of transactions by the hackers. Several theories were proposed, including browser extension vulnerabilities, mobile malware, and possible cryptographic flaws. The exploit seems linked to an "iOS supply chain attack," where users' keys were exposed through mobile devices. Despite investigations ongoing, the hack raised serious concerns about the security of wallet apps on Solana and the broader trust in the blockchain network.</t>
  </si>
  <si>
    <t xml:space="preserve">THORChain </t>
  </si>
  <si>
    <t>By sending a transaction with a call value and deposit amount of zero, the override loop mistakenly read the transaction's msg.value (set at 200) as the txvalue(). This flaw enabled the attacker to repeatedly execute the exploit, draining liquidity in various tokens</t>
  </si>
  <si>
    <t xml:space="preserve">Shezmu </t>
  </si>
  <si>
    <t>The hacker identified a critical flaw in Shezmu’s vault, allowing anyone to mint collateral freely. The attacker developed a custom smart contract designed to exploit this vulnerability. Using the custom contract, the hacker minted a large amount of ShezUSD without the required collateral.</t>
  </si>
  <si>
    <t>DeltaPrime</t>
  </si>
  <si>
    <t>Arbitrum and Avalanche</t>
  </si>
  <si>
    <t>The attacker exploited an unchecked input validation flaw in the periphery adaptor contract. This vulnerability allowed the attacker to manipulate input parameters, leading to unauthorized withdrawals from the protocol's pools on both Arbitrum and Avalanche.</t>
  </si>
  <si>
    <t xml:space="preserve">Super Sushi Samurai </t>
  </si>
  <si>
    <t>Verichains</t>
  </si>
  <si>
    <t>Blast</t>
  </si>
  <si>
    <t>When transferring tokens, the contract subtracted the amount from the sender's balance before adding it to the recipient's balance.However, if the sender and recipient were the same address, the contract failed to account for the deducted amount, causing the balance to double instead of remaining unchanged.
The exploit stemmed from a flaw in the contract's transfer function, allowing users to double their token balance by transferring their entire balance to their own address. This infinite mint bug enabled the attacker to repeatedly inflate their holdings and sell the excess tokens, draining the liquidity pool and causing a $4.8M loss.</t>
  </si>
  <si>
    <t xml:space="preserve">Gamma Strategies </t>
  </si>
  <si>
    <t>The attacker utilized flash loans to manipulate the value of deposits, allowing them to mint an inflated number of liquidity provider (LP) tokens. This was possible due to the broad price change thresholds set within certain vaults, which permitted price manipulations of up to 50-200% on specific liquid staking token (LST) and stablecoin vaults.</t>
  </si>
  <si>
    <t xml:space="preserve">Radiant Capital </t>
  </si>
  <si>
    <t>Arbitrum, BSC</t>
  </si>
  <si>
    <t>Due to a combination of a Arithmetic Error and a total supply value of zero in the new market, the attacker was able to manipulate the collateral's value.</t>
  </si>
  <si>
    <t>X-Token</t>
  </si>
  <si>
    <t>The attacker exploited a vulnerability in the xSNX contract by invoking the callFunction method, which was erroneously accessible to the public due to an incorrect require statement. This function was intended to be callable only by the SoloMargin contract from dYdX for flash loan operations. The incorrect implementation used require(sender == address(this)) instead of the correct require(msg.sender == soloMarginAddress), allowing unauthorized access.</t>
  </si>
  <si>
    <t xml:space="preserve">Eleven Finance </t>
  </si>
  <si>
    <t>Binance Smart Chain (BSC) and Polygon (MATIC)</t>
  </si>
  <si>
    <t>By calling the emergencyBurn() function, the attacker withdrew an amount equal to the previously deposited balance without the withdrawal being accounted for internally. Regular Withdrawal: The attacker then performed a standard withdrawal, retrieving the initially deposited assets.
The emergencyBurn() function in the intermediate vault contract did not correctly account for withdrawals, allowing the attacker to withdraw more funds than deposited. This flawed logic enabled them to drain the vault’s full balance, leading to a loss of $4.5 million.</t>
  </si>
  <si>
    <t xml:space="preserve">Tapioca DAO </t>
  </si>
  <si>
    <t>The attacker compromised the ownership of the TAP token vesting contract, enabling them to withdraw approximately 30 million TAP tokens.</t>
  </si>
  <si>
    <t>Poly Network</t>
  </si>
  <si>
    <t>Poly Network was compromised in July 2023, following a simpler attack than its previous major hack. The attack was executed through the exploitation of a 3-of-4 multisignature key setup. The attacker managed to lock small amounts of tokens on one chain and withdraw larger amounts on another by forging proofs. The total losses amounted to $4.4 million, which is significantly lower than their previous hack that cost over $600 million. Despite the breach, Poly Network’s liquidity was limited due to low trading volumes on destination chains, which prevented the attacker from cashing out a larger sum. The incident highlighted ongoing security weaknesses in blockchain bridges, particularly in key management and asset validation.</t>
  </si>
  <si>
    <t xml:space="preserve">Raydium </t>
  </si>
  <si>
    <t>According to OtterSec, the incident appears to have been down to a compromised private key to the owner account of Raydium contracts. Raydium suspect “a trojan attack and compromised private key for the pool owner account”. The account had authority over certain functions of Raydium’s pools, allowing the attacker to drain accumulated trading/protocol fees via the withdraw_pnl instruction. The hacker also changed the SyncNeedTake parameter to increase expected fees and withdraw extra funds.</t>
  </si>
  <si>
    <t xml:space="preserve">ChainSwap </t>
  </si>
  <si>
    <t>ChainSwap, a cross-chain hub for smart chains, was exploited in July 2021 in a significant hack that resulted in a loss of around $4.4 million. The attack targeted vulnerabilities in ChainSwap’s bridge infrastructure, specifically exploiting a weak contract authorization system. The attacker minted tokens on the Ethereum network by bypassing authentication checks and then reaccumulated them into their wallet. This exploit involved multiple transactions, leveraging low fees (0.005 ETH per transaction), and targeted 20 different tokens, including $WILD, which was sold for over $200,000. The attacker used a series of transactions, including bridging ETH via platforms like 1inch, to liquidate the stolen funds. ChainSwap's failure to secure its contracts exposed the platform and its users to this new breed of cross-chain exploits.</t>
  </si>
  <si>
    <t xml:space="preserve">AlexLab </t>
  </si>
  <si>
    <t>CoinFabrik</t>
  </si>
  <si>
    <t>Bitcoin</t>
  </si>
  <si>
    <t>The attacker compromised a private key associated with AlexLab's XLink bridge on the Binance Smart Chain (BSC). This breach allowed the attacker to assume administrative control over a vault linked to the ALEX liquidity pool. With this access, the attacker drained approximately 13.7 million STX tokens from the compromised vault.</t>
  </si>
  <si>
    <t xml:space="preserve">Conic Finance </t>
  </si>
  <si>
    <t>The initial exploit targeted Conic’s ETH omnipool, resulting in a $3.3 million loss. This attack was a read-only reentrancy vulnerability, a well-documented issue that has impacted multiple DeFi protocols in recent months.</t>
  </si>
  <si>
    <t xml:space="preserve">Kokomo Finance </t>
  </si>
  <si>
    <t>Kokomo Finance, a lending platform on the Optimism network, was exploited in a rug pull, causing the loss of approximately $4 million. The attack occurred less than a week after the protocol's launch. The exploit was carried out by the deployer of the Kokomo Finance token (KOKO), who made malicious modifications to the contract. The deployer introduced a new contract, cBTC, which was then used to withdraw wrapped Bitcoin (WBTC) tokens.</t>
  </si>
  <si>
    <t xml:space="preserve">Voltage Finance </t>
  </si>
  <si>
    <t>Fuse Network</t>
  </si>
  <si>
    <t>The attack exploited a reentrancy vulnerability in the ERC 677 token standard, allowing the attacker to repeatedly borrow funds without updating internal balances. The stolen funds were bridged to Ethereum and converted into various assets.</t>
  </si>
  <si>
    <t xml:space="preserve">DAO Maker </t>
  </si>
  <si>
    <t>TBC</t>
  </si>
  <si>
    <t xml:space="preserve">DAO Maker experienced a vulnerability in its init() function, allowing the attacker to reinitialize four token contracts with malicious data. The exploit enabled the attacker to call the emergencyExit() function on these contracts, withdrawing substantial amounts of tokens, including Ternoa (CAPS), Coinspaid (CPD), DeRace (DERC), and Showcase (SHO). The attacker made multiple calls on these contracts, extracting millions of tokens before liquidating them on decentralized exchanges like 1inch. </t>
  </si>
  <si>
    <t>Onyx Protocol</t>
  </si>
  <si>
    <t>CertiK</t>
  </si>
  <si>
    <t>Onyx Protocol, a DeFi lending protocol that is a fork of Compound v2, suffered a major exploit resulting in a loss of $3.8 million. The attacker exploited vulnerabilities in the platform, including a bug in asset exchange rate calculation during low liquidity periods. The exploit utilized a flash loan from Balancer, where the attacker manipulated the system by minting and redeeming small amounts of assets repeatedly. This manipulation led to the draining of multiple assets like VUSD, XCN, DAI, WBTC, and USDT. Onyx Protocol had previously experienced a similar exploit, but failed to implement adequate fixes. The attack also involved exploiting flaws in the NFTLiquidation contract to inflate liquidation rewards. Despite previous warnings, the protocol's lack of improvements left it vulnerable to this repeat attack.</t>
  </si>
  <si>
    <t xml:space="preserve">dForce Network </t>
  </si>
  <si>
    <t>The dForce Network suffered a hack that resulted in a loss of approximately $3.65 million. The attack occurred across Arbitrum and Optimism networks, exploiting a reentrancy vulnerability in their vaults. The vulnerability was present in the smart contracts that handled liquidity pools, specifically the wstETHCRV-gauge vault. The hacker used flash loans to manipulate the virtual price used by dForce for their collateral system. This manipulation led to the liquidation of other users' positions. The attack was executed using a read-only reentrancy issue, which was already a known vulnerability in the DeFi space, affecting other projects in the past. After the exploit, the attacker returned the stolen funds, and the project team ensured that impacted users would be made whole.</t>
  </si>
  <si>
    <t xml:space="preserve">Nirvana Finance </t>
  </si>
  <si>
    <t>Sec3 Auto Audit Software</t>
  </si>
  <si>
    <t>Nirvana Finance suffered a flash loan attack, leading to a loss of approximately $3.5 million. The attacker utilized a flash loan from Solend, a lending protocol, to mint and manipulate the price of ANA tokens. The price of ANA was inflated from around $8 to $24, and these overpriced tokens were used to drain funds from Nirvana’s treasury, which were then cashed out in USDT. The stolen funds were bridged to Ethereum via Wormhole. The attack highlights vulnerabilities in price manipulation and the risks associated with flash loans in DeFi protocols.</t>
  </si>
  <si>
    <t xml:space="preserve">EraLend </t>
  </si>
  <si>
    <t>ZkSync Era</t>
  </si>
  <si>
    <t>EraLend was exploited in a read-only reentrancy attack on the ZkSync mainnet. The attack was carried out by EOA 0xf1D07 which manipulated the EraLend price oracle in a flash loan attack.</t>
  </si>
  <si>
    <t xml:space="preserve">Socket </t>
  </si>
  <si>
    <t>The attack targeted users who had previously granted infinite approvals to the SocketGateway contract. A recent update introduced a new route to the bridging contract, which lacked proper validation for the swapExtraData parameter. This oversight allowed the attacker to inject a transferFrom call, enabling unauthorized transfers of approved assets from users' wallets to the attacker's address.</t>
  </si>
  <si>
    <t xml:space="preserve">Raft </t>
  </si>
  <si>
    <t>Trail of Bits, Hats Finance</t>
  </si>
  <si>
    <t>A miscalculation in the Raft protocol’s smart contract enabled attackers to withdraw more funds than intended. This vulnerability was exploited due to incorrect logic in the contract's function.</t>
  </si>
  <si>
    <t xml:space="preserve">SushiSwap </t>
  </si>
  <si>
    <t>The hack targeted SushiSwap, a popular decentralized exchange (DEX). Over $3.3 million was stolen from users due to a vulnerability in SushiSwap's newly implemented RouteProcessor2 contract. The exploit allowed the attacker to impersonate a Uniswap V3 liquidity pool and drain tokens from any address that had approved the contract. The vulnerability stemmed from insufficient protection in the processRoute function, which did not properly check for valid pool addresses. Although the hack's impact was relatively contained due to quick actions from whitehat hackers and the protocol's swift response, it highlighted ongoing issues within SushiSwap and brought further attention to the platform’s troubled history.</t>
  </si>
  <si>
    <t xml:space="preserve">Skyward Finance </t>
  </si>
  <si>
    <t>Near Protocol</t>
  </si>
  <si>
    <t>Skyward Finance, a NEAR-based token launchpad, was exploited, leading to a significant loss of funds. The attack drained 1.1M NEAR (approximately $3.2M at the time) from the project’s treasury. The exploit occurred due to a vulnerability in the "redeem_skyward" function, which lacked proper verification of token accounts. This allowed the attacker to loop and repeatedly redeem wNEAR, eventually emptying the treasury. Despite the damage, the Skyward team assured users that funds for ongoing sales were safe, though it recommended users withdraw funds from the platform as the $SKYWARD token became almost worthless.</t>
  </si>
  <si>
    <t xml:space="preserve">JayPegs Automart </t>
  </si>
  <si>
    <t>JayPegs Automart, an NFT marketplace, was compromised through a front-end supply chain attack during its MISO auction. A contractor, who had been hired for the project, inserted their personal wallet address into the contract code instead of the designated auction wallet. This malicious code allowed the attacker to siphon off $3.1 million worth of assets. The hack was traced back to the contractor "AristoK3," whose personal details were publicly shared by SushiSwap's CTO. Following significant pressure, the stolen funds were returned, but the incident marked a significant security breach in the NFT space.</t>
  </si>
  <si>
    <t xml:space="preserve">Banana Gun </t>
  </si>
  <si>
    <t>Binance</t>
  </si>
  <si>
    <t xml:space="preserve">The Banana Gun Telegram trading bot fell victim to an exploit that led to a $3 million hack on September 19, 2024. The attack, which targeted both Ethereum and Solana users, exploited a vulnerability in the Telegram message oracle, a mechanism used by the bot for interacting with the blockchain. The exploit allowed attackers to drain funds from the wallets of 11 users, with the damage initially reported at $1.9 million before the final tally reached $3 million. The breach was carried out in real-time, with victims witnessing the attackers manually transferring funds from their wallets. Banana Gun's response was swift: they shut down the affected bots on both chains, but the incident left a significant dent in their credibility. </t>
  </si>
  <si>
    <t xml:space="preserve">Certik/Kraken </t>
  </si>
  <si>
    <t>The hack revolves around a significant security vulnerability discovered by CertiK in Kraken, a centralized cryptocurrency exchange (CEX). CertiK reported a critical bug that allowed attackers to inflate account balances by exploiting a flaw in Kraken's deposit process. This vulnerability allowed fabricated deposits, enabling withdrawals of funds without the system triggering alerts. Over a five-day period, over $3 million was withdrawn, although it was later revealed that the transactions were part of CertiK's testing. The situation escalated with CertiK accusing Kraken of threatening their staff when they reported more severe vulnerabilities. Kraken, in turn, accused CertiK of extortion, further complicating the issue. Despite the attempts to resolve the situation, Kraken's response raised questions about their handling of vulnerabilities and trust in security researchers.</t>
  </si>
  <si>
    <t xml:space="preserve">Swaprum </t>
  </si>
  <si>
    <t>Swaprum developers performed a rug pull by leveraging admin control to drain liquidity pool funds. This action involved modifying the contract code, transferring all liquidity to wallets under their control, and disappearing with user assets</t>
  </si>
  <si>
    <t xml:space="preserve">Orion Protocol </t>
  </si>
  <si>
    <t>liquidity</t>
  </si>
  <si>
    <t>Orion Protocol, a liquidity aggregator designed to bring centralized exchange (CEX) liquidity on-chain, was exploited due to a reentrancy vulnerability in its smart contract. The attacker manipulated a swap using flash loans and created a malicious token (ATK). This enabled the attacker to inflate their balance by exploiting a flaw in the contract's deposit function, allowing for the withdrawal of doubled funds. The exploit occurred across both Ethereum and Binance Smart Chain (BSC), resulting in a $3 million loss. While Orion's CEO confirmed that user funds were not directly impacted, the attack highlighted the need for better security in third-party libraries and prompted Orion to tighten control over contract development.</t>
  </si>
  <si>
    <t xml:space="preserve">Fortress Protocol </t>
  </si>
  <si>
    <t>Hash0x, EtherAuthority</t>
  </si>
  <si>
    <t>Fortress Protocol, a decentralized lending platform on Binance Smart Chain (BSC), was exploited for $3 million due to vulnerabilities in its price oracle and governance process. The attacker took advantage of the publicly callable price submission function of the oracle, allowing manipulation of the collateral price. By passing a malicious governance proposal, they added a worthless token (FTS) as collateral with an inflated value, draining assets from the platform. The attack was funded using ETH obtained from Tornado Cash and transferred to BSC, where FTS was used to gain quorum for the malicious proposal. This exploit highlights vulnerabilities in governance and oracle security, as well as the importance of vigilant oversight.</t>
  </si>
  <si>
    <t xml:space="preserve">Deus DAO </t>
  </si>
  <si>
    <t>BNB</t>
  </si>
  <si>
    <t xml:space="preserve">The attacker exploited a flawed price oracle mechanism by using a flash loan to artificially manipulate the USDC/DEI pool balance. This caused incorrect collateral valuations, leading to forced liquidations of user positions and allowing the hacker to extract ~$3M in profits.
</t>
  </si>
  <si>
    <t xml:space="preserve">Stars Arena </t>
  </si>
  <si>
    <t>SocialFi, Yield, Liquidity Management, Social Tokens</t>
  </si>
  <si>
    <t>Stars Arena, a SocialFi clone based on Avalanche, suffered a massive hack in October 2023, draining its entire Total Value Locked (TVL) of nearly $3 million. The platform was initially exploited due to a broken getPrice() function, but it was the second vulnerability that allowed the attacker to exploit a reentrancy flaw in the contract, enabling them to manipulate the sellShares() function and extract funds. Despite the first exploit being a minor issue, the second attack effectively wiped out the project’s funds. The team faced criticism for their lackluster security measures and poor communication, further eroding trust. This incident highlights the vulnerability of unaudited projects within the growing SocialFi sector, as they are prone to security flaws, leaving them open to attacks.</t>
  </si>
  <si>
    <t>Lucky Star Currency</t>
  </si>
  <si>
    <t>Lucky Star Currency did an exit scam by exploiting trust and gaining access to funds from users. The team transferred funds into wallets under their control, disappearing shortly thereafter.</t>
  </si>
  <si>
    <t xml:space="preserve">FSL </t>
  </si>
  <si>
    <t>OKX</t>
  </si>
  <si>
    <t>BNB, Ethereum</t>
  </si>
  <si>
    <t>OKX, a centralized exchange (CEX), operates a decentralized exchange (DEX) aggregator. It recently suffered a significant hack due to a compromised private key. The attackers exploited a deprecated proxy contract used in the OKX DEX system, which allowed them to siphon $2.7 million from users. The attackers upgraded the proxy contract via the compromised admin account to redirect tokens from users' wallets. The breach affected users who had previously authorized the proxy contract, allowing the attackers to steal funds. Despite initial assurances, only part of the losses were reimbursed by OKX.</t>
  </si>
  <si>
    <t xml:space="preserve">Remitano </t>
  </si>
  <si>
    <t>Remitano, a centralized exchange, was targeted by a hack that drained $2.7 million from its hot wallets on Ethereum and Tron. The hack involved a private key compromise, allowing attackers to withdraw assets, including USDT, USDC, ETH, and TRX. The incident is suspected to be linked to the Lazarus Group, a known state-sponsored hacking group. Remitano responded slowly to the breach, only announcing it publicly over 20 hours after the attack began. However, Tether's prompt action in freezing funds limited the damage, reducing the total stolen amount to $260k. The breach was attributed to a data leak from a third-party source.</t>
  </si>
  <si>
    <t xml:space="preserve">Shibarium Bridge </t>
  </si>
  <si>
    <t>Shibarium</t>
  </si>
  <si>
    <t>the Shibarium bridge experienced a malfunction during its launch, causing approximately $2.6 million worth of user funds to become stuck. The issue arose from a faulty bridge contract, leading to transactions stalling and users unable to access their assets</t>
  </si>
  <si>
    <t>The attacker made a small deposit in one of the Bunny Vaults and at the same time, made a large deposit directly to MiniChefV2 (SushiSwap) to manipulate the price and fee calculation. They then called the function withdrawAll to execute the attack, using the amount deposited in the MiniChefV2 as interest. This generated a performance fee of 0.000007006743943544 SLP (~14,284,950 USD) and minted 2.1 million polyBUNNY to the attacker</t>
  </si>
  <si>
    <t xml:space="preserve">Temple DAO </t>
  </si>
  <si>
    <t>The attacker exploited a vulnerability in the migrateStake() function of the StaxLPStaking contract, which lacked proper validation for the oldStaking parameter. This oversight allowed the attacker to create a malicious contract with a matching oldStaking parameter, specifying arbitrary deposit amounts and addresses to receive the funds. Consequently, the attacker drained approximately 320,000 STAX FRAX/TEMPLE LP tokens, which were then swapped for Ethereum (ETH)
The StaxLPStaking contract’s migrateStake() function did not contain any checks that the oldStaking parameter was valid.
The TempleDAO exploit was caused by the migrateStake() function in the StaxLPStaking contract, which lacked proper validation for the oldStaking parameter. This allowed the attacker to create a contract that manipulated the function, specifying an arbitrary deposit amount and recipient address, leading to unauthorized fund transfers.</t>
  </si>
  <si>
    <t>Platypus Finance</t>
  </si>
  <si>
    <t>Platypus Finance, a decentralized finance (DeFi) project based on Avalanche, suffered a flash loan attack resulting in a loss of $2.2 million. The hack occurred within the LP-AVAX pool, where the attacker manipulated the pool's "cash" and "liability" values using flash loans, causing significant slippage. This allowed the attacker to extract funds by exploiting the manipulated prices in the pool. This was not Platypus's first attack; earlier in the year, the protocol lost $8.5 million in a similar flash loan exploit. Despite the ongoing threat, part of the stolen funds ($575k) were successfully recovered due to the attacker's mistake. Platypus temporarily suspended its pools as a precaution.</t>
  </si>
  <si>
    <t xml:space="preserve">ETHTrustFund </t>
  </si>
  <si>
    <t>Base</t>
  </si>
  <si>
    <t>ETHTrustFund, which launched on Coinbase's Base network, was a Ponzi scheme disguised as a yield-generating DAO. The project, using the OHM model, promised high returns through a rebasing mechanism and blockchain-based bonds, attracting millions in investor deposits. However, the founder, known as "Peng," orchestrated a rug pull, moving $2.1 million in ETH and tokens from the project's treasury to personal wallets after months of inactivity. The sudden disappearance of the project's social media accounts and the founder's absence signaled a classic exit scam.</t>
  </si>
  <si>
    <t xml:space="preserve">Onyx Protocol </t>
  </si>
  <si>
    <t>Onyx Protocol, a lending platform based on Compound Finance’s code, lost $2.1M due to a known vulnerability in the Compound v2 protocol. This vulnerability occurs when a "Arithmetic Error" is exploited in markets with low liquidity. The attacker used a flash loan to manipulate a memecoin (PEPE) market by inflating the price of its token (oPEPE), which was used as collateral. This allowed them to borrow other assets based on the overvalued collateral. The attacker could then drain the liquidity by withdrawing the funds, repay the flash loan, and pocket the profits. This exploit highlights the risks associated with launching new markets in decentralized lending protocols, especially with empty or low-supply markets.</t>
  </si>
  <si>
    <t xml:space="preserve">Balancer </t>
  </si>
  <si>
    <t>Ethereum, Optimism and Fantom</t>
  </si>
  <si>
    <t>The root cause of the exploit was identified as price manipulation stemming from the rounding down logic in the linear pool. This flaw affected the cached token rate used by the corresponding boosted pool, leading to the vulnerability.</t>
  </si>
  <si>
    <t xml:space="preserve">Zunami Protocol </t>
  </si>
  <si>
    <t>Hashex</t>
  </si>
  <si>
    <t>On August 13, 2023, Zunami Protocol experienced a significant security breach, resulting in the theft of approximately $2.1 million. The exploit was a price manipulation attack that targeted the protocol's stablecoin pools on Curve Finance. The attacker utilized flash loans to execute large token swaps, causing slippage in the pools and enabling the manipulation of liquidity pool (LP) token prices. This manipulation led to the depegging of Zunami's stablecoins, zETH and UZD, by 85% and 99%, respectively. The stolen funds were subsequently laundered through Tornado Cash.</t>
  </si>
  <si>
    <t xml:space="preserve">Kannagi Finance </t>
  </si>
  <si>
    <t xml:space="preserve">zkSync </t>
  </si>
  <si>
    <t>The root cause of the exploit was the centralized control inherent in the project's smart contracts. Specifically, the 'MainChef' address had the authority to initiate withdrawals on behalf of users by specifying their addresses and withdrawal amounts. This centralized access facilitated the rug pull.</t>
  </si>
  <si>
    <t xml:space="preserve">Gym Network </t>
  </si>
  <si>
    <t>The vulnerability was introduced in a recently updated "Claim and Pool" feature within their Single Pool Contract. The flaw allowed the attacker to create fake deposits without spending any actual tokens. This was due to the lack of caller verification in the contract, enabling the attacker to falsely increase their balance and subsequently withdraw the unbacked funds.</t>
  </si>
  <si>
    <t xml:space="preserve">Revest Finance </t>
  </si>
  <si>
    <t>The root cause was a reentrancy vulnerability in the ERC1155 minting contract, specifically within the mintAddressLock function. This function allowed an attacker to manipulate the fnftId during the minting process, enabling unauthorized withdrawals of tokens.</t>
  </si>
  <si>
    <t xml:space="preserve">Bedrock </t>
  </si>
  <si>
    <t>Ethereum, BNB Chain, Arbitrum, Optimism, Mantle, Mode, BOB, and ZetaChain</t>
  </si>
  <si>
    <t>the SigmaSupplier contract failed to register NATIVE_BTC, causing the total supply to always register as zero. This oversight disabled the caps restriction mechanism designed to prevent unauthorized minting. Consequently, users could mint uniBTC tokens using native tokens on non-native BTC chains—a process that should have been impossible by design.</t>
  </si>
  <si>
    <t xml:space="preserve">Grand Base </t>
  </si>
  <si>
    <t>L2</t>
  </si>
  <si>
    <t>On April 15, 2024, Grand Base suffered a $2 million exploit due to a leak of the deployer wallet's private key. The attacker exploited this breach to mint and sell approximately 32.5 million GB tokens, causing the token's price to plummet by over 90%. The root cause was traced to a compromised developer's PC, which provided unauthorized access to the liquidity provider (LP) wallet. This wallet had control over the token contract and liquidity pool, including minting privileges, which the attacker exploited to execute the attack.</t>
  </si>
  <si>
    <t>MEV BOT</t>
  </si>
  <si>
    <t>MEV Bot</t>
  </si>
  <si>
    <t>The hack involved an MEV bot that lost approximately $2 million due to a vulnerability in its code. The bot's swap function was unprotected, allowing anyone to call it and exploit the flaw. The attacker used this vulnerability to perform a "sandwich attack" on the bot's WETH/WBTC trades on the Curve protocol, which was funded by a $50 million flash loan. The exploit manipulated the asset price by performing a series of swaps, ultimately causing a loss for the bot operator. This incident highlights the risks in the high-stakes world of MEV bots and decentralized finance (DeFi), where minor code vulnerabilities can be disastrous.</t>
  </si>
  <si>
    <t xml:space="preserve">Dexible </t>
  </si>
  <si>
    <t>The root cause of the exploit was a vulnerability in Dexible's v2 contracts, specifically within the selfSwap function. This function allowed users to define their own routing for swaps but did not verify whether the specified router address was an actual decentralized exchange (DEX). This lack of verification enabled the attacker to call a token contract instead of a DEX smart contract, issuing a transferFrom request to any account that had granted spend approval to the Dexible contract</t>
  </si>
  <si>
    <t xml:space="preserve">MM Finance </t>
  </si>
  <si>
    <t xml:space="preserve">Cronos </t>
  </si>
  <si>
    <t>The attacker managed to inject a malicious contract address into the frontend code, modifying the router contract address in the hosted files. As a result, users' transactions, including swaps and liquidity operations, were redirected to the attacker's wallet, leading to losses exceeding $2 million</t>
  </si>
  <si>
    <t xml:space="preserve">DODO </t>
  </si>
  <si>
    <t>The DODO decentralized exchange (DEX) suffered a hack totaling approximately $2 million. The exploit targeted DODO V2 Crowdpools, including several pools like WSZO, WCRES, ETHA, and FUSI. The hack was enabled by a vulnerability in the DODO smart contract, specifically in the init() function, which could be called multiple times. This allowed an attacker to create a fake token, initialize the contract with it, and then reinitialize with a legitimate token to drain funds from DODO's pools using a flash loan. The attacker bypassed the flash loan checks and extracted real tokens from the pools, including USDT and ETH. The hack involved two individuals, with one acting in a bot-like manner and the other performing flash loan operations to execute the exploit. Despite the breach, a portion of the funds was expected to be returned.</t>
  </si>
  <si>
    <t xml:space="preserve">Akropolis </t>
  </si>
  <si>
    <t>CertiK, SmartDec</t>
  </si>
  <si>
    <t>The attacker utilized a combination of flash loans and a reentrancy vulnerability within the protocol's smart contracts. Specifically, the attacker created a malicious token contract that exploited the deposit function, allowing them to repeatedly call the deposit operation and receive credit for the same deposit multiple times. This manipulation enabled the attacker to withdraw more funds than they had legitimately deposited.</t>
  </si>
  <si>
    <t xml:space="preserve">GemPad </t>
  </si>
  <si>
    <t>ContractWolf</t>
  </si>
  <si>
    <t>Ethereum, Binance Smart Chain (BSC), and Base</t>
  </si>
  <si>
    <t>security breach due to missing reentrancy guards in its lock contract. This vulnerability allowed an attacker to exploit the collectFees function, leading to the unauthorized withdrawal of approximately $1.9 million worth of locked tokens across Ethereum, BNB Chain, and Base networks. The attacker utilized malicious tokens to trigger callbacks during transfers, effectively creating liquidity provider (LP) locks at no cost and subsequently withdrawing the locked amounts.</t>
  </si>
  <si>
    <t xml:space="preserve">Pike Finance </t>
  </si>
  <si>
    <t>unaudited</t>
  </si>
  <si>
    <t>multiple</t>
  </si>
  <si>
    <t>This exploit stemmed from the same smart contract vulnerability, allowing the attacker to override the contract. The attacker exploited the initialize function in the original contract, adding their address to the _isActive variable. By taking advantage of unprotected initializer functions, the attacker bypassed security measures meant to prevent multiple executions.</t>
  </si>
  <si>
    <t xml:space="preserve">Hope Finance </t>
  </si>
  <si>
    <t>AuditRateTech, Cognitos</t>
  </si>
  <si>
    <t>a team member who manipulated the project's smart contracts. Specifically, a fake router was deployed and integrated into the system, allowing the attacker to divert funds to their own address. This malicious transaction was approved by all three owners of Hope Finance's multisig wallet, indicating potential collusion or compromised security within the team</t>
  </si>
  <si>
    <t xml:space="preserve">Merlin DEX </t>
  </si>
  <si>
    <t>zkSync</t>
  </si>
  <si>
    <t>Merlin, a decentralized exchange (DEX) on zkSync, was exploited in a classic rug pull during its token (MAGE) launch and liquidity generation event. The attackers drained the liquidity pools by exploiting overly permissive smart contract approvals. The compromised address (Feeto) was granted max approval, allowing the attacker to withdraw all assets. These funds were then bridged to Ethereum and swapped for ETH. Despite passing an audit just days earlier, the project faced scrutiny for centralization and security flaws, with Certik raising concerns over the lack of proper decentralization measures, including multisig implementation, which were not properly adhered to. The hack led to a significant loss of $1.8 million.</t>
  </si>
  <si>
    <t xml:space="preserve">Bent Finance </t>
  </si>
  <si>
    <t>The vulnerability was introduced on November 30, 2021, when the cvxCRV contract was updated, manually adjusting the balance of the exploiter’s address. This unauthorized adjustment allowed the exploiter to accrue rewards far exceeding the platform's total value locked (TVL). The exploit remained undetected for nearly three weeks until Bent Finance's listing on DeBank, which revealed the exploiter's wallet containing billions in pending rewards. The attacker subsequently withdrew and laundered the funds through Tornado Cash.</t>
  </si>
  <si>
    <t xml:space="preserve">8ight Finance </t>
  </si>
  <si>
    <t>Harmony</t>
  </si>
  <si>
    <t>On December 8, 2021, 8ight Finance suffered an exploit resulting in the loss of approximately $1.75 million. The root cause was attributed to compromised private keys, which allowed the attacker to transfer funds from the protocol.</t>
  </si>
  <si>
    <t xml:space="preserve">DeFiLabs </t>
  </si>
  <si>
    <t>On July 27, 2023, DeFiLabs executed a rug pull, siphoning approximately $1.6 million from its users. The exploit was facilitated through a backdoor function named withdrawFunds embedded within their staking contract. This function enabled the designated funder address to drain user deposits from the contract.</t>
  </si>
  <si>
    <t xml:space="preserve">Acala Network </t>
  </si>
  <si>
    <t>Polkadot</t>
  </si>
  <si>
    <t>Acala Network experienced a significant security incident due to a misconfiguration in the iBTC/aUSD liquidity pool. This error led to the erroneous minting of approximately 1.3 billion aUSD tokens. The misconfiguration was traced to the incentives.claim_rewards() function, which incorrectly minted aUSD in exponential amounts.</t>
  </si>
  <si>
    <t>an MEV bot with the address 0xbadc0de suffered a significant loss due to a vulnerability in its smart contract code. The bot had an unprotected callFunction that allowed arbitrary execution. An attacker exploited this flaw by initiating a flash loan from dYdX, which called the callFunction on the bot's contract. Due to improper access controls, the attacker was able to make the bot approve the transfer of all its WETH holdings to the attacker's address. Consequently, the attacker drained approximately 1,101 ETH from the bot's wallet.</t>
  </si>
  <si>
    <t xml:space="preserve">Levyathan </t>
  </si>
  <si>
    <t>Levyathan.finance, a decentralized finance (DeFi) protocol, suffered a significant hack resulting in the loss of its total value locked (TVL) of $1.5M. The exploit occurred because the developers left private keys for minting access on a public GitHub repository, allowing anyone to mint tokens. The attackers minted and dumped the LEV token, devaluing it to nothing. Additionally, users who tried to withdraw their staked tokens encountered a bug in the emergency withdrawal mechanism. This bug led to incorrect calculations for withdrawal amounts, which allowed faster users to withdraw more tokens than they were entitled to, draining the contract further. The team later provided addresses for users to return funds anonymously, but the damage was already done.</t>
  </si>
  <si>
    <t xml:space="preserve">Treasure DAO </t>
  </si>
  <si>
    <t>Arbritrum</t>
  </si>
  <si>
    <t>The root cause was a logic bug in the buyItem function, which failed to verify that the quantity parameter was greater than zero. This oversight allowed attackers to call the function with a zero quantity, effectively acquiring NFTs without payment.</t>
  </si>
  <si>
    <t>BT Finance</t>
  </si>
  <si>
    <t>Consensys Dilligence</t>
  </si>
  <si>
    <t>BT Finance suffered a flash loan attack resulting in a loss of $1.5 million. The attacker manipulated token prices, called the earn function, and withdrew the funds. This exploit leveraged common vulnerabilities in DeFi protocols related to price manipulation and insufficient validation of external inputs.</t>
  </si>
  <si>
    <t>Growth DeFi</t>
  </si>
  <si>
    <t xml:space="preserve"> Growth DeFi was exploited through a sophisticated attack where the perpetrator created a fake token named AXZ and supplied rAXZZ/GRO liquidity. By staking this liquidity in the contract, the attacker was able to withdraw legitimate tokens, resulting in a loss of $1.3 million. The root cause was a missing conditional check in the smart contract code, which failed to validate the authenticity of the tokens being staked
Due to a vulnerability in the stkGRO/rAAVE contract — which did not properly check the match between the LP assets and the token being deposited — allowed the deposit to be accepted.</t>
  </si>
  <si>
    <t xml:space="preserve">Levana Protocol </t>
  </si>
  <si>
    <t>Osmosis</t>
  </si>
  <si>
    <t>Levana Protocol suffered a loss of over $1.1 million due to an oracle manipulation attack. The attacker exploited a vulnerability in the timing of price updates by the oracle system, which resulted in the attacker being able to place profitable trades on volatile markets with high leverage. The exploit unfolded over two weeks, gradually draining liquidity until network congestion on the Osmosis network amplified the attack, making it more profitable. This was further worsened by a DDoS attack which disrupted the system's ability to respond. The hack exploited timing discrepancies between oracle updates and market data, leveraging the high gas costs and congestion on the network to execute trades that manipulated the system to the attacker’s advantage.</t>
  </si>
  <si>
    <t xml:space="preserve">Steadefi </t>
  </si>
  <si>
    <t>The attack was due to a compromised deployer address, which allowed the attacker to transfer ownership of the platform's vault contracts to their own address. Subsequently, the attacker performed owner-only actions, such as permitting any wallet to borrow available funds from the lending vaults, effectively draining the protocol's assets.]</t>
  </si>
  <si>
    <t xml:space="preserve">Sovryn </t>
  </si>
  <si>
    <t>RSK</t>
  </si>
  <si>
    <t>The root cause of the exploit was traced to an external call of the callTokensToSend function. The attacker deployed a malicious contract, initiated a flash loan of 8.20 RBTC, and manipulated the protocol's logic to mint and burn tokens improperly. This manipulation allowed the attacker to withdraw more assets than they had deposited, leading to the loss of funds.</t>
  </si>
  <si>
    <t xml:space="preserve">Level Finance </t>
  </si>
  <si>
    <t>Obelisk</t>
  </si>
  <si>
    <t>The vulnerability resided in the LevelReferralControllerV2 contract, which allowed repeated referral reward claims within the same epoch. The attacker created multiple referrals and utilized flash loans to perform swaps, thereby elevating their reward tier. The absence of a check in the claimMultiple function to prevent reuse of the same epoch facilitated this exploit.</t>
  </si>
  <si>
    <t>min</t>
  </si>
  <si>
    <t>max</t>
  </si>
  <si>
    <t>percentage</t>
  </si>
  <si>
    <t>average</t>
  </si>
  <si>
    <t xml:space="preserve"> </t>
  </si>
  <si>
    <t>sldie 4</t>
  </si>
  <si>
    <t>Series 1</t>
  </si>
  <si>
    <t>Cryptography</t>
  </si>
  <si>
    <t>API/ Package hack</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</si>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</sst>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dd/yyyy"/>
    <numFmt numFmtId="165" formatCode="m/d/yy"/>
    <numFmt numFmtId="166" formatCode="m/d/yyyy"/>
  </numFmts>
  <fonts count="7">
    <font>
      <sz val="10"/>
      <color rgb="FF000000"/>
      <name val="Arial"/>
      <scheme val="minor"/>
    </font>
    <font>
      <b/>
      <sz val="10"/>
      <color theme="1"/>
      <name val="Arial"/>
      <scheme val="minor"/>
    </font>
    <font>
      <sz val="10"/>
      <color theme="1"/>
      <name val="Arial"/>
      <scheme val="minor"/>
    </font>
    <font>
      <sz val="10"/>
      <color theme="1"/>
      <name val="Arial"/>
    </font>
    <font>
      <sz val="11"/>
      <color rgb="FF222222"/>
      <name val="&quot;Roboto Mono&quot;"/>
    </font>
    <font>
      <sz val="10"/>
      <name val="Arial"/>
    </font>
    <font>
      <b/>
      <sz val="10"/>
      <color theme="1"/>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8">
    <xf numFmtId="0" fontId="0" fillId="0" borderId="0" xfId="0"/>
    <xf numFmtId="0" fontId="1" fillId="0" borderId="1" xfId="0" applyFont="1" applyBorder="1"/>
    <xf numFmtId="0" fontId="1" fillId="0" borderId="2" xfId="0" applyFont="1" applyBorder="1"/>
    <xf numFmtId="4" fontId="1" fillId="0" borderId="2" xfId="0" applyNumberFormat="1" applyFont="1" applyBorder="1"/>
    <xf numFmtId="0" fontId="1" fillId="0" borderId="3" xfId="0" applyFont="1" applyBorder="1"/>
    <xf numFmtId="0" fontId="1" fillId="0" borderId="0" xfId="0" applyFont="1"/>
    <xf numFmtId="0" fontId="2" fillId="0" borderId="1" xfId="0" applyFont="1" applyBorder="1"/>
    <xf numFmtId="0" fontId="2" fillId="0" borderId="2" xfId="0" applyFont="1" applyBorder="1"/>
    <xf numFmtId="164" fontId="3" fillId="0" borderId="2" xfId="0" applyNumberFormat="1" applyFont="1" applyBorder="1" applyAlignment="1">
      <alignment horizontal="right"/>
    </xf>
    <xf numFmtId="4" fontId="3" fillId="0" borderId="2" xfId="0" applyNumberFormat="1" applyFont="1" applyBorder="1" applyAlignment="1">
      <alignment horizontal="right"/>
    </xf>
    <xf numFmtId="0" fontId="3" fillId="0" borderId="2" xfId="0" applyFont="1" applyBorder="1"/>
    <xf numFmtId="0" fontId="2" fillId="0" borderId="3" xfId="0" applyFont="1" applyBorder="1"/>
    <xf numFmtId="165" fontId="3" fillId="0" borderId="2" xfId="0" applyNumberFormat="1" applyFont="1" applyBorder="1" applyAlignment="1">
      <alignment horizontal="right"/>
    </xf>
    <xf numFmtId="0" fontId="2" fillId="0" borderId="0" xfId="0" applyFont="1"/>
    <xf numFmtId="166" fontId="3" fillId="0" borderId="2" xfId="0" applyNumberFormat="1" applyFont="1" applyBorder="1" applyAlignment="1">
      <alignment horizontal="right"/>
    </xf>
    <xf numFmtId="166" fontId="3" fillId="0" borderId="2" xfId="0" applyNumberFormat="1" applyFont="1" applyBorder="1"/>
    <xf numFmtId="164" fontId="3" fillId="0" borderId="2" xfId="0" applyNumberFormat="1" applyFont="1" applyBorder="1"/>
    <xf numFmtId="4" fontId="2" fillId="0" borderId="0" xfId="0" applyNumberFormat="1" applyFont="1"/>
    <xf numFmtId="164" fontId="2" fillId="0" borderId="0" xfId="0" applyNumberFormat="1" applyFont="1"/>
    <xf numFmtId="0" fontId="3" fillId="0" borderId="2" xfId="0" applyFont="1" applyBorder="1" applyAlignment="1">
      <alignment horizontal="right"/>
    </xf>
    <xf numFmtId="49" fontId="3" fillId="0" borderId="2" xfId="0" applyNumberFormat="1" applyFont="1" applyBorder="1" applyAlignment="1">
      <alignment horizontal="right"/>
    </xf>
    <xf numFmtId="0" fontId="3" fillId="0" borderId="0" xfId="0" applyFont="1"/>
    <xf numFmtId="0" fontId="4" fillId="2" borderId="2" xfId="0" applyFont="1" applyFill="1" applyBorder="1"/>
    <xf numFmtId="0" fontId="6" fillId="0" borderId="0" xfId="0" applyFont="1"/>
    <xf numFmtId="4" fontId="6" fillId="0" borderId="0" xfId="0" applyNumberFormat="1" applyFont="1"/>
    <xf numFmtId="0" fontId="1" fillId="0" borderId="0" xfId="0" applyFont="1" applyAlignment="1">
      <alignment horizontal="center"/>
    </xf>
    <xf numFmtId="0" fontId="0" fillId="0" borderId="0" xfId="0"/>
    <xf numFmtId="0" fontId="5" fillId="0" borderId="1" xfId="0" applyFon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rekt-sc-22-24-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4"/>
  <sheetViews>
    <sheetView tabSelected="1" workbookViewId="0">
      <pane ySplit="1" topLeftCell="A203" activePane="bottomLeft" state="frozen"/>
      <selection pane="bottomLeft" activeCell="H234" sqref="H234"/>
    </sheetView>
  </sheetViews>
  <sheetFormatPr defaultColWidth="12.5703125" defaultRowHeight="15.75" customHeight="1"/>
  <cols>
    <col min="2" max="2" width="23.42578125" customWidth="1"/>
    <col min="5" max="5" width="15.42578125" bestFit="1" customWidth="1"/>
    <col min="8" max="9" width="15.5703125" customWidth="1"/>
    <col min="10" max="10" width="13.42578125" customWidth="1"/>
    <col min="12" max="12" width="17.42578125" customWidth="1"/>
  </cols>
  <sheetData>
    <row r="1" spans="1:27" ht="15.75" customHeight="1">
      <c r="A1" s="1" t="s">
        <v>0</v>
      </c>
      <c r="B1" s="2" t="s">
        <v>1</v>
      </c>
      <c r="C1" s="2" t="s">
        <v>2</v>
      </c>
      <c r="D1" s="2" t="s">
        <v>3</v>
      </c>
      <c r="E1" s="3" t="s">
        <v>4</v>
      </c>
      <c r="F1" s="2" t="s">
        <v>5</v>
      </c>
      <c r="G1" s="2" t="s">
        <v>6</v>
      </c>
      <c r="H1" s="2" t="s">
        <v>7</v>
      </c>
      <c r="I1" s="2" t="s">
        <v>8</v>
      </c>
      <c r="J1" s="2" t="s">
        <v>9</v>
      </c>
      <c r="K1" s="2" t="s">
        <v>10</v>
      </c>
      <c r="L1" s="2" t="s">
        <v>11</v>
      </c>
      <c r="M1" s="2"/>
      <c r="N1" s="2"/>
      <c r="O1" s="2"/>
      <c r="P1" s="2"/>
      <c r="Q1" s="2"/>
      <c r="R1" s="2"/>
      <c r="S1" s="4"/>
      <c r="T1" s="5"/>
      <c r="U1" s="5"/>
      <c r="V1" s="5"/>
      <c r="W1" s="5"/>
      <c r="X1" s="5"/>
      <c r="Y1" s="5"/>
      <c r="Z1" s="5"/>
      <c r="AA1" s="5"/>
    </row>
    <row r="2" spans="1:27" ht="15.75" customHeight="1">
      <c r="A2" s="6">
        <v>1</v>
      </c>
      <c r="B2" s="10" t="s">
        <v>571</v>
      </c>
      <c r="C2" s="8">
        <v>44538</v>
      </c>
      <c r="D2" s="8" t="str">
        <f t="shared" ref="D2:D65" si="0">TEXT(C2, "yyyy")</f>
        <v>2021</v>
      </c>
      <c r="E2" s="9">
        <v>1750000</v>
      </c>
      <c r="F2" s="16" t="s">
        <v>13</v>
      </c>
      <c r="G2" s="7" t="s">
        <v>572</v>
      </c>
      <c r="H2" s="7" t="s">
        <v>56</v>
      </c>
      <c r="I2" s="7"/>
      <c r="J2" s="7" t="s">
        <v>573</v>
      </c>
      <c r="K2" s="7" t="s">
        <v>17</v>
      </c>
      <c r="L2" s="7" t="s">
        <v>18</v>
      </c>
      <c r="M2" s="7"/>
      <c r="N2" s="7"/>
      <c r="O2" s="7"/>
      <c r="P2" s="7"/>
      <c r="Q2" s="7"/>
      <c r="R2" s="7"/>
      <c r="S2" s="11"/>
    </row>
    <row r="3" spans="1:27" ht="15.75" customHeight="1">
      <c r="A3" s="6">
        <v>2</v>
      </c>
      <c r="B3" s="10" t="s">
        <v>384</v>
      </c>
      <c r="C3" s="8">
        <v>45321</v>
      </c>
      <c r="D3" s="8" t="str">
        <f t="shared" si="0"/>
        <v>2024</v>
      </c>
      <c r="E3" s="9">
        <v>6500000</v>
      </c>
      <c r="F3" s="16" t="s">
        <v>13</v>
      </c>
      <c r="G3" s="7" t="s">
        <v>45</v>
      </c>
      <c r="H3" s="7" t="s">
        <v>56</v>
      </c>
      <c r="I3" s="7" t="s">
        <v>297</v>
      </c>
      <c r="J3" s="7" t="s">
        <v>385</v>
      </c>
      <c r="K3" s="7" t="s">
        <v>22</v>
      </c>
      <c r="L3" s="7" t="s">
        <v>142</v>
      </c>
      <c r="M3" s="7"/>
      <c r="N3" s="7"/>
      <c r="O3" s="7"/>
      <c r="P3" s="7"/>
      <c r="Q3" s="7"/>
      <c r="R3" s="7"/>
      <c r="S3" s="11"/>
    </row>
    <row r="4" spans="1:27" ht="15.75" customHeight="1">
      <c r="A4" s="6">
        <v>3</v>
      </c>
      <c r="B4" s="10" t="s">
        <v>576</v>
      </c>
      <c r="C4" s="8">
        <v>44421</v>
      </c>
      <c r="D4" s="8" t="str">
        <f t="shared" si="0"/>
        <v>2021</v>
      </c>
      <c r="E4" s="9">
        <v>1600000</v>
      </c>
      <c r="F4" s="16" t="s">
        <v>84</v>
      </c>
      <c r="G4" s="7" t="s">
        <v>577</v>
      </c>
      <c r="H4" s="7" t="s">
        <v>56</v>
      </c>
      <c r="I4" s="7"/>
      <c r="J4" s="7" t="s">
        <v>578</v>
      </c>
      <c r="K4" s="7" t="s">
        <v>22</v>
      </c>
      <c r="L4" s="7" t="s">
        <v>63</v>
      </c>
      <c r="M4" s="7"/>
      <c r="N4" s="7"/>
      <c r="O4" s="7"/>
      <c r="P4" s="7"/>
      <c r="Q4" s="7"/>
      <c r="R4" s="7"/>
      <c r="S4" s="11"/>
    </row>
    <row r="5" spans="1:27" ht="15.75" customHeight="1">
      <c r="A5" s="6">
        <v>4</v>
      </c>
      <c r="B5" s="7" t="s">
        <v>288</v>
      </c>
      <c r="C5" s="8">
        <v>44635</v>
      </c>
      <c r="D5" s="8" t="str">
        <f t="shared" si="0"/>
        <v>2022</v>
      </c>
      <c r="E5" s="9">
        <v>5500000</v>
      </c>
      <c r="F5" s="10" t="s">
        <v>13</v>
      </c>
      <c r="G5" s="7" t="s">
        <v>289</v>
      </c>
      <c r="H5" s="7" t="s">
        <v>56</v>
      </c>
      <c r="I5" s="7" t="s">
        <v>119</v>
      </c>
      <c r="J5" s="7" t="s">
        <v>290</v>
      </c>
      <c r="K5" s="7" t="s">
        <v>22</v>
      </c>
      <c r="L5" s="7" t="s">
        <v>121</v>
      </c>
      <c r="M5" s="7"/>
      <c r="N5" s="7"/>
      <c r="O5" s="7"/>
      <c r="P5" s="7"/>
      <c r="Q5" s="7"/>
      <c r="R5" s="7"/>
      <c r="S5" s="11"/>
    </row>
    <row r="6" spans="1:27" ht="15.75" customHeight="1">
      <c r="A6" s="6">
        <v>5</v>
      </c>
      <c r="B6" s="10" t="s">
        <v>552</v>
      </c>
      <c r="C6" s="14">
        <v>44147</v>
      </c>
      <c r="D6" s="8" t="str">
        <f t="shared" si="0"/>
        <v>2020</v>
      </c>
      <c r="E6" s="9">
        <v>2000000</v>
      </c>
      <c r="F6" s="15" t="s">
        <v>553</v>
      </c>
      <c r="G6" s="7" t="s">
        <v>45</v>
      </c>
      <c r="H6" s="7" t="s">
        <v>56</v>
      </c>
      <c r="I6" s="7"/>
      <c r="J6" s="7" t="s">
        <v>554</v>
      </c>
      <c r="K6" s="7" t="s">
        <v>22</v>
      </c>
      <c r="L6" s="7" t="s">
        <v>121</v>
      </c>
      <c r="M6" s="7"/>
      <c r="N6" s="7"/>
      <c r="O6" s="7"/>
      <c r="P6" s="7"/>
      <c r="Q6" s="7"/>
      <c r="R6" s="7"/>
      <c r="S6" s="11"/>
    </row>
    <row r="7" spans="1:27" ht="15.75" customHeight="1">
      <c r="A7" s="6">
        <v>6</v>
      </c>
      <c r="B7" s="10" t="s">
        <v>390</v>
      </c>
      <c r="C7" s="8">
        <v>44363</v>
      </c>
      <c r="D7" s="8" t="str">
        <f t="shared" si="0"/>
        <v>2021</v>
      </c>
      <c r="E7" s="9">
        <v>6500000</v>
      </c>
      <c r="F7" s="16" t="s">
        <v>13</v>
      </c>
      <c r="G7" s="7" t="s">
        <v>45</v>
      </c>
      <c r="H7" s="7" t="s">
        <v>56</v>
      </c>
      <c r="I7" s="7"/>
      <c r="J7" s="7" t="s">
        <v>391</v>
      </c>
      <c r="K7" s="7" t="s">
        <v>22</v>
      </c>
      <c r="L7" s="7" t="s">
        <v>63</v>
      </c>
      <c r="M7" s="7"/>
      <c r="N7" s="7"/>
      <c r="O7" s="7"/>
      <c r="P7" s="7"/>
      <c r="Q7" s="7"/>
      <c r="R7" s="7"/>
      <c r="S7" s="11"/>
    </row>
    <row r="8" spans="1:27" ht="15.75" customHeight="1">
      <c r="A8" s="6">
        <v>7</v>
      </c>
      <c r="B8" s="10" t="s">
        <v>446</v>
      </c>
      <c r="C8" s="8">
        <v>45426</v>
      </c>
      <c r="D8" s="8" t="str">
        <f t="shared" si="0"/>
        <v>2024</v>
      </c>
      <c r="E8" s="9">
        <v>4300000</v>
      </c>
      <c r="F8" s="16" t="s">
        <v>447</v>
      </c>
      <c r="G8" s="7" t="s">
        <v>448</v>
      </c>
      <c r="H8" s="7" t="s">
        <v>56</v>
      </c>
      <c r="I8" s="7"/>
      <c r="J8" s="7" t="s">
        <v>449</v>
      </c>
      <c r="K8" s="7" t="s">
        <v>17</v>
      </c>
      <c r="L8" s="7" t="s">
        <v>42</v>
      </c>
      <c r="M8" s="7"/>
      <c r="N8" s="7"/>
      <c r="O8" s="7"/>
      <c r="P8" s="7"/>
      <c r="Q8" s="7"/>
      <c r="R8" s="7"/>
      <c r="S8" s="11"/>
    </row>
    <row r="9" spans="1:27" ht="15.75" customHeight="1">
      <c r="A9" s="6">
        <v>8</v>
      </c>
      <c r="B9" s="7" t="s">
        <v>177</v>
      </c>
      <c r="C9" s="8">
        <v>44240</v>
      </c>
      <c r="D9" s="8" t="str">
        <f t="shared" si="0"/>
        <v>2021</v>
      </c>
      <c r="E9" s="9">
        <v>37500000</v>
      </c>
      <c r="F9" s="10" t="s">
        <v>178</v>
      </c>
      <c r="G9" s="7" t="s">
        <v>45</v>
      </c>
      <c r="H9" s="7" t="s">
        <v>56</v>
      </c>
      <c r="I9" s="7" t="s">
        <v>179</v>
      </c>
      <c r="J9" s="7" t="s">
        <v>180</v>
      </c>
      <c r="K9" s="7" t="s">
        <v>22</v>
      </c>
      <c r="L9" s="7" t="s">
        <v>142</v>
      </c>
      <c r="M9" s="7"/>
      <c r="N9" s="7"/>
      <c r="O9" s="7"/>
      <c r="P9" s="7"/>
      <c r="Q9" s="7"/>
      <c r="R9" s="7"/>
      <c r="S9" s="11"/>
    </row>
    <row r="10" spans="1:27" ht="15.75" customHeight="1">
      <c r="A10" s="6">
        <v>9</v>
      </c>
      <c r="B10" s="7" t="s">
        <v>133</v>
      </c>
      <c r="C10" s="8">
        <v>45129</v>
      </c>
      <c r="D10" s="8" t="str">
        <f t="shared" si="0"/>
        <v>2023</v>
      </c>
      <c r="E10" s="9">
        <v>60000000</v>
      </c>
      <c r="F10" s="10" t="s">
        <v>28</v>
      </c>
      <c r="G10" s="7" t="s">
        <v>134</v>
      </c>
      <c r="H10" s="7" t="s">
        <v>135</v>
      </c>
      <c r="I10" s="7"/>
      <c r="J10" s="7" t="s">
        <v>136</v>
      </c>
      <c r="K10" s="7" t="s">
        <v>17</v>
      </c>
      <c r="L10" s="7" t="s">
        <v>18</v>
      </c>
      <c r="M10" s="7"/>
      <c r="N10" s="7"/>
      <c r="O10" s="7"/>
      <c r="P10" s="7"/>
      <c r="Q10" s="7"/>
      <c r="R10" s="7"/>
      <c r="S10" s="11"/>
    </row>
    <row r="11" spans="1:27" ht="15.75" customHeight="1">
      <c r="A11" s="6">
        <v>10</v>
      </c>
      <c r="B11" s="7" t="s">
        <v>225</v>
      </c>
      <c r="C11" s="8">
        <v>44897</v>
      </c>
      <c r="D11" s="8" t="str">
        <f t="shared" si="0"/>
        <v>2022</v>
      </c>
      <c r="E11" s="9">
        <v>24000000</v>
      </c>
      <c r="F11" s="10" t="s">
        <v>28</v>
      </c>
      <c r="G11" s="7" t="s">
        <v>192</v>
      </c>
      <c r="H11" s="13" t="s">
        <v>56</v>
      </c>
      <c r="I11" s="13"/>
      <c r="J11" s="7" t="s">
        <v>226</v>
      </c>
      <c r="K11" s="7" t="s">
        <v>17</v>
      </c>
      <c r="L11" s="7" t="s">
        <v>18</v>
      </c>
      <c r="M11" s="7"/>
      <c r="N11" s="7"/>
      <c r="O11" s="7"/>
      <c r="P11" s="7"/>
      <c r="Q11" s="7"/>
      <c r="R11" s="7"/>
      <c r="S11" s="11"/>
    </row>
    <row r="12" spans="1:27" ht="15.75" customHeight="1">
      <c r="A12" s="6">
        <v>11</v>
      </c>
      <c r="B12" s="10" t="s">
        <v>356</v>
      </c>
      <c r="C12" s="8">
        <v>44387</v>
      </c>
      <c r="D12" s="8" t="str">
        <f t="shared" si="0"/>
        <v>2021</v>
      </c>
      <c r="E12" s="9">
        <v>7900000</v>
      </c>
      <c r="F12" s="16" t="s">
        <v>13</v>
      </c>
      <c r="G12" s="7" t="s">
        <v>357</v>
      </c>
      <c r="H12" s="7" t="s">
        <v>56</v>
      </c>
      <c r="I12" s="7"/>
      <c r="J12" s="7" t="s">
        <v>358</v>
      </c>
      <c r="K12" s="7" t="s">
        <v>22</v>
      </c>
      <c r="L12" s="7" t="s">
        <v>23</v>
      </c>
      <c r="M12" s="7"/>
      <c r="N12" s="7"/>
      <c r="O12" s="7"/>
      <c r="P12" s="7"/>
      <c r="Q12" s="7"/>
      <c r="R12" s="7"/>
      <c r="S12" s="11"/>
    </row>
    <row r="13" spans="1:27" ht="15.75" customHeight="1">
      <c r="A13" s="6">
        <v>12</v>
      </c>
      <c r="B13" s="7" t="s">
        <v>308</v>
      </c>
      <c r="C13" s="8">
        <v>44565</v>
      </c>
      <c r="D13" s="8" t="str">
        <f t="shared" si="0"/>
        <v>2022</v>
      </c>
      <c r="E13" s="9">
        <v>10000000</v>
      </c>
      <c r="F13" s="10" t="s">
        <v>113</v>
      </c>
      <c r="G13" s="7" t="s">
        <v>192</v>
      </c>
      <c r="H13" s="7" t="s">
        <v>56</v>
      </c>
      <c r="I13" s="7" t="s">
        <v>297</v>
      </c>
      <c r="J13" s="7" t="s">
        <v>309</v>
      </c>
      <c r="K13" s="7" t="s">
        <v>32</v>
      </c>
      <c r="L13" s="7" t="s">
        <v>132</v>
      </c>
      <c r="M13" s="7"/>
      <c r="N13" s="7"/>
      <c r="O13" s="7"/>
      <c r="P13" s="7"/>
      <c r="Q13" s="7"/>
      <c r="R13" s="7"/>
      <c r="S13" s="11"/>
    </row>
    <row r="14" spans="1:27" ht="15.75" customHeight="1">
      <c r="A14" s="6">
        <v>13</v>
      </c>
      <c r="B14" s="7" t="s">
        <v>124</v>
      </c>
      <c r="C14" s="14">
        <v>44542</v>
      </c>
      <c r="D14" s="8" t="str">
        <f t="shared" si="0"/>
        <v>2021</v>
      </c>
      <c r="E14" s="9">
        <v>77700000</v>
      </c>
      <c r="F14" s="10" t="s">
        <v>13</v>
      </c>
      <c r="G14" s="7" t="s">
        <v>29</v>
      </c>
      <c r="H14" s="7" t="s">
        <v>30</v>
      </c>
      <c r="I14" s="7"/>
      <c r="J14" s="7" t="s">
        <v>125</v>
      </c>
      <c r="K14" s="7" t="s">
        <v>17</v>
      </c>
      <c r="L14" s="7" t="s">
        <v>18</v>
      </c>
      <c r="M14" s="7"/>
      <c r="N14" s="7"/>
      <c r="O14" s="7"/>
      <c r="P14" s="7"/>
      <c r="Q14" s="7"/>
      <c r="R14" s="7"/>
      <c r="S14" s="11"/>
    </row>
    <row r="15" spans="1:27" ht="15.75" customHeight="1">
      <c r="A15" s="6">
        <v>14</v>
      </c>
      <c r="B15" s="10" t="s">
        <v>392</v>
      </c>
      <c r="C15" s="8">
        <v>45503</v>
      </c>
      <c r="D15" s="8" t="str">
        <f t="shared" si="0"/>
        <v>2024</v>
      </c>
      <c r="E15" s="9">
        <v>6400000</v>
      </c>
      <c r="F15" s="16" t="s">
        <v>28</v>
      </c>
      <c r="G15" s="7" t="s">
        <v>109</v>
      </c>
      <c r="H15" s="7" t="s">
        <v>50</v>
      </c>
      <c r="I15" s="7"/>
      <c r="J15" s="7" t="s">
        <v>393</v>
      </c>
      <c r="K15" s="7" t="s">
        <v>22</v>
      </c>
      <c r="L15" s="7" t="s">
        <v>121</v>
      </c>
      <c r="M15" s="7"/>
      <c r="N15" s="7"/>
      <c r="O15" s="7"/>
      <c r="P15" s="7"/>
      <c r="Q15" s="7"/>
      <c r="R15" s="7"/>
      <c r="S15" s="11"/>
    </row>
    <row r="16" spans="1:27" ht="15.75" customHeight="1">
      <c r="A16" s="6">
        <v>15</v>
      </c>
      <c r="B16" s="7" t="s">
        <v>98</v>
      </c>
      <c r="C16" s="8">
        <v>45079</v>
      </c>
      <c r="D16" s="8" t="str">
        <f t="shared" si="0"/>
        <v>2023</v>
      </c>
      <c r="E16" s="9">
        <v>100000000</v>
      </c>
      <c r="F16" s="10" t="s">
        <v>13</v>
      </c>
      <c r="G16" s="7" t="s">
        <v>99</v>
      </c>
      <c r="H16" s="7" t="s">
        <v>100</v>
      </c>
      <c r="I16" s="7"/>
      <c r="J16" s="7" t="s">
        <v>101</v>
      </c>
      <c r="K16" s="7" t="s">
        <v>17</v>
      </c>
      <c r="L16" s="7" t="s">
        <v>42</v>
      </c>
      <c r="M16" s="7"/>
      <c r="N16" s="7"/>
      <c r="O16" s="7"/>
      <c r="P16" s="7"/>
      <c r="Q16" s="7"/>
      <c r="R16" s="7"/>
      <c r="S16" s="11"/>
    </row>
    <row r="17" spans="1:19" ht="15.75" customHeight="1">
      <c r="A17" s="6">
        <v>16</v>
      </c>
      <c r="B17" s="10" t="s">
        <v>401</v>
      </c>
      <c r="C17" s="8">
        <v>44765</v>
      </c>
      <c r="D17" s="8" t="str">
        <f t="shared" si="0"/>
        <v>2022</v>
      </c>
      <c r="E17" s="9">
        <v>6000000</v>
      </c>
      <c r="F17" s="16" t="s">
        <v>402</v>
      </c>
      <c r="G17" s="7" t="s">
        <v>45</v>
      </c>
      <c r="H17" s="7" t="s">
        <v>403</v>
      </c>
      <c r="I17" s="7" t="s">
        <v>262</v>
      </c>
      <c r="J17" s="7" t="s">
        <v>404</v>
      </c>
      <c r="K17" s="7" t="s">
        <v>22</v>
      </c>
      <c r="L17" s="7" t="s">
        <v>23</v>
      </c>
      <c r="M17" s="7"/>
      <c r="N17" s="7"/>
      <c r="O17" s="7"/>
      <c r="P17" s="7"/>
      <c r="Q17" s="7"/>
      <c r="R17" s="7"/>
      <c r="S17" s="11"/>
    </row>
    <row r="18" spans="1:19" ht="15.75" customHeight="1">
      <c r="A18" s="6">
        <v>17</v>
      </c>
      <c r="B18" s="7" t="s">
        <v>89</v>
      </c>
      <c r="C18" s="8">
        <v>44532</v>
      </c>
      <c r="D18" s="8" t="str">
        <f t="shared" si="0"/>
        <v>2021</v>
      </c>
      <c r="E18" s="9">
        <v>120000000</v>
      </c>
      <c r="F18" s="10" t="s">
        <v>13</v>
      </c>
      <c r="G18" s="7" t="s">
        <v>45</v>
      </c>
      <c r="H18" s="7" t="s">
        <v>56</v>
      </c>
      <c r="I18" s="7" t="s">
        <v>90</v>
      </c>
      <c r="J18" s="7" t="s">
        <v>91</v>
      </c>
      <c r="K18" s="7" t="s">
        <v>52</v>
      </c>
      <c r="L18" s="7" t="s">
        <v>92</v>
      </c>
      <c r="M18" s="7"/>
      <c r="N18" s="7"/>
      <c r="O18" s="7"/>
      <c r="P18" s="7"/>
      <c r="Q18" s="7"/>
      <c r="R18" s="7"/>
      <c r="S18" s="11"/>
    </row>
    <row r="19" spans="1:19" ht="15.75" customHeight="1">
      <c r="A19" s="6">
        <v>18</v>
      </c>
      <c r="B19" s="10" t="s">
        <v>523</v>
      </c>
      <c r="C19" s="8">
        <v>45165</v>
      </c>
      <c r="D19" s="8" t="str">
        <f t="shared" si="0"/>
        <v>2023</v>
      </c>
      <c r="E19" s="9">
        <v>2100000</v>
      </c>
      <c r="F19" s="16" t="s">
        <v>84</v>
      </c>
      <c r="G19" s="7" t="s">
        <v>524</v>
      </c>
      <c r="H19" s="7" t="s">
        <v>50</v>
      </c>
      <c r="I19" s="7"/>
      <c r="J19" s="7" t="s">
        <v>525</v>
      </c>
      <c r="K19" s="7" t="s">
        <v>22</v>
      </c>
      <c r="L19" s="7" t="s">
        <v>142</v>
      </c>
      <c r="M19" s="7"/>
      <c r="N19" s="7"/>
      <c r="O19" s="7"/>
      <c r="P19" s="7"/>
      <c r="Q19" s="7"/>
      <c r="R19" s="7"/>
      <c r="S19" s="11"/>
    </row>
    <row r="20" spans="1:19" ht="15.75" customHeight="1">
      <c r="A20" s="6">
        <v>19</v>
      </c>
      <c r="B20" s="7" t="s">
        <v>230</v>
      </c>
      <c r="C20" s="8">
        <v>45138</v>
      </c>
      <c r="D20" s="8" t="str">
        <f t="shared" si="0"/>
        <v>2023</v>
      </c>
      <c r="E20" s="9">
        <v>23000000</v>
      </c>
      <c r="F20" s="10" t="s">
        <v>28</v>
      </c>
      <c r="G20" s="7" t="s">
        <v>45</v>
      </c>
      <c r="H20" s="7" t="s">
        <v>56</v>
      </c>
      <c r="I20" s="7" t="s">
        <v>231</v>
      </c>
      <c r="J20" s="7" t="s">
        <v>232</v>
      </c>
      <c r="K20" s="7" t="s">
        <v>32</v>
      </c>
      <c r="L20" s="7" t="s">
        <v>132</v>
      </c>
      <c r="M20" s="7"/>
      <c r="N20" s="7"/>
      <c r="O20" s="7"/>
      <c r="P20" s="7"/>
      <c r="Q20" s="7"/>
      <c r="R20" s="7"/>
      <c r="S20" s="11"/>
    </row>
    <row r="21" spans="1:19" ht="15.75" customHeight="1">
      <c r="A21" s="6">
        <v>20</v>
      </c>
      <c r="B21" s="10" t="s">
        <v>483</v>
      </c>
      <c r="C21" s="8">
        <v>45554</v>
      </c>
      <c r="D21" s="8" t="str">
        <f t="shared" si="0"/>
        <v>2024</v>
      </c>
      <c r="E21" s="9">
        <v>3000000</v>
      </c>
      <c r="F21" s="16" t="s">
        <v>28</v>
      </c>
      <c r="G21" s="7" t="s">
        <v>484</v>
      </c>
      <c r="H21" s="7" t="s">
        <v>56</v>
      </c>
      <c r="I21" s="13"/>
      <c r="J21" s="7" t="s">
        <v>485</v>
      </c>
      <c r="K21" s="7" t="s">
        <v>22</v>
      </c>
      <c r="L21" s="7" t="s">
        <v>88</v>
      </c>
      <c r="M21" s="7"/>
      <c r="N21" s="7"/>
      <c r="O21" s="7"/>
      <c r="P21" s="7"/>
      <c r="Q21" s="7"/>
      <c r="R21" s="7"/>
      <c r="S21" s="11"/>
    </row>
    <row r="22" spans="1:19" ht="15.75" customHeight="1">
      <c r="A22" s="6">
        <v>21</v>
      </c>
      <c r="B22" s="7" t="s">
        <v>64</v>
      </c>
      <c r="C22" s="8">
        <v>44668</v>
      </c>
      <c r="D22" s="8" t="str">
        <f t="shared" si="0"/>
        <v>2022</v>
      </c>
      <c r="E22" s="9">
        <v>181000000</v>
      </c>
      <c r="F22" s="10" t="s">
        <v>13</v>
      </c>
      <c r="G22" s="7" t="s">
        <v>45</v>
      </c>
      <c r="H22" s="7" t="s">
        <v>56</v>
      </c>
      <c r="I22" s="7" t="s">
        <v>65</v>
      </c>
      <c r="J22" s="7" t="s">
        <v>66</v>
      </c>
      <c r="K22" s="7" t="s">
        <v>22</v>
      </c>
      <c r="L22" s="7" t="s">
        <v>58</v>
      </c>
      <c r="M22" s="7"/>
      <c r="N22" s="7"/>
      <c r="O22" s="7"/>
      <c r="P22" s="7"/>
      <c r="Q22" s="7"/>
      <c r="R22" s="7"/>
      <c r="S22" s="11"/>
    </row>
    <row r="23" spans="1:19" ht="15.75" customHeight="1">
      <c r="A23" s="6">
        <v>22</v>
      </c>
      <c r="B23" s="7" t="s">
        <v>259</v>
      </c>
      <c r="C23" s="8">
        <v>44333</v>
      </c>
      <c r="D23" s="8" t="str">
        <f t="shared" si="0"/>
        <v>2021</v>
      </c>
      <c r="E23" s="9">
        <v>18000000</v>
      </c>
      <c r="F23" s="10" t="s">
        <v>13</v>
      </c>
      <c r="G23" s="7" t="s">
        <v>192</v>
      </c>
      <c r="H23" s="7" t="s">
        <v>56</v>
      </c>
      <c r="I23" s="13"/>
      <c r="J23" s="7" t="s">
        <v>260</v>
      </c>
      <c r="K23" s="7" t="s">
        <v>22</v>
      </c>
      <c r="L23" s="7" t="s">
        <v>63</v>
      </c>
      <c r="M23" s="7"/>
      <c r="N23" s="7"/>
      <c r="O23" s="7"/>
      <c r="P23" s="7"/>
      <c r="Q23" s="7"/>
      <c r="R23" s="7"/>
      <c r="S23" s="11"/>
    </row>
    <row r="24" spans="1:19" ht="15.75" customHeight="1">
      <c r="A24" s="6">
        <v>23</v>
      </c>
      <c r="B24" s="10" t="s">
        <v>536</v>
      </c>
      <c r="C24" s="8">
        <v>45560</v>
      </c>
      <c r="D24" s="8" t="str">
        <f t="shared" si="0"/>
        <v>2024</v>
      </c>
      <c r="E24" s="9">
        <v>2000000</v>
      </c>
      <c r="F24" s="16" t="s">
        <v>28</v>
      </c>
      <c r="G24" s="7" t="s">
        <v>537</v>
      </c>
      <c r="H24" s="7" t="s">
        <v>56</v>
      </c>
      <c r="I24" s="7"/>
      <c r="J24" s="7" t="s">
        <v>538</v>
      </c>
      <c r="K24" s="7" t="s">
        <v>22</v>
      </c>
      <c r="L24" s="7" t="s">
        <v>63</v>
      </c>
      <c r="M24" s="7"/>
      <c r="N24" s="7"/>
      <c r="O24" s="7"/>
      <c r="P24" s="7"/>
      <c r="Q24" s="7"/>
      <c r="R24" s="7"/>
      <c r="S24" s="11"/>
    </row>
    <row r="25" spans="1:19" ht="15.75" customHeight="1">
      <c r="A25" s="6">
        <v>24</v>
      </c>
      <c r="B25" s="10" t="s">
        <v>398</v>
      </c>
      <c r="C25" s="8">
        <v>44345</v>
      </c>
      <c r="D25" s="8" t="str">
        <f t="shared" si="0"/>
        <v>2021</v>
      </c>
      <c r="E25" s="9">
        <v>6300000</v>
      </c>
      <c r="F25" s="16" t="s">
        <v>399</v>
      </c>
      <c r="G25" s="7" t="s">
        <v>25</v>
      </c>
      <c r="H25" s="7" t="s">
        <v>56</v>
      </c>
      <c r="I25" s="7"/>
      <c r="J25" s="7" t="s">
        <v>400</v>
      </c>
      <c r="K25" s="7" t="s">
        <v>22</v>
      </c>
      <c r="L25" s="7" t="s">
        <v>58</v>
      </c>
      <c r="M25" s="7"/>
      <c r="N25" s="7"/>
      <c r="O25" s="7"/>
      <c r="P25" s="7"/>
      <c r="Q25" s="7"/>
      <c r="R25" s="7"/>
      <c r="S25" s="11"/>
    </row>
    <row r="26" spans="1:19" ht="15.75" customHeight="1">
      <c r="A26" s="6">
        <v>25</v>
      </c>
      <c r="B26" s="10" t="s">
        <v>569</v>
      </c>
      <c r="C26" s="14">
        <v>44551</v>
      </c>
      <c r="D26" s="8" t="str">
        <f t="shared" si="0"/>
        <v>2021</v>
      </c>
      <c r="E26" s="9">
        <v>1750000</v>
      </c>
      <c r="F26" s="15" t="s">
        <v>13</v>
      </c>
      <c r="G26" s="7" t="s">
        <v>45</v>
      </c>
      <c r="H26" s="7" t="s">
        <v>56</v>
      </c>
      <c r="I26" s="7" t="s">
        <v>294</v>
      </c>
      <c r="J26" s="7" t="s">
        <v>570</v>
      </c>
      <c r="K26" s="7" t="s">
        <v>32</v>
      </c>
      <c r="L26" s="7" t="s">
        <v>132</v>
      </c>
      <c r="M26" s="7"/>
      <c r="N26" s="7"/>
      <c r="O26" s="7"/>
      <c r="P26" s="7"/>
      <c r="Q26" s="7"/>
      <c r="R26" s="7"/>
      <c r="S26" s="11"/>
    </row>
    <row r="27" spans="1:19" ht="15.75" customHeight="1">
      <c r="A27" s="6">
        <v>26</v>
      </c>
      <c r="B27" s="7" t="s">
        <v>167</v>
      </c>
      <c r="C27" s="8">
        <v>45554</v>
      </c>
      <c r="D27" s="8" t="str">
        <f t="shared" si="0"/>
        <v>2024</v>
      </c>
      <c r="E27" s="9">
        <v>44700000</v>
      </c>
      <c r="F27" s="10" t="s">
        <v>28</v>
      </c>
      <c r="G27" s="7" t="s">
        <v>29</v>
      </c>
      <c r="H27" s="7" t="s">
        <v>30</v>
      </c>
      <c r="I27" s="13"/>
      <c r="J27" s="13" t="s">
        <v>168</v>
      </c>
      <c r="K27" s="7" t="s">
        <v>17</v>
      </c>
      <c r="L27" s="7" t="s">
        <v>18</v>
      </c>
      <c r="M27" s="7"/>
      <c r="N27" s="7"/>
      <c r="O27" s="7"/>
      <c r="P27" s="7"/>
      <c r="Q27" s="7"/>
      <c r="R27" s="7"/>
      <c r="S27" s="11"/>
    </row>
    <row r="28" spans="1:19" ht="15.75" customHeight="1">
      <c r="A28" s="6">
        <v>27</v>
      </c>
      <c r="B28" s="7" t="s">
        <v>59</v>
      </c>
      <c r="C28" s="8">
        <v>44534</v>
      </c>
      <c r="D28" s="8" t="str">
        <f t="shared" si="0"/>
        <v>2021</v>
      </c>
      <c r="E28" s="9">
        <v>196000000</v>
      </c>
      <c r="F28" s="10" t="s">
        <v>28</v>
      </c>
      <c r="G28" s="7" t="s">
        <v>29</v>
      </c>
      <c r="H28" s="7" t="s">
        <v>30</v>
      </c>
      <c r="I28" s="7"/>
      <c r="J28" s="7" t="s">
        <v>60</v>
      </c>
      <c r="K28" s="7" t="s">
        <v>17</v>
      </c>
      <c r="L28" s="7" t="s">
        <v>18</v>
      </c>
      <c r="M28" s="7"/>
      <c r="N28" s="7"/>
      <c r="O28" s="7"/>
      <c r="P28" s="7"/>
      <c r="Q28" s="7"/>
      <c r="R28" s="7"/>
      <c r="S28" s="11"/>
    </row>
    <row r="29" spans="1:19" ht="15.75" customHeight="1">
      <c r="A29" s="6">
        <v>28</v>
      </c>
      <c r="B29" s="10" t="s">
        <v>342</v>
      </c>
      <c r="C29" s="8">
        <v>45475</v>
      </c>
      <c r="D29" s="8" t="str">
        <f t="shared" si="0"/>
        <v>2024</v>
      </c>
      <c r="E29" s="9">
        <v>8000000</v>
      </c>
      <c r="F29" s="16" t="s">
        <v>28</v>
      </c>
      <c r="G29" s="7" t="s">
        <v>343</v>
      </c>
      <c r="H29" s="7" t="s">
        <v>100</v>
      </c>
      <c r="I29" s="7"/>
      <c r="J29" s="7" t="s">
        <v>344</v>
      </c>
      <c r="K29" s="7" t="s">
        <v>52</v>
      </c>
      <c r="L29" s="7" t="s">
        <v>188</v>
      </c>
      <c r="M29" s="7"/>
      <c r="N29" s="7"/>
      <c r="O29" s="7"/>
      <c r="P29" s="7"/>
      <c r="Q29" s="7"/>
      <c r="R29" s="7"/>
      <c r="S29" s="11"/>
    </row>
    <row r="30" spans="1:19" ht="15.75" customHeight="1">
      <c r="A30" s="6">
        <v>29</v>
      </c>
      <c r="B30" s="7" t="s">
        <v>235</v>
      </c>
      <c r="C30" s="8">
        <v>44694</v>
      </c>
      <c r="D30" s="8" t="str">
        <f t="shared" si="0"/>
        <v>2022</v>
      </c>
      <c r="E30" s="9">
        <v>8300000</v>
      </c>
      <c r="F30" s="10" t="s">
        <v>236</v>
      </c>
      <c r="G30" s="7" t="s">
        <v>237</v>
      </c>
      <c r="H30" s="13" t="s">
        <v>56</v>
      </c>
      <c r="I30" s="7"/>
      <c r="J30" s="7" t="s">
        <v>238</v>
      </c>
      <c r="K30" s="7" t="s">
        <v>22</v>
      </c>
      <c r="L30" s="7" t="s">
        <v>88</v>
      </c>
      <c r="M30" s="7"/>
      <c r="N30" s="7"/>
      <c r="O30" s="7"/>
      <c r="P30" s="7"/>
      <c r="Q30" s="7"/>
      <c r="R30" s="7"/>
      <c r="S30" s="11"/>
    </row>
    <row r="31" spans="1:19" ht="15.75" customHeight="1">
      <c r="A31" s="6">
        <v>30</v>
      </c>
      <c r="B31" s="7" t="s">
        <v>24</v>
      </c>
      <c r="C31" s="8">
        <v>44840</v>
      </c>
      <c r="D31" s="8" t="str">
        <f t="shared" si="0"/>
        <v>2022</v>
      </c>
      <c r="E31" s="9">
        <v>586000000</v>
      </c>
      <c r="F31" s="10" t="s">
        <v>13</v>
      </c>
      <c r="G31" s="7" t="s">
        <v>25</v>
      </c>
      <c r="H31" s="7" t="s">
        <v>15</v>
      </c>
      <c r="I31" s="7"/>
      <c r="J31" s="13" t="s">
        <v>26</v>
      </c>
      <c r="K31" s="7" t="s">
        <v>22</v>
      </c>
      <c r="L31" s="7" t="s">
        <v>23</v>
      </c>
      <c r="M31" s="7"/>
      <c r="N31" s="7"/>
      <c r="O31" s="7"/>
      <c r="P31" s="7"/>
      <c r="Q31" s="7"/>
      <c r="R31" s="7"/>
      <c r="S31" s="11"/>
    </row>
    <row r="32" spans="1:19" ht="15.75" customHeight="1">
      <c r="A32" s="6">
        <v>31</v>
      </c>
      <c r="B32" s="10" t="s">
        <v>407</v>
      </c>
      <c r="C32" s="8">
        <v>44392</v>
      </c>
      <c r="D32" s="8" t="str">
        <f t="shared" si="0"/>
        <v>2021</v>
      </c>
      <c r="E32" s="9">
        <v>5900000</v>
      </c>
      <c r="F32" s="16" t="s">
        <v>13</v>
      </c>
      <c r="G32" s="7" t="s">
        <v>45</v>
      </c>
      <c r="H32" s="7" t="s">
        <v>56</v>
      </c>
      <c r="I32" s="7" t="s">
        <v>408</v>
      </c>
      <c r="J32" s="7" t="s">
        <v>409</v>
      </c>
      <c r="K32" s="7" t="s">
        <v>17</v>
      </c>
      <c r="L32" s="7" t="s">
        <v>42</v>
      </c>
      <c r="M32" s="7"/>
      <c r="N32" s="7"/>
      <c r="O32" s="7"/>
      <c r="P32" s="7"/>
      <c r="Q32" s="7"/>
      <c r="R32" s="7"/>
      <c r="S32" s="11"/>
    </row>
    <row r="33" spans="1:19" ht="15.75" customHeight="1">
      <c r="A33" s="6">
        <v>32</v>
      </c>
      <c r="B33" s="7" t="s">
        <v>83</v>
      </c>
      <c r="C33" s="8">
        <v>44958</v>
      </c>
      <c r="D33" s="8" t="str">
        <f t="shared" si="0"/>
        <v>2023</v>
      </c>
      <c r="E33" s="9">
        <v>120000000</v>
      </c>
      <c r="F33" s="10" t="s">
        <v>84</v>
      </c>
      <c r="G33" s="7" t="s">
        <v>85</v>
      </c>
      <c r="H33" s="7" t="s">
        <v>56</v>
      </c>
      <c r="I33" s="7" t="s">
        <v>86</v>
      </c>
      <c r="J33" s="7" t="s">
        <v>87</v>
      </c>
      <c r="K33" s="7" t="s">
        <v>22</v>
      </c>
      <c r="L33" s="7" t="s">
        <v>88</v>
      </c>
      <c r="M33" s="7"/>
      <c r="N33" s="7"/>
      <c r="O33" s="7"/>
      <c r="P33" s="7"/>
      <c r="Q33" s="7"/>
      <c r="R33" s="7"/>
      <c r="S33" s="11"/>
    </row>
    <row r="34" spans="1:19" ht="15.75" customHeight="1">
      <c r="A34" s="6">
        <v>33</v>
      </c>
      <c r="B34" s="7" t="s">
        <v>585</v>
      </c>
      <c r="C34" s="8">
        <v>44235</v>
      </c>
      <c r="D34" s="8" t="str">
        <f t="shared" si="0"/>
        <v>2021</v>
      </c>
      <c r="E34" s="9">
        <v>1500000</v>
      </c>
      <c r="F34" s="16" t="s">
        <v>586</v>
      </c>
      <c r="G34" s="7" t="s">
        <v>45</v>
      </c>
      <c r="H34" s="7" t="s">
        <v>56</v>
      </c>
      <c r="I34" s="7"/>
      <c r="J34" s="7" t="s">
        <v>587</v>
      </c>
      <c r="K34" s="7" t="s">
        <v>22</v>
      </c>
      <c r="L34" s="7" t="s">
        <v>58</v>
      </c>
      <c r="M34" s="7"/>
      <c r="N34" s="7"/>
      <c r="O34" s="7"/>
      <c r="P34" s="7"/>
      <c r="Q34" s="7"/>
      <c r="R34" s="7"/>
      <c r="S34" s="11"/>
    </row>
    <row r="35" spans="1:19" ht="15.75" customHeight="1">
      <c r="A35" s="6">
        <v>34</v>
      </c>
      <c r="B35" s="10" t="s">
        <v>376</v>
      </c>
      <c r="C35" s="8">
        <v>44344</v>
      </c>
      <c r="D35" s="8" t="str">
        <f t="shared" si="0"/>
        <v>2021</v>
      </c>
      <c r="E35" s="9">
        <v>7200000</v>
      </c>
      <c r="F35" s="16" t="s">
        <v>13</v>
      </c>
      <c r="G35" s="7" t="s">
        <v>25</v>
      </c>
      <c r="H35" s="13" t="s">
        <v>50</v>
      </c>
      <c r="I35" s="7"/>
      <c r="J35" s="7" t="s">
        <v>377</v>
      </c>
      <c r="K35" s="7" t="s">
        <v>22</v>
      </c>
      <c r="L35" s="7" t="s">
        <v>121</v>
      </c>
      <c r="M35" s="7"/>
      <c r="N35" s="7"/>
      <c r="O35" s="7"/>
      <c r="P35" s="7"/>
      <c r="Q35" s="7"/>
      <c r="R35" s="7"/>
      <c r="S35" s="11"/>
    </row>
    <row r="36" spans="1:19" ht="15.75" customHeight="1">
      <c r="A36" s="6">
        <v>35</v>
      </c>
      <c r="B36" s="7" t="s">
        <v>145</v>
      </c>
      <c r="C36" s="8">
        <v>44505</v>
      </c>
      <c r="D36" s="8" t="str">
        <f t="shared" si="0"/>
        <v>2021</v>
      </c>
      <c r="E36" s="9">
        <v>55000000</v>
      </c>
      <c r="F36" s="10" t="s">
        <v>13</v>
      </c>
      <c r="G36" s="7" t="s">
        <v>146</v>
      </c>
      <c r="H36" s="7" t="s">
        <v>56</v>
      </c>
      <c r="I36" s="7" t="s">
        <v>96</v>
      </c>
      <c r="J36" s="7" t="s">
        <v>147</v>
      </c>
      <c r="K36" s="7" t="s">
        <v>52</v>
      </c>
      <c r="L36" s="7" t="s">
        <v>92</v>
      </c>
      <c r="M36" s="7"/>
      <c r="N36" s="7"/>
      <c r="O36" s="7"/>
      <c r="P36" s="7"/>
      <c r="Q36" s="7"/>
      <c r="R36" s="7"/>
      <c r="S36" s="11"/>
    </row>
    <row r="37" spans="1:19" ht="15.75" customHeight="1">
      <c r="A37" s="6">
        <v>36</v>
      </c>
      <c r="B37" s="7" t="s">
        <v>157</v>
      </c>
      <c r="C37" s="8">
        <v>44643</v>
      </c>
      <c r="D37" s="8" t="str">
        <f t="shared" si="0"/>
        <v>2022</v>
      </c>
      <c r="E37" s="9">
        <v>48000000</v>
      </c>
      <c r="F37" s="10" t="s">
        <v>13</v>
      </c>
      <c r="G37" s="7" t="s">
        <v>95</v>
      </c>
      <c r="H37" s="7" t="s">
        <v>56</v>
      </c>
      <c r="I37" s="7" t="s">
        <v>158</v>
      </c>
      <c r="J37" s="7" t="s">
        <v>159</v>
      </c>
      <c r="K37" s="7" t="s">
        <v>22</v>
      </c>
      <c r="L37" s="7" t="s">
        <v>160</v>
      </c>
      <c r="M37" s="7"/>
      <c r="N37" s="7"/>
      <c r="O37" s="7"/>
      <c r="P37" s="7"/>
      <c r="Q37" s="7"/>
      <c r="R37" s="7"/>
      <c r="S37" s="11"/>
    </row>
    <row r="38" spans="1:19" ht="15.75" customHeight="1">
      <c r="A38" s="6">
        <v>37</v>
      </c>
      <c r="B38" s="10" t="s">
        <v>486</v>
      </c>
      <c r="C38" s="8">
        <v>45452</v>
      </c>
      <c r="D38" s="8" t="str">
        <f t="shared" si="0"/>
        <v>2024</v>
      </c>
      <c r="E38" s="9">
        <v>3000000</v>
      </c>
      <c r="F38" s="16" t="s">
        <v>28</v>
      </c>
      <c r="G38" s="7" t="s">
        <v>45</v>
      </c>
      <c r="H38" s="7" t="s">
        <v>30</v>
      </c>
      <c r="I38" s="7"/>
      <c r="J38" s="7" t="s">
        <v>487</v>
      </c>
      <c r="K38" s="7" t="s">
        <v>52</v>
      </c>
      <c r="L38" s="7" t="s">
        <v>188</v>
      </c>
      <c r="M38" s="7"/>
      <c r="N38" s="7"/>
      <c r="O38" s="7"/>
      <c r="P38" s="7"/>
      <c r="Q38" s="7"/>
      <c r="R38" s="7"/>
      <c r="S38" s="11"/>
    </row>
    <row r="39" spans="1:19" ht="15.75" customHeight="1">
      <c r="A39" s="6">
        <v>38</v>
      </c>
      <c r="B39" s="10" t="s">
        <v>444</v>
      </c>
      <c r="C39" s="8">
        <v>44388</v>
      </c>
      <c r="D39" s="8" t="str">
        <f t="shared" si="0"/>
        <v>2021</v>
      </c>
      <c r="E39" s="9">
        <v>4400000</v>
      </c>
      <c r="F39" s="16" t="s">
        <v>13</v>
      </c>
      <c r="G39" s="7" t="s">
        <v>242</v>
      </c>
      <c r="H39" s="7" t="s">
        <v>15</v>
      </c>
      <c r="I39" s="13"/>
      <c r="J39" s="7" t="s">
        <v>445</v>
      </c>
      <c r="K39" s="7" t="s">
        <v>22</v>
      </c>
      <c r="L39" s="7" t="s">
        <v>23</v>
      </c>
      <c r="M39" s="7"/>
      <c r="N39" s="7"/>
      <c r="O39" s="7"/>
      <c r="P39" s="7"/>
      <c r="Q39" s="7"/>
      <c r="R39" s="7"/>
      <c r="S39" s="11"/>
    </row>
    <row r="40" spans="1:19" ht="15.75" customHeight="1">
      <c r="A40" s="6">
        <v>39</v>
      </c>
      <c r="B40" s="10" t="s">
        <v>348</v>
      </c>
      <c r="C40" s="14">
        <v>44152</v>
      </c>
      <c r="D40" s="8" t="str">
        <f t="shared" si="0"/>
        <v>2020</v>
      </c>
      <c r="E40" s="9">
        <v>3300000</v>
      </c>
      <c r="F40" s="16" t="s">
        <v>13</v>
      </c>
      <c r="G40" s="7" t="s">
        <v>45</v>
      </c>
      <c r="H40" s="7" t="s">
        <v>56</v>
      </c>
      <c r="I40" s="7"/>
      <c r="J40" s="7" t="s">
        <v>349</v>
      </c>
      <c r="K40" s="7" t="s">
        <v>22</v>
      </c>
      <c r="L40" s="7" t="s">
        <v>88</v>
      </c>
      <c r="M40" s="7"/>
      <c r="N40" s="7"/>
      <c r="O40" s="7"/>
      <c r="P40" s="7"/>
      <c r="Q40" s="7"/>
      <c r="R40" s="7"/>
      <c r="S40" s="11"/>
    </row>
    <row r="41" spans="1:19" ht="15.75" customHeight="1">
      <c r="A41" s="6">
        <v>40</v>
      </c>
      <c r="B41" s="7" t="s">
        <v>148</v>
      </c>
      <c r="C41" s="8">
        <v>45181</v>
      </c>
      <c r="D41" s="8" t="str">
        <f t="shared" si="0"/>
        <v>2023</v>
      </c>
      <c r="E41" s="9">
        <v>54300000</v>
      </c>
      <c r="F41" s="10" t="s">
        <v>28</v>
      </c>
      <c r="G41" s="7" t="s">
        <v>29</v>
      </c>
      <c r="H41" s="7" t="s">
        <v>30</v>
      </c>
      <c r="I41" s="7"/>
      <c r="J41" s="7" t="s">
        <v>149</v>
      </c>
      <c r="K41" s="7" t="s">
        <v>17</v>
      </c>
      <c r="L41" s="7" t="s">
        <v>18</v>
      </c>
      <c r="M41" s="7"/>
      <c r="N41" s="7"/>
      <c r="O41" s="7"/>
      <c r="P41" s="7"/>
      <c r="Q41" s="7"/>
      <c r="R41" s="7"/>
      <c r="S41" s="11"/>
    </row>
    <row r="42" spans="1:19" ht="15.75" customHeight="1">
      <c r="A42" s="6">
        <v>41</v>
      </c>
      <c r="B42" s="7" t="s">
        <v>71</v>
      </c>
      <c r="C42" s="8">
        <v>44468</v>
      </c>
      <c r="D42" s="8" t="str">
        <f t="shared" si="0"/>
        <v>2021</v>
      </c>
      <c r="E42" s="9">
        <v>147000000</v>
      </c>
      <c r="F42" s="10" t="s">
        <v>13</v>
      </c>
      <c r="G42" s="7" t="s">
        <v>45</v>
      </c>
      <c r="H42" s="7" t="s">
        <v>56</v>
      </c>
      <c r="I42" s="7"/>
      <c r="J42" s="7" t="s">
        <v>72</v>
      </c>
      <c r="K42" s="7" t="s">
        <v>22</v>
      </c>
      <c r="L42" s="7" t="s">
        <v>63</v>
      </c>
      <c r="M42" s="7"/>
      <c r="N42" s="7"/>
      <c r="O42" s="7"/>
      <c r="P42" s="7"/>
      <c r="Q42" s="7"/>
      <c r="R42" s="7"/>
      <c r="S42" s="11"/>
    </row>
    <row r="43" spans="1:19" ht="15.75" customHeight="1">
      <c r="A43" s="6">
        <v>42</v>
      </c>
      <c r="B43" s="7" t="s">
        <v>285</v>
      </c>
      <c r="C43" s="8">
        <v>44167</v>
      </c>
      <c r="D43" s="8" t="str">
        <f t="shared" si="0"/>
        <v>2020</v>
      </c>
      <c r="E43" s="9">
        <v>12000000</v>
      </c>
      <c r="F43" s="10" t="s">
        <v>286</v>
      </c>
      <c r="G43" s="7" t="s">
        <v>45</v>
      </c>
      <c r="H43" s="7" t="s">
        <v>56</v>
      </c>
      <c r="I43" s="13"/>
      <c r="J43" s="7" t="s">
        <v>287</v>
      </c>
      <c r="K43" s="7" t="s">
        <v>32</v>
      </c>
      <c r="L43" s="7" t="s">
        <v>132</v>
      </c>
      <c r="M43" s="7"/>
      <c r="N43" s="7"/>
      <c r="O43" s="7"/>
      <c r="P43" s="7"/>
      <c r="Q43" s="7"/>
      <c r="R43" s="7"/>
      <c r="S43" s="11"/>
    </row>
    <row r="44" spans="1:19" ht="15.75" customHeight="1">
      <c r="A44" s="6">
        <v>43</v>
      </c>
      <c r="B44" s="10" t="s">
        <v>450</v>
      </c>
      <c r="C44" s="8">
        <v>45128</v>
      </c>
      <c r="D44" s="8" t="str">
        <f t="shared" si="0"/>
        <v>2023</v>
      </c>
      <c r="E44" s="9">
        <v>4200000</v>
      </c>
      <c r="F44" s="16" t="s">
        <v>84</v>
      </c>
      <c r="G44" s="7" t="s">
        <v>45</v>
      </c>
      <c r="H44" s="7" t="s">
        <v>56</v>
      </c>
      <c r="I44" s="13"/>
      <c r="J44" s="7" t="s">
        <v>451</v>
      </c>
      <c r="K44" s="7" t="s">
        <v>22</v>
      </c>
      <c r="L44" s="7" t="s">
        <v>121</v>
      </c>
      <c r="M44" s="7"/>
      <c r="N44" s="7"/>
      <c r="O44" s="7"/>
      <c r="P44" s="7"/>
      <c r="Q44" s="7"/>
      <c r="R44" s="7"/>
      <c r="S44" s="11"/>
    </row>
    <row r="45" spans="1:19" ht="15.75" customHeight="1">
      <c r="A45" s="6">
        <v>44</v>
      </c>
      <c r="B45" s="7" t="s">
        <v>317</v>
      </c>
      <c r="C45" s="14">
        <v>44194</v>
      </c>
      <c r="D45" s="8" t="str">
        <f t="shared" si="0"/>
        <v>2020</v>
      </c>
      <c r="E45" s="9">
        <v>9400000</v>
      </c>
      <c r="F45" s="10" t="s">
        <v>318</v>
      </c>
      <c r="G45" s="7" t="s">
        <v>45</v>
      </c>
      <c r="H45" s="7" t="s">
        <v>56</v>
      </c>
      <c r="I45" s="7"/>
      <c r="J45" s="7" t="s">
        <v>319</v>
      </c>
      <c r="K45" s="7" t="s">
        <v>22</v>
      </c>
      <c r="L45" s="7" t="s">
        <v>63</v>
      </c>
      <c r="M45" s="7"/>
      <c r="N45" s="7"/>
      <c r="O45" s="7"/>
      <c r="P45" s="7"/>
      <c r="Q45" s="7"/>
      <c r="R45" s="7"/>
      <c r="S45" s="11"/>
    </row>
    <row r="46" spans="1:19" ht="15.75" customHeight="1">
      <c r="A46" s="6">
        <v>45</v>
      </c>
      <c r="B46" s="7" t="s">
        <v>76</v>
      </c>
      <c r="C46" s="8">
        <v>44438</v>
      </c>
      <c r="D46" s="8" t="str">
        <f t="shared" si="0"/>
        <v>2021</v>
      </c>
      <c r="E46" s="9">
        <v>18800000</v>
      </c>
      <c r="F46" s="10" t="s">
        <v>13</v>
      </c>
      <c r="G46" s="7" t="s">
        <v>45</v>
      </c>
      <c r="H46" s="7" t="s">
        <v>56</v>
      </c>
      <c r="I46" s="7"/>
      <c r="J46" s="7" t="s">
        <v>256</v>
      </c>
      <c r="K46" s="7" t="s">
        <v>22</v>
      </c>
      <c r="L46" s="7" t="s">
        <v>121</v>
      </c>
      <c r="M46" s="7"/>
      <c r="N46" s="7"/>
      <c r="O46" s="7"/>
      <c r="P46" s="7"/>
      <c r="Q46" s="7"/>
      <c r="R46" s="7"/>
      <c r="S46" s="11"/>
    </row>
    <row r="47" spans="1:19" ht="15.75" customHeight="1">
      <c r="A47" s="6">
        <v>46</v>
      </c>
      <c r="B47" s="7" t="s">
        <v>76</v>
      </c>
      <c r="C47" s="14">
        <v>44496</v>
      </c>
      <c r="D47" s="8" t="str">
        <f t="shared" si="0"/>
        <v>2021</v>
      </c>
      <c r="E47" s="9">
        <v>130000000</v>
      </c>
      <c r="F47" s="10" t="s">
        <v>13</v>
      </c>
      <c r="G47" s="7" t="s">
        <v>45</v>
      </c>
      <c r="H47" s="7" t="s">
        <v>56</v>
      </c>
      <c r="I47" s="13"/>
      <c r="J47" s="7" t="s">
        <v>77</v>
      </c>
      <c r="K47" s="7" t="s">
        <v>22</v>
      </c>
      <c r="L47" s="7" t="s">
        <v>58</v>
      </c>
      <c r="M47" s="7"/>
      <c r="N47" s="7"/>
      <c r="O47" s="7"/>
      <c r="P47" s="7"/>
      <c r="Q47" s="7"/>
      <c r="R47" s="7"/>
      <c r="S47" s="11"/>
    </row>
    <row r="48" spans="1:19" ht="15.75" customHeight="1">
      <c r="A48" s="6">
        <v>47</v>
      </c>
      <c r="B48" s="10" t="s">
        <v>326</v>
      </c>
      <c r="C48" s="8">
        <v>44744</v>
      </c>
      <c r="D48" s="8" t="str">
        <f t="shared" si="0"/>
        <v>2022</v>
      </c>
      <c r="E48" s="9">
        <v>8800000</v>
      </c>
      <c r="F48" s="16" t="s">
        <v>327</v>
      </c>
      <c r="G48" s="7" t="s">
        <v>328</v>
      </c>
      <c r="H48" s="7" t="s">
        <v>50</v>
      </c>
      <c r="I48" s="7"/>
      <c r="J48" s="7" t="s">
        <v>329</v>
      </c>
      <c r="K48" s="7" t="s">
        <v>22</v>
      </c>
      <c r="L48" s="7" t="s">
        <v>23</v>
      </c>
      <c r="M48" s="7"/>
      <c r="N48" s="7"/>
      <c r="O48" s="7"/>
      <c r="P48" s="7"/>
      <c r="Q48" s="7"/>
      <c r="R48" s="7"/>
      <c r="S48" s="11"/>
    </row>
    <row r="49" spans="1:19" ht="15.75" customHeight="1">
      <c r="A49" s="6">
        <v>48</v>
      </c>
      <c r="B49" s="7" t="s">
        <v>185</v>
      </c>
      <c r="C49" s="8">
        <v>44579</v>
      </c>
      <c r="D49" s="8" t="str">
        <f t="shared" si="0"/>
        <v>2022</v>
      </c>
      <c r="E49" s="9">
        <v>33700000</v>
      </c>
      <c r="F49" s="10" t="s">
        <v>186</v>
      </c>
      <c r="G49" s="7" t="s">
        <v>29</v>
      </c>
      <c r="H49" s="7" t="s">
        <v>30</v>
      </c>
      <c r="I49" s="7"/>
      <c r="J49" s="7" t="s">
        <v>187</v>
      </c>
      <c r="K49" s="7" t="s">
        <v>52</v>
      </c>
      <c r="L49" s="7" t="s">
        <v>188</v>
      </c>
      <c r="M49" s="7"/>
      <c r="N49" s="7"/>
      <c r="O49" s="7"/>
      <c r="P49" s="7"/>
      <c r="Q49" s="7"/>
      <c r="R49" s="7"/>
      <c r="S49" s="11"/>
    </row>
    <row r="50" spans="1:19" ht="15.75" customHeight="1">
      <c r="A50" s="6">
        <v>49</v>
      </c>
      <c r="B50" s="7" t="s">
        <v>261</v>
      </c>
      <c r="C50" s="8">
        <v>45374</v>
      </c>
      <c r="D50" s="8" t="str">
        <f t="shared" si="0"/>
        <v>2024</v>
      </c>
      <c r="E50" s="9">
        <v>16000000</v>
      </c>
      <c r="F50" s="10" t="s">
        <v>28</v>
      </c>
      <c r="G50" s="7" t="s">
        <v>45</v>
      </c>
      <c r="H50" s="7" t="s">
        <v>56</v>
      </c>
      <c r="I50" s="7" t="s">
        <v>262</v>
      </c>
      <c r="J50" s="7" t="s">
        <v>263</v>
      </c>
      <c r="K50" s="7" t="s">
        <v>22</v>
      </c>
      <c r="L50" s="7" t="s">
        <v>23</v>
      </c>
      <c r="M50" s="7"/>
      <c r="N50" s="7"/>
      <c r="O50" s="7"/>
      <c r="P50" s="7"/>
      <c r="Q50" s="7"/>
      <c r="R50" s="7"/>
      <c r="S50" s="11"/>
    </row>
    <row r="51" spans="1:19" ht="15.75" customHeight="1">
      <c r="A51" s="6">
        <v>50</v>
      </c>
      <c r="B51" s="7" t="s">
        <v>126</v>
      </c>
      <c r="C51" s="8">
        <v>45137</v>
      </c>
      <c r="D51" s="8" t="str">
        <f t="shared" si="0"/>
        <v>2023</v>
      </c>
      <c r="E51" s="9">
        <v>69300000</v>
      </c>
      <c r="F51" s="10" t="s">
        <v>28</v>
      </c>
      <c r="G51" s="7" t="s">
        <v>45</v>
      </c>
      <c r="H51" s="7" t="s">
        <v>50</v>
      </c>
      <c r="I51" s="7"/>
      <c r="J51" s="7" t="s">
        <v>127</v>
      </c>
      <c r="K51" s="7" t="s">
        <v>22</v>
      </c>
      <c r="L51" s="7" t="s">
        <v>121</v>
      </c>
      <c r="M51" s="7"/>
      <c r="N51" s="7"/>
      <c r="O51" s="7"/>
      <c r="P51" s="7"/>
      <c r="Q51" s="7"/>
      <c r="R51" s="7"/>
      <c r="S51" s="11"/>
    </row>
    <row r="52" spans="1:19" ht="15.75" customHeight="1">
      <c r="A52" s="6">
        <v>51</v>
      </c>
      <c r="B52" s="10" t="s">
        <v>457</v>
      </c>
      <c r="C52" s="8">
        <v>44443</v>
      </c>
      <c r="D52" s="8" t="str">
        <f t="shared" si="0"/>
        <v>2021</v>
      </c>
      <c r="E52" s="9">
        <v>4000000</v>
      </c>
      <c r="F52" s="16" t="s">
        <v>458</v>
      </c>
      <c r="G52" s="7" t="s">
        <v>45</v>
      </c>
      <c r="H52" s="7" t="s">
        <v>56</v>
      </c>
      <c r="I52" s="7"/>
      <c r="J52" s="7" t="s">
        <v>459</v>
      </c>
      <c r="K52" s="7" t="s">
        <v>22</v>
      </c>
      <c r="L52" s="7" t="s">
        <v>23</v>
      </c>
      <c r="M52" s="7"/>
      <c r="N52" s="7"/>
      <c r="O52" s="7"/>
      <c r="P52" s="7"/>
      <c r="Q52" s="7"/>
      <c r="R52" s="7"/>
      <c r="S52" s="11"/>
    </row>
    <row r="53" spans="1:19" ht="15.75" customHeight="1">
      <c r="A53" s="6">
        <v>52</v>
      </c>
      <c r="B53" s="10" t="s">
        <v>574</v>
      </c>
      <c r="C53" s="8">
        <v>45134</v>
      </c>
      <c r="D53" s="8" t="str">
        <f t="shared" si="0"/>
        <v>2023</v>
      </c>
      <c r="E53" s="9">
        <v>1600000</v>
      </c>
      <c r="F53" s="16" t="s">
        <v>84</v>
      </c>
      <c r="G53" s="7" t="s">
        <v>25</v>
      </c>
      <c r="H53" s="13" t="s">
        <v>56</v>
      </c>
      <c r="I53" s="7"/>
      <c r="J53" s="7" t="s">
        <v>575</v>
      </c>
      <c r="K53" s="7" t="s">
        <v>32</v>
      </c>
      <c r="L53" s="7" t="s">
        <v>33</v>
      </c>
      <c r="M53" s="7"/>
      <c r="N53" s="7"/>
      <c r="O53" s="7"/>
      <c r="P53" s="7"/>
      <c r="Q53" s="7"/>
      <c r="R53" s="7"/>
      <c r="S53" s="11"/>
    </row>
    <row r="54" spans="1:19" ht="15.75" customHeight="1">
      <c r="A54" s="6">
        <v>53</v>
      </c>
      <c r="B54" s="7" t="s">
        <v>305</v>
      </c>
      <c r="C54" s="8">
        <v>44602</v>
      </c>
      <c r="D54" s="8" t="str">
        <f t="shared" si="0"/>
        <v>2022</v>
      </c>
      <c r="E54" s="9">
        <v>10000000</v>
      </c>
      <c r="F54" s="10" t="s">
        <v>228</v>
      </c>
      <c r="G54" s="7" t="s">
        <v>306</v>
      </c>
      <c r="H54" s="13" t="s">
        <v>56</v>
      </c>
      <c r="I54" s="7"/>
      <c r="J54" s="7" t="s">
        <v>307</v>
      </c>
      <c r="K54" s="7" t="s">
        <v>17</v>
      </c>
      <c r="L54" s="7" t="s">
        <v>18</v>
      </c>
      <c r="M54" s="7"/>
      <c r="N54" s="7"/>
      <c r="O54" s="7"/>
      <c r="P54" s="7"/>
      <c r="Q54" s="7"/>
      <c r="R54" s="7"/>
      <c r="S54" s="11"/>
    </row>
    <row r="55" spans="1:19" ht="15.75" customHeight="1">
      <c r="A55" s="6">
        <v>54</v>
      </c>
      <c r="B55" s="10" t="s">
        <v>421</v>
      </c>
      <c r="C55" s="14">
        <v>45607</v>
      </c>
      <c r="D55" s="8" t="str">
        <f t="shared" si="0"/>
        <v>2024</v>
      </c>
      <c r="E55" s="9">
        <v>4850000</v>
      </c>
      <c r="F55" s="15" t="s">
        <v>228</v>
      </c>
      <c r="G55" s="7" t="s">
        <v>422</v>
      </c>
      <c r="H55" s="7" t="s">
        <v>56</v>
      </c>
      <c r="I55" s="7"/>
      <c r="J55" s="7" t="s">
        <v>423</v>
      </c>
      <c r="K55" s="7" t="s">
        <v>22</v>
      </c>
      <c r="L55" s="7" t="s">
        <v>160</v>
      </c>
      <c r="M55" s="7"/>
      <c r="N55" s="7"/>
      <c r="O55" s="7"/>
      <c r="P55" s="7"/>
      <c r="Q55" s="7"/>
      <c r="R55" s="7"/>
      <c r="S55" s="11"/>
    </row>
    <row r="56" spans="1:19" ht="15.75" customHeight="1">
      <c r="A56" s="6">
        <v>55</v>
      </c>
      <c r="B56" s="10" t="s">
        <v>405</v>
      </c>
      <c r="C56" s="8">
        <v>45550</v>
      </c>
      <c r="D56" s="8" t="str">
        <f t="shared" si="0"/>
        <v>2024</v>
      </c>
      <c r="E56" s="9">
        <v>5980000</v>
      </c>
      <c r="F56" s="16" t="s">
        <v>28</v>
      </c>
      <c r="G56" s="7" t="s">
        <v>114</v>
      </c>
      <c r="H56" s="7" t="s">
        <v>56</v>
      </c>
      <c r="I56" s="7"/>
      <c r="J56" s="7" t="s">
        <v>406</v>
      </c>
      <c r="K56" s="7" t="s">
        <v>17</v>
      </c>
      <c r="L56" s="7" t="s">
        <v>42</v>
      </c>
      <c r="M56" s="7"/>
      <c r="N56" s="7"/>
      <c r="O56" s="7"/>
      <c r="P56" s="7"/>
      <c r="Q56" s="7"/>
      <c r="R56" s="7"/>
      <c r="S56" s="11"/>
    </row>
    <row r="57" spans="1:19" ht="15.75" customHeight="1">
      <c r="A57" s="6">
        <v>56</v>
      </c>
      <c r="B57" s="7" t="s">
        <v>204</v>
      </c>
      <c r="C57" s="8">
        <v>44866</v>
      </c>
      <c r="D57" s="8" t="str">
        <f t="shared" si="0"/>
        <v>2022</v>
      </c>
      <c r="E57" s="9">
        <v>28000000</v>
      </c>
      <c r="F57" s="10" t="s">
        <v>28</v>
      </c>
      <c r="G57" s="7" t="s">
        <v>49</v>
      </c>
      <c r="H57" s="7" t="s">
        <v>30</v>
      </c>
      <c r="I57" s="7"/>
      <c r="J57" s="7" t="s">
        <v>205</v>
      </c>
      <c r="K57" s="7" t="s">
        <v>17</v>
      </c>
      <c r="L57" s="7" t="s">
        <v>18</v>
      </c>
      <c r="M57" s="7"/>
      <c r="N57" s="7"/>
      <c r="O57" s="7"/>
      <c r="P57" s="7"/>
      <c r="Q57" s="7"/>
      <c r="R57" s="7"/>
      <c r="S57" s="11"/>
    </row>
    <row r="58" spans="1:19" ht="15.75" customHeight="1">
      <c r="A58" s="6">
        <v>57</v>
      </c>
      <c r="B58" s="7" t="s">
        <v>280</v>
      </c>
      <c r="C58" s="8">
        <v>44679</v>
      </c>
      <c r="D58" s="8" t="str">
        <f t="shared" si="0"/>
        <v>2022</v>
      </c>
      <c r="E58" s="9">
        <v>13400000</v>
      </c>
      <c r="F58" s="10" t="s">
        <v>281</v>
      </c>
      <c r="G58" s="7" t="s">
        <v>202</v>
      </c>
      <c r="H58" s="7" t="s">
        <v>56</v>
      </c>
      <c r="I58" s="7"/>
      <c r="J58" s="7" t="s">
        <v>282</v>
      </c>
      <c r="K58" s="7" t="s">
        <v>22</v>
      </c>
      <c r="L58" s="7" t="s">
        <v>88</v>
      </c>
      <c r="M58" s="7"/>
      <c r="N58" s="7"/>
      <c r="O58" s="7"/>
      <c r="P58" s="7"/>
      <c r="Q58" s="7"/>
      <c r="R58" s="7"/>
      <c r="S58" s="11"/>
    </row>
    <row r="59" spans="1:19" ht="15.75" customHeight="1">
      <c r="A59" s="6">
        <v>58</v>
      </c>
      <c r="B59" s="10" t="s">
        <v>280</v>
      </c>
      <c r="C59" s="8">
        <v>45051</v>
      </c>
      <c r="D59" s="8" t="str">
        <f t="shared" si="0"/>
        <v>2023</v>
      </c>
      <c r="E59" s="9">
        <v>6500000</v>
      </c>
      <c r="F59" s="16" t="s">
        <v>13</v>
      </c>
      <c r="G59" s="7" t="s">
        <v>386</v>
      </c>
      <c r="H59" s="7" t="s">
        <v>56</v>
      </c>
      <c r="I59" s="7"/>
      <c r="J59" s="7" t="s">
        <v>387</v>
      </c>
      <c r="K59" s="7" t="s">
        <v>22</v>
      </c>
      <c r="L59" s="7" t="s">
        <v>63</v>
      </c>
      <c r="M59" s="7"/>
      <c r="N59" s="7"/>
      <c r="O59" s="7"/>
      <c r="P59" s="7"/>
      <c r="Q59" s="7"/>
      <c r="R59" s="7"/>
      <c r="S59" s="11"/>
    </row>
    <row r="60" spans="1:19" ht="15.75" customHeight="1">
      <c r="A60" s="6">
        <v>59</v>
      </c>
      <c r="B60" s="10" t="s">
        <v>496</v>
      </c>
      <c r="C60" s="8">
        <v>44270</v>
      </c>
      <c r="D60" s="8" t="str">
        <f t="shared" si="0"/>
        <v>2021</v>
      </c>
      <c r="E60" s="9">
        <v>3000000</v>
      </c>
      <c r="F60" s="16" t="s">
        <v>13</v>
      </c>
      <c r="G60" s="7" t="s">
        <v>497</v>
      </c>
      <c r="H60" s="7" t="s">
        <v>56</v>
      </c>
      <c r="I60" s="7"/>
      <c r="J60" s="7" t="s">
        <v>498</v>
      </c>
      <c r="K60" s="7" t="s">
        <v>22</v>
      </c>
      <c r="L60" s="7" t="s">
        <v>58</v>
      </c>
      <c r="M60" s="7"/>
      <c r="N60" s="7"/>
      <c r="O60" s="7"/>
      <c r="P60" s="7"/>
      <c r="Q60" s="7"/>
      <c r="R60" s="7"/>
      <c r="S60" s="11"/>
    </row>
    <row r="61" spans="1:19" ht="15.75" customHeight="1">
      <c r="A61" s="6">
        <v>60</v>
      </c>
      <c r="B61" s="10" t="s">
        <v>545</v>
      </c>
      <c r="C61" s="8">
        <v>44974</v>
      </c>
      <c r="D61" s="8" t="str">
        <f t="shared" si="0"/>
        <v>2023</v>
      </c>
      <c r="E61" s="9">
        <v>2000000</v>
      </c>
      <c r="F61" s="16" t="s">
        <v>13</v>
      </c>
      <c r="G61" s="7" t="s">
        <v>396</v>
      </c>
      <c r="H61" s="7" t="s">
        <v>50</v>
      </c>
      <c r="I61" s="7"/>
      <c r="J61" s="7" t="s">
        <v>546</v>
      </c>
      <c r="K61" s="7" t="s">
        <v>22</v>
      </c>
      <c r="L61" s="7" t="s">
        <v>63</v>
      </c>
      <c r="M61" s="7"/>
      <c r="N61" s="7"/>
      <c r="O61" s="7"/>
      <c r="P61" s="7"/>
      <c r="Q61" s="7"/>
      <c r="R61" s="7"/>
      <c r="S61" s="11"/>
    </row>
    <row r="62" spans="1:19" ht="15.75" customHeight="1">
      <c r="A62" s="6">
        <v>61</v>
      </c>
      <c r="B62" s="10" t="s">
        <v>463</v>
      </c>
      <c r="C62" s="8">
        <v>44966</v>
      </c>
      <c r="D62" s="8" t="str">
        <f t="shared" si="0"/>
        <v>2023</v>
      </c>
      <c r="E62" s="9">
        <v>3650000</v>
      </c>
      <c r="F62" s="16" t="s">
        <v>84</v>
      </c>
      <c r="G62" s="7" t="s">
        <v>45</v>
      </c>
      <c r="H62" s="7" t="s">
        <v>56</v>
      </c>
      <c r="I62" s="7"/>
      <c r="J62" s="7" t="s">
        <v>464</v>
      </c>
      <c r="K62" s="7" t="s">
        <v>22</v>
      </c>
      <c r="L62" s="7" t="s">
        <v>121</v>
      </c>
      <c r="M62" s="7"/>
      <c r="N62" s="7"/>
      <c r="O62" s="7"/>
      <c r="P62" s="7"/>
      <c r="Q62" s="7"/>
      <c r="R62" s="7"/>
      <c r="S62" s="11"/>
    </row>
    <row r="63" spans="1:19" ht="15.75" customHeight="1">
      <c r="A63" s="6">
        <v>62</v>
      </c>
      <c r="B63" s="7" t="s">
        <v>38</v>
      </c>
      <c r="C63" s="8">
        <v>45442</v>
      </c>
      <c r="D63" s="8" t="str">
        <f t="shared" si="0"/>
        <v>2024</v>
      </c>
      <c r="E63" s="9">
        <v>304000000</v>
      </c>
      <c r="F63" s="10" t="s">
        <v>28</v>
      </c>
      <c r="G63" s="7" t="s">
        <v>29</v>
      </c>
      <c r="H63" s="7" t="s">
        <v>30</v>
      </c>
      <c r="I63" s="7"/>
      <c r="J63" s="7" t="s">
        <v>39</v>
      </c>
      <c r="K63" s="7" t="s">
        <v>17</v>
      </c>
      <c r="L63" s="7" t="s">
        <v>18</v>
      </c>
      <c r="M63" s="7"/>
      <c r="N63" s="7"/>
      <c r="O63" s="7"/>
      <c r="P63" s="7"/>
      <c r="Q63" s="7"/>
      <c r="R63" s="7"/>
      <c r="S63" s="11"/>
    </row>
    <row r="64" spans="1:19" ht="15.75" customHeight="1">
      <c r="A64" s="6">
        <v>63</v>
      </c>
      <c r="B64" s="10" t="s">
        <v>550</v>
      </c>
      <c r="C64" s="8">
        <v>44264</v>
      </c>
      <c r="D64" s="8" t="str">
        <f t="shared" si="0"/>
        <v>2021</v>
      </c>
      <c r="E64" s="9">
        <v>2000000</v>
      </c>
      <c r="F64" s="16" t="s">
        <v>13</v>
      </c>
      <c r="G64" s="7" t="s">
        <v>45</v>
      </c>
      <c r="H64" s="13" t="s">
        <v>50</v>
      </c>
      <c r="I64" s="7"/>
      <c r="J64" s="7" t="s">
        <v>551</v>
      </c>
      <c r="K64" s="7" t="s">
        <v>22</v>
      </c>
      <c r="L64" s="7" t="s">
        <v>23</v>
      </c>
      <c r="M64" s="7"/>
      <c r="N64" s="7"/>
      <c r="O64" s="7"/>
      <c r="P64" s="7"/>
      <c r="Q64" s="7"/>
      <c r="R64" s="7"/>
      <c r="S64" s="11"/>
    </row>
    <row r="65" spans="1:19" ht="15.75" customHeight="1">
      <c r="A65" s="6">
        <v>64</v>
      </c>
      <c r="B65" s="7" t="s">
        <v>320</v>
      </c>
      <c r="C65" s="14">
        <v>45248</v>
      </c>
      <c r="D65" s="8" t="str">
        <f t="shared" si="0"/>
        <v>2023</v>
      </c>
      <c r="E65" s="9">
        <v>9000000</v>
      </c>
      <c r="F65" s="10" t="s">
        <v>28</v>
      </c>
      <c r="G65" s="7" t="s">
        <v>45</v>
      </c>
      <c r="H65" s="7" t="s">
        <v>50</v>
      </c>
      <c r="I65" s="7"/>
      <c r="J65" s="7" t="s">
        <v>321</v>
      </c>
      <c r="K65" s="7" t="s">
        <v>22</v>
      </c>
      <c r="L65" s="7" t="s">
        <v>88</v>
      </c>
      <c r="M65" s="7"/>
      <c r="N65" s="7"/>
      <c r="O65" s="7"/>
      <c r="P65" s="7"/>
      <c r="Q65" s="7"/>
      <c r="R65" s="7"/>
      <c r="S65" s="11"/>
    </row>
    <row r="66" spans="1:19" ht="15.75" customHeight="1">
      <c r="A66" s="6">
        <v>65</v>
      </c>
      <c r="B66" s="7" t="s">
        <v>137</v>
      </c>
      <c r="C66" s="8">
        <v>44305</v>
      </c>
      <c r="D66" s="8" t="str">
        <f t="shared" ref="D66:D129" si="1">TEXT(C66, "yyyy")</f>
        <v>2021</v>
      </c>
      <c r="E66" s="9">
        <v>59000000</v>
      </c>
      <c r="F66" s="10" t="s">
        <v>13</v>
      </c>
      <c r="G66" s="7" t="s">
        <v>138</v>
      </c>
      <c r="H66" s="7" t="s">
        <v>56</v>
      </c>
      <c r="I66" s="7"/>
      <c r="J66" s="7" t="s">
        <v>139</v>
      </c>
      <c r="K66" s="7" t="s">
        <v>17</v>
      </c>
      <c r="L66" s="7" t="s">
        <v>42</v>
      </c>
      <c r="M66" s="7"/>
      <c r="N66" s="7"/>
      <c r="O66" s="7"/>
      <c r="P66" s="7"/>
      <c r="Q66" s="7"/>
      <c r="R66" s="7"/>
      <c r="S66" s="11"/>
    </row>
    <row r="67" spans="1:19" ht="15.75" customHeight="1">
      <c r="A67" s="6">
        <v>66</v>
      </c>
      <c r="B67" s="7" t="s">
        <v>233</v>
      </c>
      <c r="C67" s="8">
        <v>44298</v>
      </c>
      <c r="D67" s="8" t="str">
        <f t="shared" si="1"/>
        <v>2021</v>
      </c>
      <c r="E67" s="9">
        <v>22200000</v>
      </c>
      <c r="F67" s="10" t="s">
        <v>201</v>
      </c>
      <c r="G67" s="7" t="s">
        <v>192</v>
      </c>
      <c r="H67" s="7" t="s">
        <v>56</v>
      </c>
      <c r="I67" s="7"/>
      <c r="J67" s="7" t="s">
        <v>234</v>
      </c>
      <c r="K67" s="7" t="s">
        <v>22</v>
      </c>
      <c r="L67" s="7" t="s">
        <v>58</v>
      </c>
      <c r="M67" s="7"/>
      <c r="N67" s="7"/>
      <c r="O67" s="7"/>
      <c r="P67" s="7"/>
      <c r="Q67" s="7"/>
      <c r="R67" s="7"/>
      <c r="S67" s="11"/>
    </row>
    <row r="68" spans="1:19" ht="15.75" customHeight="1">
      <c r="A68" s="6">
        <v>67</v>
      </c>
      <c r="B68" s="10" t="s">
        <v>435</v>
      </c>
      <c r="C68" s="8">
        <v>44369</v>
      </c>
      <c r="D68" s="8" t="str">
        <f t="shared" si="1"/>
        <v>2021</v>
      </c>
      <c r="E68" s="9">
        <v>4500000</v>
      </c>
      <c r="F68" s="16" t="s">
        <v>13</v>
      </c>
      <c r="G68" s="7" t="s">
        <v>436</v>
      </c>
      <c r="H68" s="7" t="s">
        <v>56</v>
      </c>
      <c r="I68" s="7"/>
      <c r="J68" s="7" t="s">
        <v>437</v>
      </c>
      <c r="K68" s="7" t="s">
        <v>22</v>
      </c>
      <c r="L68" s="7" t="s">
        <v>63</v>
      </c>
      <c r="M68" s="7"/>
      <c r="N68" s="7"/>
      <c r="O68" s="7"/>
      <c r="P68" s="7"/>
      <c r="Q68" s="7"/>
      <c r="R68" s="7"/>
      <c r="S68" s="11"/>
    </row>
    <row r="69" spans="1:19" ht="15.75" customHeight="1">
      <c r="A69" s="6">
        <v>68</v>
      </c>
      <c r="B69" s="7" t="s">
        <v>273</v>
      </c>
      <c r="C69" s="8">
        <v>44102</v>
      </c>
      <c r="D69" s="8" t="str">
        <f t="shared" si="1"/>
        <v>2020</v>
      </c>
      <c r="E69" s="9">
        <v>15000000</v>
      </c>
      <c r="F69" s="10" t="s">
        <v>13</v>
      </c>
      <c r="G69" s="7" t="s">
        <v>45</v>
      </c>
      <c r="H69" s="7" t="s">
        <v>56</v>
      </c>
      <c r="I69" s="7"/>
      <c r="J69" s="13" t="s">
        <v>274</v>
      </c>
      <c r="K69" s="7" t="s">
        <v>22</v>
      </c>
      <c r="L69" s="7" t="s">
        <v>58</v>
      </c>
      <c r="M69" s="7"/>
      <c r="N69" s="7"/>
      <c r="O69" s="7"/>
      <c r="P69" s="7"/>
      <c r="Q69" s="7"/>
      <c r="R69" s="7"/>
      <c r="S69" s="11"/>
    </row>
    <row r="70" spans="1:19" ht="15.75" customHeight="1">
      <c r="A70" s="6">
        <v>69</v>
      </c>
      <c r="B70" s="10" t="s">
        <v>468</v>
      </c>
      <c r="C70" s="8">
        <v>45132</v>
      </c>
      <c r="D70" s="8" t="str">
        <f t="shared" si="1"/>
        <v>2023</v>
      </c>
      <c r="E70" s="9">
        <v>3400000</v>
      </c>
      <c r="F70" s="16" t="s">
        <v>84</v>
      </c>
      <c r="G70" s="7" t="s">
        <v>469</v>
      </c>
      <c r="H70" s="7" t="s">
        <v>56</v>
      </c>
      <c r="I70" s="7" t="s">
        <v>119</v>
      </c>
      <c r="J70" s="13" t="s">
        <v>470</v>
      </c>
      <c r="K70" s="7" t="s">
        <v>22</v>
      </c>
      <c r="L70" s="7" t="s">
        <v>121</v>
      </c>
      <c r="M70" s="7"/>
      <c r="N70" s="7"/>
      <c r="O70" s="7"/>
      <c r="P70" s="7"/>
      <c r="Q70" s="7"/>
      <c r="R70" s="7"/>
      <c r="S70" s="11"/>
    </row>
    <row r="71" spans="1:19" ht="15.75" customHeight="1">
      <c r="A71" s="6">
        <v>70</v>
      </c>
      <c r="B71" s="10" t="s">
        <v>518</v>
      </c>
      <c r="C71" s="8">
        <v>45493</v>
      </c>
      <c r="D71" s="8" t="str">
        <f t="shared" si="1"/>
        <v>2024</v>
      </c>
      <c r="E71" s="9">
        <v>2100000</v>
      </c>
      <c r="F71" s="16" t="s">
        <v>28</v>
      </c>
      <c r="G71" s="7" t="s">
        <v>519</v>
      </c>
      <c r="H71" s="7" t="s">
        <v>56</v>
      </c>
      <c r="I71" s="7"/>
      <c r="J71" s="7" t="s">
        <v>520</v>
      </c>
      <c r="K71" s="7" t="s">
        <v>32</v>
      </c>
      <c r="L71" s="7" t="s">
        <v>33</v>
      </c>
      <c r="M71" s="7"/>
      <c r="N71" s="7"/>
      <c r="O71" s="7"/>
      <c r="P71" s="7"/>
      <c r="Q71" s="7"/>
      <c r="R71" s="7"/>
      <c r="S71" s="11"/>
    </row>
    <row r="72" spans="1:19" ht="15.75" customHeight="1">
      <c r="A72" s="6">
        <v>71</v>
      </c>
      <c r="B72" s="7" t="s">
        <v>54</v>
      </c>
      <c r="C72" s="8">
        <v>44998</v>
      </c>
      <c r="D72" s="8" t="str">
        <f t="shared" si="1"/>
        <v>2023</v>
      </c>
      <c r="E72" s="9">
        <v>197000000</v>
      </c>
      <c r="F72" s="10" t="s">
        <v>55</v>
      </c>
      <c r="G72" s="7" t="s">
        <v>45</v>
      </c>
      <c r="H72" s="7" t="s">
        <v>56</v>
      </c>
      <c r="I72" s="7"/>
      <c r="J72" s="7" t="s">
        <v>57</v>
      </c>
      <c r="K72" s="7" t="s">
        <v>22</v>
      </c>
      <c r="L72" s="7" t="s">
        <v>58</v>
      </c>
      <c r="M72" s="7"/>
      <c r="N72" s="7"/>
      <c r="O72" s="7"/>
      <c r="P72" s="7"/>
      <c r="Q72" s="7"/>
      <c r="R72" s="7"/>
      <c r="S72" s="11"/>
    </row>
    <row r="73" spans="1:19" ht="15.75" customHeight="1">
      <c r="A73" s="6">
        <v>72</v>
      </c>
      <c r="B73" s="10" t="s">
        <v>374</v>
      </c>
      <c r="C73" s="8">
        <v>45156</v>
      </c>
      <c r="D73" s="8" t="str">
        <f t="shared" si="1"/>
        <v>2023</v>
      </c>
      <c r="E73" s="9">
        <v>7200000</v>
      </c>
      <c r="F73" s="16" t="s">
        <v>84</v>
      </c>
      <c r="G73" s="7" t="s">
        <v>207</v>
      </c>
      <c r="H73" s="7" t="s">
        <v>56</v>
      </c>
      <c r="I73" s="7" t="s">
        <v>119</v>
      </c>
      <c r="J73" s="7" t="s">
        <v>375</v>
      </c>
      <c r="K73" s="7" t="s">
        <v>22</v>
      </c>
      <c r="L73" s="7" t="s">
        <v>160</v>
      </c>
      <c r="M73" s="7"/>
      <c r="N73" s="7"/>
      <c r="O73" s="7"/>
      <c r="P73" s="7"/>
      <c r="Q73" s="7"/>
      <c r="R73" s="7"/>
      <c r="S73" s="11"/>
    </row>
    <row r="74" spans="1:19" ht="15.75" customHeight="1">
      <c r="A74" s="6">
        <v>73</v>
      </c>
      <c r="B74" s="7" t="s">
        <v>118</v>
      </c>
      <c r="C74" s="8">
        <v>44682</v>
      </c>
      <c r="D74" s="8" t="str">
        <f t="shared" si="1"/>
        <v>2022</v>
      </c>
      <c r="E74" s="9">
        <v>80000000</v>
      </c>
      <c r="F74" s="10" t="s">
        <v>13</v>
      </c>
      <c r="G74" s="7" t="s">
        <v>45</v>
      </c>
      <c r="H74" s="7" t="s">
        <v>56</v>
      </c>
      <c r="I74" s="7" t="s">
        <v>119</v>
      </c>
      <c r="J74" s="7" t="s">
        <v>120</v>
      </c>
      <c r="K74" s="7" t="s">
        <v>22</v>
      </c>
      <c r="L74" s="7" t="s">
        <v>121</v>
      </c>
      <c r="M74" s="7"/>
      <c r="N74" s="7"/>
      <c r="O74" s="7"/>
      <c r="P74" s="7"/>
      <c r="Q74" s="7"/>
      <c r="R74" s="7"/>
      <c r="S74" s="11"/>
    </row>
    <row r="75" spans="1:19" ht="15.75" customHeight="1">
      <c r="A75" s="6">
        <v>74</v>
      </c>
      <c r="B75" s="10" t="s">
        <v>493</v>
      </c>
      <c r="C75" s="8">
        <v>44689</v>
      </c>
      <c r="D75" s="8" t="str">
        <f t="shared" si="1"/>
        <v>2022</v>
      </c>
      <c r="E75" s="9">
        <v>3000000</v>
      </c>
      <c r="F75" s="16" t="s">
        <v>494</v>
      </c>
      <c r="G75" s="7" t="s">
        <v>484</v>
      </c>
      <c r="H75" s="7" t="s">
        <v>56</v>
      </c>
      <c r="I75" s="7"/>
      <c r="J75" s="7" t="s">
        <v>495</v>
      </c>
      <c r="K75" s="7" t="s">
        <v>22</v>
      </c>
      <c r="L75" s="7" t="s">
        <v>23</v>
      </c>
      <c r="M75" s="7"/>
      <c r="N75" s="7"/>
      <c r="O75" s="7"/>
      <c r="P75" s="7"/>
      <c r="Q75" s="7"/>
      <c r="R75" s="7"/>
      <c r="S75" s="11"/>
    </row>
    <row r="76" spans="1:19" ht="15.75" customHeight="1">
      <c r="A76" s="6">
        <v>75</v>
      </c>
      <c r="B76" s="10" t="s">
        <v>504</v>
      </c>
      <c r="C76" s="8">
        <v>45210</v>
      </c>
      <c r="D76" s="8" t="str">
        <f t="shared" si="1"/>
        <v>2023</v>
      </c>
      <c r="E76" s="9">
        <v>1680000</v>
      </c>
      <c r="F76" s="16" t="s">
        <v>13</v>
      </c>
      <c r="G76" s="7" t="s">
        <v>484</v>
      </c>
      <c r="H76" s="7" t="s">
        <v>56</v>
      </c>
      <c r="I76" s="7" t="s">
        <v>408</v>
      </c>
      <c r="J76" s="7" t="s">
        <v>503</v>
      </c>
      <c r="K76" s="7" t="s">
        <v>32</v>
      </c>
      <c r="L76" s="7" t="s">
        <v>33</v>
      </c>
      <c r="M76" s="7"/>
      <c r="N76" s="7"/>
      <c r="O76" s="7"/>
      <c r="P76" s="7"/>
      <c r="Q76" s="7"/>
      <c r="R76" s="7"/>
      <c r="S76" s="11"/>
    </row>
    <row r="77" spans="1:19" ht="15.75" customHeight="1">
      <c r="A77" s="6">
        <v>76</v>
      </c>
      <c r="B77" s="10" t="s">
        <v>367</v>
      </c>
      <c r="C77" s="14">
        <v>45216</v>
      </c>
      <c r="D77" s="8" t="str">
        <f t="shared" si="1"/>
        <v>2023</v>
      </c>
      <c r="E77" s="9">
        <v>7500000</v>
      </c>
      <c r="F77" s="15" t="s">
        <v>28</v>
      </c>
      <c r="G77" s="7" t="s">
        <v>368</v>
      </c>
      <c r="H77" s="7" t="s">
        <v>56</v>
      </c>
      <c r="I77" s="7"/>
      <c r="J77" s="7" t="s">
        <v>369</v>
      </c>
      <c r="K77" s="7" t="s">
        <v>17</v>
      </c>
      <c r="L77" s="7" t="s">
        <v>42</v>
      </c>
      <c r="M77" s="7"/>
      <c r="N77" s="7"/>
      <c r="O77" s="7"/>
      <c r="P77" s="7"/>
      <c r="Q77" s="7"/>
      <c r="R77" s="7"/>
      <c r="S77" s="11"/>
    </row>
    <row r="78" spans="1:19" ht="15.75" customHeight="1">
      <c r="A78" s="6">
        <v>77</v>
      </c>
      <c r="B78" s="7" t="s">
        <v>27</v>
      </c>
      <c r="C78" s="12">
        <v>44877</v>
      </c>
      <c r="D78" s="8" t="str">
        <f t="shared" si="1"/>
        <v>2022</v>
      </c>
      <c r="E78" s="9">
        <v>477000000</v>
      </c>
      <c r="F78" s="10" t="s">
        <v>28</v>
      </c>
      <c r="G78" s="7" t="s">
        <v>29</v>
      </c>
      <c r="H78" s="7" t="s">
        <v>30</v>
      </c>
      <c r="I78" s="7"/>
      <c r="J78" s="7" t="s">
        <v>31</v>
      </c>
      <c r="K78" s="7" t="s">
        <v>32</v>
      </c>
      <c r="L78" s="7" t="s">
        <v>33</v>
      </c>
      <c r="M78" s="7"/>
      <c r="N78" s="7"/>
      <c r="O78" s="7"/>
      <c r="P78" s="7"/>
      <c r="Q78" s="7"/>
      <c r="R78" s="7"/>
      <c r="S78" s="11"/>
    </row>
    <row r="79" spans="1:19" ht="15.75" customHeight="1">
      <c r="A79" s="6">
        <v>78</v>
      </c>
      <c r="B79" s="7" t="s">
        <v>275</v>
      </c>
      <c r="C79" s="8">
        <v>44254</v>
      </c>
      <c r="D79" s="8" t="str">
        <f t="shared" si="1"/>
        <v>2021</v>
      </c>
      <c r="E79" s="9">
        <v>14000000</v>
      </c>
      <c r="F79" s="10" t="s">
        <v>13</v>
      </c>
      <c r="G79" s="7" t="s">
        <v>45</v>
      </c>
      <c r="H79" s="7" t="s">
        <v>56</v>
      </c>
      <c r="I79" s="7"/>
      <c r="J79" s="7" t="s">
        <v>276</v>
      </c>
      <c r="K79" s="7" t="s">
        <v>22</v>
      </c>
      <c r="L79" s="7" t="s">
        <v>23</v>
      </c>
      <c r="M79" s="7"/>
      <c r="N79" s="7"/>
      <c r="O79" s="7"/>
      <c r="P79" s="7"/>
      <c r="Q79" s="7"/>
      <c r="R79" s="7"/>
      <c r="S79" s="11"/>
    </row>
    <row r="80" spans="1:19" ht="15.75" customHeight="1">
      <c r="A80" s="6">
        <v>79</v>
      </c>
      <c r="B80" s="7" t="s">
        <v>43</v>
      </c>
      <c r="C80" s="8">
        <v>45432</v>
      </c>
      <c r="D80" s="8" t="str">
        <f t="shared" si="1"/>
        <v>2024</v>
      </c>
      <c r="E80" s="9">
        <v>216000000</v>
      </c>
      <c r="F80" s="10" t="s">
        <v>44</v>
      </c>
      <c r="G80" s="7" t="s">
        <v>45</v>
      </c>
      <c r="H80" s="13" t="s">
        <v>46</v>
      </c>
      <c r="I80" s="13"/>
      <c r="J80" s="7" t="s">
        <v>47</v>
      </c>
      <c r="K80" s="7" t="s">
        <v>17</v>
      </c>
      <c r="L80" s="7" t="s">
        <v>18</v>
      </c>
      <c r="M80" s="7"/>
      <c r="N80" s="7"/>
      <c r="O80" s="7"/>
      <c r="P80" s="7"/>
      <c r="Q80" s="7"/>
      <c r="R80" s="7"/>
      <c r="S80" s="11"/>
    </row>
    <row r="81" spans="1:19" ht="15.75" customHeight="1">
      <c r="A81" s="6">
        <v>80</v>
      </c>
      <c r="B81" s="10" t="s">
        <v>428</v>
      </c>
      <c r="C81" s="8">
        <v>45295</v>
      </c>
      <c r="D81" s="8" t="str">
        <f t="shared" si="1"/>
        <v>2024</v>
      </c>
      <c r="E81" s="9">
        <v>4500000</v>
      </c>
      <c r="F81" s="16" t="s">
        <v>84</v>
      </c>
      <c r="G81" s="7" t="s">
        <v>114</v>
      </c>
      <c r="H81" s="7" t="s">
        <v>56</v>
      </c>
      <c r="I81" s="7"/>
      <c r="J81" s="7" t="s">
        <v>429</v>
      </c>
      <c r="K81" s="7" t="s">
        <v>22</v>
      </c>
      <c r="L81" s="7" t="s">
        <v>58</v>
      </c>
      <c r="M81" s="7"/>
      <c r="N81" s="7"/>
      <c r="O81" s="7"/>
      <c r="P81" s="7"/>
      <c r="Q81" s="7"/>
      <c r="R81" s="7"/>
      <c r="S81" s="11"/>
    </row>
    <row r="82" spans="1:19" ht="15.75" customHeight="1">
      <c r="A82" s="6">
        <v>81</v>
      </c>
      <c r="B82" s="10" t="s">
        <v>555</v>
      </c>
      <c r="C82" s="14">
        <v>45643</v>
      </c>
      <c r="D82" s="8" t="str">
        <f t="shared" si="1"/>
        <v>2024</v>
      </c>
      <c r="E82" s="9">
        <v>1900000</v>
      </c>
      <c r="F82" s="15" t="s">
        <v>556</v>
      </c>
      <c r="G82" s="7" t="s">
        <v>557</v>
      </c>
      <c r="H82" s="7" t="s">
        <v>56</v>
      </c>
      <c r="I82" s="13"/>
      <c r="J82" s="7" t="s">
        <v>558</v>
      </c>
      <c r="K82" s="7" t="s">
        <v>22</v>
      </c>
      <c r="L82" s="7" t="s">
        <v>121</v>
      </c>
      <c r="M82" s="7"/>
      <c r="N82" s="7"/>
      <c r="O82" s="7"/>
      <c r="P82" s="7"/>
      <c r="Q82" s="7"/>
      <c r="R82" s="7"/>
      <c r="S82" s="11"/>
    </row>
    <row r="83" spans="1:19" ht="15.75" customHeight="1">
      <c r="A83" s="6">
        <v>82</v>
      </c>
      <c r="B83" s="10" t="s">
        <v>539</v>
      </c>
      <c r="C83" s="8">
        <v>45397</v>
      </c>
      <c r="D83" s="8" t="str">
        <f t="shared" si="1"/>
        <v>2024</v>
      </c>
      <c r="E83" s="9">
        <v>2000000</v>
      </c>
      <c r="F83" s="16" t="s">
        <v>13</v>
      </c>
      <c r="G83" s="7" t="s">
        <v>519</v>
      </c>
      <c r="H83" s="7" t="s">
        <v>56</v>
      </c>
      <c r="I83" s="7" t="s">
        <v>540</v>
      </c>
      <c r="J83" s="7" t="s">
        <v>541</v>
      </c>
      <c r="K83" s="7" t="s">
        <v>17</v>
      </c>
      <c r="L83" s="7" t="s">
        <v>42</v>
      </c>
      <c r="M83" s="7"/>
      <c r="N83" s="7"/>
      <c r="O83" s="7"/>
      <c r="P83" s="7"/>
      <c r="Q83" s="7"/>
      <c r="R83" s="7"/>
      <c r="S83" s="11"/>
    </row>
    <row r="84" spans="1:19" ht="15.75" customHeight="1">
      <c r="A84" s="6">
        <v>83</v>
      </c>
      <c r="B84" s="7" t="s">
        <v>200</v>
      </c>
      <c r="C84" s="14">
        <v>44548</v>
      </c>
      <c r="D84" s="8" t="str">
        <f t="shared" si="1"/>
        <v>2021</v>
      </c>
      <c r="E84" s="9">
        <v>30000000</v>
      </c>
      <c r="F84" s="10" t="s">
        <v>201</v>
      </c>
      <c r="G84" s="7" t="s">
        <v>202</v>
      </c>
      <c r="H84" s="7" t="s">
        <v>56</v>
      </c>
      <c r="I84" s="7"/>
      <c r="J84" s="7" t="s">
        <v>203</v>
      </c>
      <c r="K84" s="7" t="s">
        <v>22</v>
      </c>
      <c r="L84" s="7" t="s">
        <v>121</v>
      </c>
      <c r="M84" s="7"/>
      <c r="N84" s="7"/>
      <c r="O84" s="7"/>
      <c r="P84" s="7"/>
      <c r="Q84" s="7"/>
      <c r="R84" s="7"/>
      <c r="S84" s="11"/>
    </row>
    <row r="85" spans="1:19" ht="15.75" customHeight="1">
      <c r="A85" s="6">
        <v>84</v>
      </c>
      <c r="B85" s="7" t="s">
        <v>588</v>
      </c>
      <c r="C85" s="8">
        <v>44236</v>
      </c>
      <c r="D85" s="8" t="str">
        <f t="shared" si="1"/>
        <v>2021</v>
      </c>
      <c r="E85" s="9">
        <v>1300000</v>
      </c>
      <c r="F85" s="16" t="s">
        <v>586</v>
      </c>
      <c r="G85" s="7" t="s">
        <v>45</v>
      </c>
      <c r="H85" s="7" t="s">
        <v>56</v>
      </c>
      <c r="I85" s="7"/>
      <c r="J85" s="7" t="s">
        <v>589</v>
      </c>
      <c r="K85" s="7" t="s">
        <v>22</v>
      </c>
      <c r="L85" s="7" t="s">
        <v>160</v>
      </c>
      <c r="M85" s="7"/>
      <c r="N85" s="7"/>
      <c r="O85" s="7"/>
      <c r="P85" s="7"/>
      <c r="Q85" s="7"/>
      <c r="R85" s="7"/>
      <c r="S85" s="11"/>
    </row>
    <row r="86" spans="1:19" ht="15.75" customHeight="1">
      <c r="A86" s="6">
        <v>85</v>
      </c>
      <c r="B86" s="10" t="s">
        <v>532</v>
      </c>
      <c r="C86" s="8">
        <v>44720</v>
      </c>
      <c r="D86" s="8" t="str">
        <f t="shared" si="1"/>
        <v>2022</v>
      </c>
      <c r="E86" s="9">
        <v>2100000</v>
      </c>
      <c r="F86" s="16" t="s">
        <v>84</v>
      </c>
      <c r="G86" s="7" t="s">
        <v>25</v>
      </c>
      <c r="H86" s="7" t="s">
        <v>56</v>
      </c>
      <c r="I86" s="7"/>
      <c r="J86" s="7" t="s">
        <v>533</v>
      </c>
      <c r="K86" s="7" t="s">
        <v>22</v>
      </c>
      <c r="L86" s="7" t="s">
        <v>63</v>
      </c>
      <c r="M86" s="7"/>
      <c r="N86" s="7"/>
      <c r="O86" s="7"/>
      <c r="P86" s="7"/>
      <c r="Q86" s="7"/>
      <c r="R86" s="7"/>
      <c r="S86" s="11"/>
    </row>
    <row r="87" spans="1:19" ht="15.75" customHeight="1">
      <c r="A87" s="6">
        <v>86</v>
      </c>
      <c r="B87" s="7" t="s">
        <v>102</v>
      </c>
      <c r="C87" s="8">
        <v>44735</v>
      </c>
      <c r="D87" s="8" t="str">
        <f t="shared" si="1"/>
        <v>2022</v>
      </c>
      <c r="E87" s="9">
        <v>100000000</v>
      </c>
      <c r="F87" s="10" t="s">
        <v>28</v>
      </c>
      <c r="G87" s="7" t="s">
        <v>103</v>
      </c>
      <c r="H87" s="7" t="s">
        <v>15</v>
      </c>
      <c r="I87" s="7"/>
      <c r="J87" s="7" t="s">
        <v>104</v>
      </c>
      <c r="K87" s="7" t="s">
        <v>17</v>
      </c>
      <c r="L87" s="7" t="s">
        <v>18</v>
      </c>
      <c r="M87" s="7"/>
      <c r="N87" s="7"/>
      <c r="O87" s="7"/>
      <c r="P87" s="7"/>
      <c r="Q87" s="7"/>
      <c r="R87" s="7"/>
      <c r="S87" s="11"/>
    </row>
    <row r="88" spans="1:19" ht="15.75" customHeight="1">
      <c r="A88" s="6">
        <v>87</v>
      </c>
      <c r="B88" s="7" t="s">
        <v>222</v>
      </c>
      <c r="C88" s="14">
        <v>44130</v>
      </c>
      <c r="D88" s="8" t="str">
        <f t="shared" si="1"/>
        <v>2020</v>
      </c>
      <c r="E88" s="9">
        <v>25000000</v>
      </c>
      <c r="F88" s="10" t="s">
        <v>223</v>
      </c>
      <c r="G88" s="7" t="s">
        <v>45</v>
      </c>
      <c r="H88" s="7" t="s">
        <v>56</v>
      </c>
      <c r="I88" s="7"/>
      <c r="J88" s="7" t="s">
        <v>224</v>
      </c>
      <c r="K88" s="7" t="s">
        <v>22</v>
      </c>
      <c r="L88" s="7" t="s">
        <v>58</v>
      </c>
      <c r="M88" s="7"/>
      <c r="N88" s="7"/>
      <c r="O88" s="7"/>
      <c r="P88" s="7"/>
      <c r="Q88" s="7"/>
      <c r="R88" s="7"/>
      <c r="S88" s="11"/>
    </row>
    <row r="89" spans="1:19" ht="15.75" customHeight="1">
      <c r="A89" s="6">
        <v>88</v>
      </c>
      <c r="B89" s="7" t="s">
        <v>169</v>
      </c>
      <c r="C89" s="8">
        <v>45401</v>
      </c>
      <c r="D89" s="8" t="str">
        <f t="shared" si="1"/>
        <v>2024</v>
      </c>
      <c r="E89" s="9">
        <v>44700000</v>
      </c>
      <c r="F89" s="10" t="s">
        <v>170</v>
      </c>
      <c r="G89" s="7" t="s">
        <v>171</v>
      </c>
      <c r="H89" s="7" t="s">
        <v>56</v>
      </c>
      <c r="I89" s="7" t="s">
        <v>172</v>
      </c>
      <c r="J89" s="7" t="s">
        <v>173</v>
      </c>
      <c r="K89" s="7" t="s">
        <v>22</v>
      </c>
      <c r="L89" s="7" t="s">
        <v>160</v>
      </c>
      <c r="M89" s="7"/>
      <c r="N89" s="7"/>
      <c r="O89" s="7"/>
      <c r="P89" s="7"/>
      <c r="Q89" s="7"/>
      <c r="R89" s="7"/>
      <c r="S89" s="11"/>
    </row>
    <row r="90" spans="1:19" ht="15.75" customHeight="1">
      <c r="A90" s="6">
        <v>89</v>
      </c>
      <c r="B90" s="10" t="s">
        <v>563</v>
      </c>
      <c r="C90" s="8">
        <v>44977</v>
      </c>
      <c r="D90" s="8" t="str">
        <f t="shared" si="1"/>
        <v>2023</v>
      </c>
      <c r="E90" s="9">
        <v>1860000</v>
      </c>
      <c r="F90" s="16" t="s">
        <v>564</v>
      </c>
      <c r="G90" s="7" t="s">
        <v>114</v>
      </c>
      <c r="H90" s="7" t="s">
        <v>56</v>
      </c>
      <c r="I90" s="7"/>
      <c r="J90" s="7" t="s">
        <v>565</v>
      </c>
      <c r="K90" s="7" t="s">
        <v>32</v>
      </c>
      <c r="L90" s="7" t="s">
        <v>132</v>
      </c>
      <c r="M90" s="7"/>
      <c r="N90" s="7"/>
      <c r="O90" s="7"/>
      <c r="P90" s="7"/>
      <c r="Q90" s="7"/>
      <c r="R90" s="7"/>
      <c r="S90" s="11"/>
    </row>
    <row r="91" spans="1:19" ht="15.75" customHeight="1">
      <c r="A91" s="6">
        <v>90</v>
      </c>
      <c r="B91" s="10" t="s">
        <v>354</v>
      </c>
      <c r="C91" s="8">
        <v>45193</v>
      </c>
      <c r="D91" s="8" t="str">
        <f t="shared" si="1"/>
        <v>2023</v>
      </c>
      <c r="E91" s="9">
        <v>7900000</v>
      </c>
      <c r="F91" s="16" t="s">
        <v>28</v>
      </c>
      <c r="G91" s="7" t="s">
        <v>354</v>
      </c>
      <c r="H91" s="7" t="s">
        <v>30</v>
      </c>
      <c r="I91" s="7"/>
      <c r="J91" s="7" t="s">
        <v>355</v>
      </c>
      <c r="K91" s="7" t="s">
        <v>17</v>
      </c>
      <c r="L91" s="7" t="s">
        <v>18</v>
      </c>
      <c r="M91" s="7"/>
      <c r="N91" s="7"/>
      <c r="O91" s="7"/>
      <c r="P91" s="7"/>
      <c r="Q91" s="7"/>
      <c r="R91" s="7"/>
      <c r="S91" s="11"/>
    </row>
    <row r="92" spans="1:19" ht="15.75" customHeight="1">
      <c r="A92" s="6">
        <v>91</v>
      </c>
      <c r="B92" s="7" t="s">
        <v>105</v>
      </c>
      <c r="C92" s="14">
        <v>45252</v>
      </c>
      <c r="D92" s="8" t="str">
        <f t="shared" si="1"/>
        <v>2023</v>
      </c>
      <c r="E92" s="9">
        <v>99100000</v>
      </c>
      <c r="F92" s="10" t="s">
        <v>28</v>
      </c>
      <c r="G92" s="7" t="s">
        <v>106</v>
      </c>
      <c r="H92" s="7" t="s">
        <v>15</v>
      </c>
      <c r="I92" s="7"/>
      <c r="J92" s="7" t="s">
        <v>107</v>
      </c>
      <c r="K92" s="7" t="s">
        <v>17</v>
      </c>
      <c r="L92" s="7" t="s">
        <v>18</v>
      </c>
      <c r="M92" s="7"/>
      <c r="N92" s="7"/>
      <c r="O92" s="7"/>
      <c r="P92" s="7"/>
      <c r="Q92" s="7"/>
      <c r="R92" s="7"/>
      <c r="S92" s="11"/>
    </row>
    <row r="93" spans="1:19" ht="15.75" customHeight="1">
      <c r="A93" s="6">
        <v>92</v>
      </c>
      <c r="B93" s="7" t="s">
        <v>291</v>
      </c>
      <c r="C93" s="8">
        <v>44635</v>
      </c>
      <c r="D93" s="8" t="str">
        <f t="shared" si="1"/>
        <v>2022</v>
      </c>
      <c r="E93" s="9">
        <v>6200000</v>
      </c>
      <c r="F93" s="10" t="s">
        <v>13</v>
      </c>
      <c r="G93" s="7" t="s">
        <v>289</v>
      </c>
      <c r="H93" s="7" t="s">
        <v>56</v>
      </c>
      <c r="I93" s="7" t="s">
        <v>119</v>
      </c>
      <c r="J93" s="7" t="s">
        <v>290</v>
      </c>
      <c r="K93" s="7" t="s">
        <v>22</v>
      </c>
      <c r="L93" s="7" t="s">
        <v>121</v>
      </c>
      <c r="M93" s="7"/>
      <c r="N93" s="7"/>
      <c r="O93" s="7"/>
      <c r="P93" s="7"/>
      <c r="Q93" s="7"/>
      <c r="R93" s="7"/>
      <c r="S93" s="11"/>
    </row>
    <row r="94" spans="1:19" ht="15.75" customHeight="1">
      <c r="A94" s="6">
        <v>93</v>
      </c>
      <c r="B94" s="10" t="s">
        <v>291</v>
      </c>
      <c r="C94" s="8">
        <v>45031</v>
      </c>
      <c r="D94" s="8" t="str">
        <f t="shared" si="1"/>
        <v>2023</v>
      </c>
      <c r="E94" s="9">
        <v>7400000</v>
      </c>
      <c r="F94" s="16" t="s">
        <v>372</v>
      </c>
      <c r="G94" s="7" t="s">
        <v>207</v>
      </c>
      <c r="H94" s="7" t="s">
        <v>56</v>
      </c>
      <c r="I94" s="7"/>
      <c r="J94" s="7" t="s">
        <v>373</v>
      </c>
      <c r="K94" s="7" t="s">
        <v>22</v>
      </c>
      <c r="L94" s="7" t="s">
        <v>142</v>
      </c>
      <c r="M94" s="7"/>
      <c r="N94" s="7"/>
      <c r="O94" s="7"/>
      <c r="P94" s="7"/>
      <c r="Q94" s="7"/>
      <c r="R94" s="7"/>
      <c r="S94" s="11"/>
    </row>
    <row r="95" spans="1:19" ht="15.75" customHeight="1">
      <c r="A95" s="6">
        <v>94</v>
      </c>
      <c r="B95" s="7" t="s">
        <v>264</v>
      </c>
      <c r="C95" s="14">
        <v>44483</v>
      </c>
      <c r="D95" s="8" t="str">
        <f t="shared" si="1"/>
        <v>2021</v>
      </c>
      <c r="E95" s="9">
        <v>16000000</v>
      </c>
      <c r="F95" s="10" t="s">
        <v>13</v>
      </c>
      <c r="G95" s="7" t="s">
        <v>45</v>
      </c>
      <c r="H95" s="7" t="s">
        <v>56</v>
      </c>
      <c r="I95" s="7"/>
      <c r="J95" s="7" t="s">
        <v>265</v>
      </c>
      <c r="K95" s="7" t="s">
        <v>22</v>
      </c>
      <c r="L95" s="7" t="s">
        <v>58</v>
      </c>
      <c r="M95" s="7"/>
      <c r="N95" s="7"/>
      <c r="O95" s="7"/>
      <c r="P95" s="7"/>
      <c r="Q95" s="7"/>
      <c r="R95" s="7"/>
      <c r="S95" s="11"/>
    </row>
    <row r="96" spans="1:19" ht="15.75" customHeight="1">
      <c r="A96" s="6">
        <v>95</v>
      </c>
      <c r="B96" s="7" t="s">
        <v>220</v>
      </c>
      <c r="C96" s="8">
        <v>45545</v>
      </c>
      <c r="D96" s="8" t="str">
        <f t="shared" si="1"/>
        <v>2024</v>
      </c>
      <c r="E96" s="9">
        <v>25220000</v>
      </c>
      <c r="F96" s="10" t="s">
        <v>28</v>
      </c>
      <c r="G96" s="7" t="s">
        <v>218</v>
      </c>
      <c r="H96" s="7" t="s">
        <v>30</v>
      </c>
      <c r="I96" s="7"/>
      <c r="J96" s="7" t="s">
        <v>221</v>
      </c>
      <c r="K96" s="7" t="s">
        <v>17</v>
      </c>
      <c r="L96" s="7" t="s">
        <v>42</v>
      </c>
      <c r="M96" s="7"/>
      <c r="N96" s="7"/>
      <c r="O96" s="7"/>
      <c r="P96" s="7"/>
      <c r="Q96" s="7"/>
      <c r="R96" s="7"/>
      <c r="S96" s="11"/>
    </row>
    <row r="97" spans="1:19" ht="15.75" customHeight="1">
      <c r="A97" s="6">
        <v>96</v>
      </c>
      <c r="B97" s="7" t="s">
        <v>271</v>
      </c>
      <c r="C97" s="8">
        <v>44653</v>
      </c>
      <c r="D97" s="8" t="str">
        <f t="shared" si="1"/>
        <v>2022</v>
      </c>
      <c r="E97" s="9">
        <v>15600000</v>
      </c>
      <c r="F97" s="10" t="s">
        <v>13</v>
      </c>
      <c r="G97" s="7" t="s">
        <v>45</v>
      </c>
      <c r="H97" s="7" t="s">
        <v>56</v>
      </c>
      <c r="I97" s="7" t="s">
        <v>119</v>
      </c>
      <c r="J97" s="7" t="s">
        <v>272</v>
      </c>
      <c r="K97" s="7" t="s">
        <v>22</v>
      </c>
      <c r="L97" s="7" t="s">
        <v>88</v>
      </c>
      <c r="M97" s="7"/>
      <c r="N97" s="7"/>
      <c r="O97" s="7"/>
      <c r="P97" s="7"/>
      <c r="Q97" s="7"/>
      <c r="R97" s="7"/>
      <c r="S97" s="11"/>
    </row>
    <row r="98" spans="1:19" ht="15.75" customHeight="1">
      <c r="A98" s="6">
        <v>97</v>
      </c>
      <c r="B98" s="10" t="s">
        <v>271</v>
      </c>
      <c r="C98" s="8">
        <v>44728</v>
      </c>
      <c r="D98" s="8" t="str">
        <f t="shared" si="1"/>
        <v>2022</v>
      </c>
      <c r="E98" s="9">
        <v>5800000</v>
      </c>
      <c r="F98" s="16" t="s">
        <v>13</v>
      </c>
      <c r="G98" s="7" t="s">
        <v>45</v>
      </c>
      <c r="H98" s="7" t="s">
        <v>56</v>
      </c>
      <c r="I98" s="7" t="s">
        <v>119</v>
      </c>
      <c r="J98" s="7" t="s">
        <v>410</v>
      </c>
      <c r="K98" s="7" t="s">
        <v>22</v>
      </c>
      <c r="L98" s="7" t="s">
        <v>88</v>
      </c>
      <c r="M98" s="7"/>
      <c r="N98" s="7"/>
      <c r="O98" s="7"/>
      <c r="P98" s="7"/>
      <c r="Q98" s="7"/>
      <c r="R98" s="7"/>
      <c r="S98" s="11"/>
    </row>
    <row r="99" spans="1:19" ht="15.75" customHeight="1">
      <c r="A99" s="6">
        <v>98</v>
      </c>
      <c r="B99" s="10" t="s">
        <v>481</v>
      </c>
      <c r="C99" s="8">
        <v>44456</v>
      </c>
      <c r="D99" s="8" t="str">
        <f t="shared" si="1"/>
        <v>2021</v>
      </c>
      <c r="E99" s="9">
        <v>3100000</v>
      </c>
      <c r="F99" s="16" t="s">
        <v>13</v>
      </c>
      <c r="G99" s="7" t="s">
        <v>45</v>
      </c>
      <c r="H99" s="7" t="s">
        <v>50</v>
      </c>
      <c r="I99" s="7"/>
      <c r="J99" s="7" t="s">
        <v>482</v>
      </c>
      <c r="K99" s="7" t="s">
        <v>32</v>
      </c>
      <c r="L99" s="7" t="s">
        <v>132</v>
      </c>
      <c r="M99" s="7"/>
      <c r="N99" s="7"/>
      <c r="O99" s="7"/>
      <c r="P99" s="7"/>
      <c r="Q99" s="7"/>
      <c r="R99" s="7"/>
      <c r="S99" s="11"/>
    </row>
    <row r="100" spans="1:19" ht="15.75" customHeight="1">
      <c r="A100" s="6">
        <v>99</v>
      </c>
      <c r="B100" s="10" t="s">
        <v>370</v>
      </c>
      <c r="C100" s="8">
        <v>45074</v>
      </c>
      <c r="D100" s="8" t="str">
        <f t="shared" si="1"/>
        <v>2023</v>
      </c>
      <c r="E100" s="9">
        <v>7500000</v>
      </c>
      <c r="F100" s="16" t="s">
        <v>13</v>
      </c>
      <c r="G100" s="7" t="s">
        <v>114</v>
      </c>
      <c r="H100" s="7" t="s">
        <v>56</v>
      </c>
      <c r="I100" s="7"/>
      <c r="J100" s="7" t="s">
        <v>371</v>
      </c>
      <c r="K100" s="7" t="s">
        <v>22</v>
      </c>
      <c r="L100" s="7" t="s">
        <v>58</v>
      </c>
      <c r="M100" s="7"/>
      <c r="N100" s="7"/>
      <c r="O100" s="7"/>
      <c r="P100" s="7"/>
      <c r="Q100" s="7"/>
      <c r="R100" s="7"/>
      <c r="S100" s="11"/>
    </row>
    <row r="101" spans="1:19" ht="15.75" customHeight="1">
      <c r="A101" s="6">
        <v>100</v>
      </c>
      <c r="B101" s="10" t="s">
        <v>529</v>
      </c>
      <c r="C101" s="8">
        <v>45136</v>
      </c>
      <c r="D101" s="8" t="str">
        <f t="shared" si="1"/>
        <v>2023</v>
      </c>
      <c r="E101" s="9">
        <v>2100000</v>
      </c>
      <c r="F101" s="16" t="s">
        <v>84</v>
      </c>
      <c r="G101" s="7" t="s">
        <v>530</v>
      </c>
      <c r="H101" s="7" t="s">
        <v>56</v>
      </c>
      <c r="I101" s="7"/>
      <c r="J101" s="7" t="s">
        <v>531</v>
      </c>
      <c r="K101" s="7" t="s">
        <v>32</v>
      </c>
      <c r="L101" s="7" t="s">
        <v>33</v>
      </c>
      <c r="M101" s="7"/>
      <c r="N101" s="7"/>
      <c r="O101" s="7"/>
      <c r="P101" s="7"/>
      <c r="Q101" s="7"/>
      <c r="R101" s="7"/>
      <c r="S101" s="11"/>
    </row>
    <row r="102" spans="1:19" ht="15.75" customHeight="1">
      <c r="A102" s="6">
        <v>101</v>
      </c>
      <c r="B102" s="10" t="s">
        <v>452</v>
      </c>
      <c r="C102" s="8">
        <v>45011</v>
      </c>
      <c r="D102" s="8" t="str">
        <f t="shared" si="1"/>
        <v>2023</v>
      </c>
      <c r="E102" s="9">
        <v>4000000</v>
      </c>
      <c r="F102" s="16" t="s">
        <v>13</v>
      </c>
      <c r="G102" s="7" t="s">
        <v>207</v>
      </c>
      <c r="H102" s="7" t="s">
        <v>56</v>
      </c>
      <c r="I102" s="7" t="s">
        <v>119</v>
      </c>
      <c r="J102" s="7" t="s">
        <v>453</v>
      </c>
      <c r="K102" s="7" t="s">
        <v>32</v>
      </c>
      <c r="L102" s="7" t="s">
        <v>132</v>
      </c>
      <c r="M102" s="7"/>
      <c r="N102" s="7"/>
      <c r="O102" s="7"/>
      <c r="P102" s="7"/>
      <c r="Q102" s="7"/>
      <c r="R102" s="7"/>
      <c r="S102" s="11"/>
    </row>
    <row r="103" spans="1:19" ht="15.75" customHeight="1">
      <c r="A103" s="6">
        <v>102</v>
      </c>
      <c r="B103" s="7" t="s">
        <v>217</v>
      </c>
      <c r="C103" s="14">
        <v>45248</v>
      </c>
      <c r="D103" s="8" t="str">
        <f t="shared" si="1"/>
        <v>2023</v>
      </c>
      <c r="E103" s="9">
        <v>26000000</v>
      </c>
      <c r="F103" s="10" t="s">
        <v>28</v>
      </c>
      <c r="G103" s="7" t="s">
        <v>218</v>
      </c>
      <c r="H103" s="7" t="s">
        <v>30</v>
      </c>
      <c r="I103" s="7"/>
      <c r="J103" s="7" t="s">
        <v>219</v>
      </c>
      <c r="K103" s="7" t="s">
        <v>52</v>
      </c>
      <c r="L103" s="7" t="s">
        <v>188</v>
      </c>
      <c r="M103" s="7"/>
      <c r="N103" s="7"/>
      <c r="O103" s="7"/>
      <c r="P103" s="7"/>
      <c r="Q103" s="7"/>
      <c r="R103" s="7"/>
      <c r="S103" s="11"/>
    </row>
    <row r="104" spans="1:19" ht="15.75" customHeight="1">
      <c r="A104" s="6">
        <v>103</v>
      </c>
      <c r="B104" s="7" t="s">
        <v>164</v>
      </c>
      <c r="C104" s="8">
        <v>44103</v>
      </c>
      <c r="D104" s="8" t="str">
        <f t="shared" si="1"/>
        <v>2020</v>
      </c>
      <c r="E104" s="9">
        <v>45000000</v>
      </c>
      <c r="F104" s="10" t="s">
        <v>165</v>
      </c>
      <c r="G104" s="7" t="s">
        <v>29</v>
      </c>
      <c r="H104" s="13" t="s">
        <v>30</v>
      </c>
      <c r="I104" s="13"/>
      <c r="J104" s="13" t="s">
        <v>166</v>
      </c>
      <c r="K104" s="13" t="s">
        <v>17</v>
      </c>
      <c r="L104" s="13" t="s">
        <v>18</v>
      </c>
      <c r="M104" s="13"/>
      <c r="N104" s="13"/>
    </row>
    <row r="105" spans="1:19" ht="15.75" customHeight="1">
      <c r="A105" s="6">
        <v>104</v>
      </c>
      <c r="B105" s="7" t="s">
        <v>153</v>
      </c>
      <c r="C105" s="14">
        <v>45252</v>
      </c>
      <c r="D105" s="8" t="str">
        <f t="shared" si="1"/>
        <v>2023</v>
      </c>
      <c r="E105" s="9">
        <v>48000000</v>
      </c>
      <c r="F105" s="10" t="s">
        <v>154</v>
      </c>
      <c r="G105" s="7" t="s">
        <v>155</v>
      </c>
      <c r="H105" s="13" t="s">
        <v>50</v>
      </c>
      <c r="I105" s="13"/>
      <c r="J105" s="7" t="s">
        <v>156</v>
      </c>
      <c r="K105" s="7" t="s">
        <v>22</v>
      </c>
      <c r="L105" s="7" t="s">
        <v>142</v>
      </c>
      <c r="M105" s="7"/>
      <c r="N105" s="7"/>
      <c r="O105" s="7"/>
      <c r="P105" s="7"/>
      <c r="Q105" s="7"/>
      <c r="R105" s="7"/>
      <c r="S105" s="11"/>
    </row>
    <row r="106" spans="1:19" ht="15.75" customHeight="1">
      <c r="A106" s="6">
        <v>105</v>
      </c>
      <c r="B106" s="10" t="s">
        <v>352</v>
      </c>
      <c r="C106" s="8">
        <v>44569</v>
      </c>
      <c r="D106" s="8" t="str">
        <f t="shared" si="1"/>
        <v>2022</v>
      </c>
      <c r="E106" s="9">
        <v>7940000</v>
      </c>
      <c r="F106" s="16" t="s">
        <v>13</v>
      </c>
      <c r="G106" s="7" t="s">
        <v>29</v>
      </c>
      <c r="H106" s="7" t="s">
        <v>30</v>
      </c>
      <c r="I106" s="7"/>
      <c r="J106" s="7" t="s">
        <v>353</v>
      </c>
      <c r="K106" s="7" t="s">
        <v>17</v>
      </c>
      <c r="L106" s="7" t="s">
        <v>18</v>
      </c>
      <c r="M106" s="7"/>
      <c r="N106" s="7"/>
      <c r="O106" s="7"/>
      <c r="P106" s="7"/>
      <c r="Q106" s="7"/>
      <c r="R106" s="7"/>
      <c r="S106" s="11"/>
    </row>
    <row r="107" spans="1:19" ht="15.75" customHeight="1">
      <c r="A107" s="6">
        <v>106</v>
      </c>
      <c r="B107" s="10" t="s">
        <v>590</v>
      </c>
      <c r="C107" s="14">
        <v>45273</v>
      </c>
      <c r="D107" s="8" t="str">
        <f t="shared" si="1"/>
        <v>2023</v>
      </c>
      <c r="E107" s="9">
        <v>1146000</v>
      </c>
      <c r="F107" s="15" t="s">
        <v>84</v>
      </c>
      <c r="G107" s="7" t="s">
        <v>591</v>
      </c>
      <c r="H107" s="7" t="s">
        <v>56</v>
      </c>
      <c r="I107" s="7"/>
      <c r="J107" s="7" t="s">
        <v>592</v>
      </c>
      <c r="K107" s="7" t="s">
        <v>22</v>
      </c>
      <c r="L107" s="7" t="s">
        <v>88</v>
      </c>
      <c r="M107" s="7"/>
      <c r="N107" s="7"/>
      <c r="O107" s="7"/>
      <c r="P107" s="7"/>
      <c r="Q107" s="7"/>
      <c r="R107" s="7"/>
      <c r="S107" s="11"/>
    </row>
    <row r="108" spans="1:19" ht="15.75" customHeight="1">
      <c r="A108" s="6">
        <v>107</v>
      </c>
      <c r="B108" s="10" t="s">
        <v>598</v>
      </c>
      <c r="C108" s="8">
        <v>45047</v>
      </c>
      <c r="D108" s="8" t="str">
        <f t="shared" si="1"/>
        <v>2023</v>
      </c>
      <c r="E108" s="9">
        <v>1100000</v>
      </c>
      <c r="F108" s="16" t="s">
        <v>599</v>
      </c>
      <c r="G108" s="7" t="s">
        <v>25</v>
      </c>
      <c r="H108" s="7" t="s">
        <v>56</v>
      </c>
      <c r="I108" s="7"/>
      <c r="J108" s="7" t="s">
        <v>600</v>
      </c>
      <c r="K108" s="7" t="s">
        <v>22</v>
      </c>
      <c r="L108" s="7" t="s">
        <v>58</v>
      </c>
      <c r="M108" s="7"/>
      <c r="N108" s="7"/>
      <c r="O108" s="7"/>
      <c r="P108" s="7"/>
      <c r="Q108" s="7"/>
      <c r="R108" s="7"/>
      <c r="S108" s="11"/>
    </row>
    <row r="109" spans="1:19" ht="15.75" customHeight="1">
      <c r="A109" s="6">
        <v>108</v>
      </c>
      <c r="B109" s="10" t="s">
        <v>580</v>
      </c>
      <c r="C109" s="8">
        <v>44407</v>
      </c>
      <c r="D109" s="8" t="str">
        <f t="shared" si="1"/>
        <v>2021</v>
      </c>
      <c r="E109" s="9">
        <v>1500000</v>
      </c>
      <c r="F109" s="16" t="s">
        <v>13</v>
      </c>
      <c r="G109" s="13" t="s">
        <v>25</v>
      </c>
      <c r="H109" s="7" t="s">
        <v>56</v>
      </c>
      <c r="I109" s="7"/>
      <c r="J109" s="13" t="s">
        <v>581</v>
      </c>
      <c r="K109" s="7" t="s">
        <v>17</v>
      </c>
      <c r="L109" s="7" t="s">
        <v>18</v>
      </c>
      <c r="M109" s="7"/>
      <c r="N109" s="7"/>
      <c r="O109" s="7"/>
      <c r="P109" s="7"/>
      <c r="Q109" s="7"/>
      <c r="R109" s="7"/>
      <c r="S109" s="11"/>
    </row>
    <row r="110" spans="1:19" ht="15.75" customHeight="1">
      <c r="A110" s="6">
        <v>109</v>
      </c>
      <c r="B110" s="7" t="s">
        <v>314</v>
      </c>
      <c r="C110" s="8">
        <v>45489</v>
      </c>
      <c r="D110" s="8" t="str">
        <f t="shared" si="1"/>
        <v>2024</v>
      </c>
      <c r="E110" s="9">
        <v>9730000</v>
      </c>
      <c r="F110" s="10" t="s">
        <v>236</v>
      </c>
      <c r="G110" s="13" t="s">
        <v>315</v>
      </c>
      <c r="H110" s="7" t="s">
        <v>15</v>
      </c>
      <c r="I110" s="7"/>
      <c r="J110" s="7" t="s">
        <v>316</v>
      </c>
      <c r="K110" s="7" t="s">
        <v>22</v>
      </c>
      <c r="L110" s="7" t="s">
        <v>23</v>
      </c>
      <c r="M110" s="7"/>
      <c r="N110" s="7"/>
      <c r="O110" s="7"/>
      <c r="P110" s="7"/>
      <c r="Q110" s="7"/>
      <c r="R110" s="7"/>
      <c r="S110" s="11"/>
    </row>
    <row r="111" spans="1:19" ht="15.75" customHeight="1">
      <c r="A111" s="6">
        <v>110</v>
      </c>
      <c r="B111" s="10" t="s">
        <v>388</v>
      </c>
      <c r="C111" s="14">
        <v>44905</v>
      </c>
      <c r="D111" s="8" t="str">
        <f t="shared" si="1"/>
        <v>2022</v>
      </c>
      <c r="E111" s="9">
        <v>6500000</v>
      </c>
      <c r="F111" s="15" t="s">
        <v>13</v>
      </c>
      <c r="G111" s="7" t="s">
        <v>114</v>
      </c>
      <c r="H111" s="7" t="s">
        <v>56</v>
      </c>
      <c r="I111" s="13"/>
      <c r="J111" s="7" t="s">
        <v>389</v>
      </c>
      <c r="K111" s="7" t="s">
        <v>22</v>
      </c>
      <c r="L111" s="7" t="s">
        <v>88</v>
      </c>
      <c r="M111" s="7"/>
      <c r="N111" s="7"/>
      <c r="O111" s="7"/>
      <c r="P111" s="7"/>
      <c r="Q111" s="7"/>
      <c r="R111" s="7"/>
      <c r="S111" s="11"/>
    </row>
    <row r="112" spans="1:19" ht="15.75" customHeight="1">
      <c r="A112" s="6">
        <v>111</v>
      </c>
      <c r="B112" s="10" t="s">
        <v>502</v>
      </c>
      <c r="C112" s="8">
        <v>45208</v>
      </c>
      <c r="D112" s="8" t="str">
        <f t="shared" si="1"/>
        <v>2023</v>
      </c>
      <c r="E112" s="9">
        <v>1100000</v>
      </c>
      <c r="F112" s="16" t="s">
        <v>13</v>
      </c>
      <c r="G112" s="7" t="s">
        <v>484</v>
      </c>
      <c r="H112" s="7" t="s">
        <v>56</v>
      </c>
      <c r="I112" s="7" t="s">
        <v>408</v>
      </c>
      <c r="J112" s="7" t="s">
        <v>503</v>
      </c>
      <c r="K112" s="7" t="s">
        <v>32</v>
      </c>
      <c r="L112" s="7" t="s">
        <v>33</v>
      </c>
      <c r="M112" s="7"/>
      <c r="N112" s="7"/>
      <c r="O112" s="7"/>
      <c r="P112" s="7"/>
      <c r="Q112" s="7"/>
      <c r="R112" s="7"/>
      <c r="S112" s="11"/>
    </row>
    <row r="113" spans="1:19" ht="15.75" customHeight="1">
      <c r="A113" s="6">
        <v>112</v>
      </c>
      <c r="B113" s="7" t="s">
        <v>277</v>
      </c>
      <c r="C113" s="14">
        <v>45596</v>
      </c>
      <c r="D113" s="8" t="str">
        <f t="shared" si="1"/>
        <v>2024</v>
      </c>
      <c r="E113" s="9">
        <v>13700000</v>
      </c>
      <c r="F113" s="15" t="s">
        <v>28</v>
      </c>
      <c r="G113" s="7" t="s">
        <v>278</v>
      </c>
      <c r="H113" s="7" t="s">
        <v>30</v>
      </c>
      <c r="I113" s="7"/>
      <c r="J113" s="7" t="s">
        <v>279</v>
      </c>
      <c r="K113" s="7" t="s">
        <v>17</v>
      </c>
      <c r="L113" s="7" t="s">
        <v>42</v>
      </c>
      <c r="M113" s="7"/>
      <c r="N113" s="7"/>
      <c r="O113" s="7"/>
      <c r="P113" s="7"/>
      <c r="Q113" s="7"/>
      <c r="R113" s="7"/>
      <c r="S113" s="11"/>
    </row>
    <row r="114" spans="1:19" ht="15.75" customHeight="1">
      <c r="A114" s="6">
        <v>113</v>
      </c>
      <c r="B114" s="7" t="s">
        <v>93</v>
      </c>
      <c r="C114" s="14">
        <v>44845</v>
      </c>
      <c r="D114" s="8" t="str">
        <f t="shared" si="1"/>
        <v>2022</v>
      </c>
      <c r="E114" s="9">
        <v>115000000</v>
      </c>
      <c r="F114" s="10" t="s">
        <v>94</v>
      </c>
      <c r="G114" s="13" t="s">
        <v>95</v>
      </c>
      <c r="H114" s="13" t="s">
        <v>50</v>
      </c>
      <c r="I114" s="7" t="s">
        <v>96</v>
      </c>
      <c r="J114" s="7" t="s">
        <v>97</v>
      </c>
      <c r="K114" s="7" t="s">
        <v>22</v>
      </c>
      <c r="L114" s="7" t="s">
        <v>88</v>
      </c>
      <c r="M114" s="7"/>
      <c r="N114" s="7"/>
      <c r="O114" s="7"/>
      <c r="P114" s="7"/>
      <c r="Q114" s="7"/>
      <c r="R114" s="7"/>
      <c r="S114" s="11"/>
    </row>
    <row r="115" spans="1:19" ht="15.75" customHeight="1">
      <c r="A115" s="6">
        <v>114</v>
      </c>
      <c r="B115" s="7" t="s">
        <v>191</v>
      </c>
      <c r="C115" s="8">
        <v>44259</v>
      </c>
      <c r="D115" s="8" t="str">
        <f t="shared" si="1"/>
        <v>2021</v>
      </c>
      <c r="E115" s="9">
        <v>32000000</v>
      </c>
      <c r="F115" s="10" t="s">
        <v>13</v>
      </c>
      <c r="G115" s="13" t="s">
        <v>192</v>
      </c>
      <c r="H115" s="13" t="s">
        <v>56</v>
      </c>
      <c r="I115" s="13"/>
      <c r="J115" s="13" t="s">
        <v>193</v>
      </c>
      <c r="K115" s="13" t="s">
        <v>22</v>
      </c>
      <c r="L115" s="13" t="s">
        <v>23</v>
      </c>
      <c r="M115" s="7"/>
      <c r="N115" s="7"/>
      <c r="O115" s="7"/>
      <c r="P115" s="7"/>
      <c r="Q115" s="7"/>
      <c r="R115" s="7"/>
      <c r="S115" s="11"/>
    </row>
    <row r="116" spans="1:19" ht="15.75" customHeight="1">
      <c r="A116" s="6">
        <v>115</v>
      </c>
      <c r="B116" s="10" t="s">
        <v>566</v>
      </c>
      <c r="C116" s="8">
        <v>45041</v>
      </c>
      <c r="D116" s="8" t="str">
        <f t="shared" si="1"/>
        <v>2023</v>
      </c>
      <c r="E116" s="9">
        <v>1820000</v>
      </c>
      <c r="F116" s="16" t="s">
        <v>113</v>
      </c>
      <c r="G116" s="7" t="s">
        <v>567</v>
      </c>
      <c r="H116" s="7" t="s">
        <v>50</v>
      </c>
      <c r="I116" s="7"/>
      <c r="J116" s="7" t="s">
        <v>568</v>
      </c>
      <c r="K116" s="7" t="s">
        <v>32</v>
      </c>
      <c r="L116" s="7" t="s">
        <v>33</v>
      </c>
      <c r="M116" s="7"/>
      <c r="N116" s="7"/>
      <c r="O116" s="7"/>
      <c r="P116" s="7"/>
      <c r="Q116" s="7"/>
      <c r="R116" s="7"/>
      <c r="S116" s="11"/>
    </row>
    <row r="117" spans="1:19" ht="15.75" customHeight="1">
      <c r="A117" s="6">
        <v>116</v>
      </c>
      <c r="B117" s="10" t="s">
        <v>362</v>
      </c>
      <c r="C117" s="8">
        <v>44598</v>
      </c>
      <c r="D117" s="8" t="str">
        <f t="shared" si="1"/>
        <v>2022</v>
      </c>
      <c r="E117" s="9">
        <v>7700000</v>
      </c>
      <c r="F117" s="16" t="s">
        <v>13</v>
      </c>
      <c r="G117" s="7" t="s">
        <v>25</v>
      </c>
      <c r="H117" s="7" t="s">
        <v>15</v>
      </c>
      <c r="I117" s="7"/>
      <c r="J117" s="7" t="s">
        <v>363</v>
      </c>
      <c r="K117" s="7" t="s">
        <v>22</v>
      </c>
      <c r="L117" s="7" t="s">
        <v>160</v>
      </c>
      <c r="M117" s="7"/>
      <c r="N117" s="7"/>
      <c r="O117" s="7"/>
      <c r="P117" s="7"/>
      <c r="Q117" s="7"/>
      <c r="R117" s="7"/>
      <c r="S117" s="11"/>
    </row>
    <row r="118" spans="1:19" ht="15.75" customHeight="1">
      <c r="A118" s="6">
        <v>117</v>
      </c>
      <c r="B118" s="10" t="s">
        <v>542</v>
      </c>
      <c r="C118" s="8">
        <v>44831</v>
      </c>
      <c r="D118" s="8" t="str">
        <f t="shared" si="1"/>
        <v>2022</v>
      </c>
      <c r="E118" s="9">
        <v>1500000</v>
      </c>
      <c r="F118" s="16" t="s">
        <v>28</v>
      </c>
      <c r="G118" s="7" t="s">
        <v>45</v>
      </c>
      <c r="H118" s="7" t="s">
        <v>543</v>
      </c>
      <c r="I118" s="7"/>
      <c r="J118" s="7" t="s">
        <v>579</v>
      </c>
      <c r="K118" s="7" t="s">
        <v>22</v>
      </c>
      <c r="L118" s="7" t="s">
        <v>23</v>
      </c>
      <c r="M118" s="7"/>
      <c r="N118" s="7"/>
      <c r="O118" s="7"/>
      <c r="P118" s="7"/>
      <c r="Q118" s="7"/>
      <c r="R118" s="7"/>
      <c r="S118" s="11"/>
    </row>
    <row r="119" spans="1:19" ht="15.75" customHeight="1">
      <c r="A119" s="6">
        <v>118</v>
      </c>
      <c r="B119" s="10" t="s">
        <v>542</v>
      </c>
      <c r="C119" s="8">
        <v>45237</v>
      </c>
      <c r="D119" s="8" t="str">
        <f t="shared" si="1"/>
        <v>2023</v>
      </c>
      <c r="E119" s="9">
        <v>2000000</v>
      </c>
      <c r="F119" s="16" t="s">
        <v>28</v>
      </c>
      <c r="G119" s="7" t="s">
        <v>45</v>
      </c>
      <c r="H119" s="7" t="s">
        <v>543</v>
      </c>
      <c r="I119" s="7"/>
      <c r="J119" s="7" t="s">
        <v>544</v>
      </c>
      <c r="K119" s="7" t="s">
        <v>22</v>
      </c>
      <c r="L119" s="7" t="s">
        <v>23</v>
      </c>
      <c r="M119" s="7"/>
      <c r="N119" s="7"/>
      <c r="O119" s="7"/>
      <c r="P119" s="7"/>
      <c r="Q119" s="7"/>
      <c r="R119" s="7"/>
      <c r="S119" s="11"/>
    </row>
    <row r="120" spans="1:19" ht="15.75" customHeight="1">
      <c r="A120" s="6">
        <v>119</v>
      </c>
      <c r="B120" s="7" t="s">
        <v>108</v>
      </c>
      <c r="C120" s="8">
        <v>44477</v>
      </c>
      <c r="D120" s="8" t="str">
        <f t="shared" si="1"/>
        <v>2021</v>
      </c>
      <c r="E120" s="9">
        <v>92000000</v>
      </c>
      <c r="F120" s="10" t="s">
        <v>13</v>
      </c>
      <c r="G120" s="7" t="s">
        <v>109</v>
      </c>
      <c r="H120" s="7" t="s">
        <v>56</v>
      </c>
      <c r="I120" s="7" t="s">
        <v>110</v>
      </c>
      <c r="J120" s="7" t="s">
        <v>111</v>
      </c>
      <c r="K120" s="7" t="s">
        <v>22</v>
      </c>
      <c r="L120" s="7" t="s">
        <v>88</v>
      </c>
      <c r="M120" s="7"/>
      <c r="N120" s="7"/>
      <c r="O120" s="7"/>
      <c r="P120" s="7"/>
      <c r="Q120" s="7"/>
      <c r="R120" s="7"/>
      <c r="S120" s="11"/>
    </row>
    <row r="121" spans="1:19" ht="15.75" customHeight="1">
      <c r="A121" s="6">
        <v>120</v>
      </c>
      <c r="B121" s="7" t="s">
        <v>48</v>
      </c>
      <c r="C121" s="8">
        <v>45192</v>
      </c>
      <c r="D121" s="8" t="str">
        <f t="shared" si="1"/>
        <v>2023</v>
      </c>
      <c r="E121" s="9">
        <v>200000000</v>
      </c>
      <c r="F121" s="10" t="s">
        <v>28</v>
      </c>
      <c r="G121" s="13" t="s">
        <v>49</v>
      </c>
      <c r="H121" s="7" t="s">
        <v>50</v>
      </c>
      <c r="I121" s="7"/>
      <c r="J121" s="7" t="s">
        <v>51</v>
      </c>
      <c r="K121" s="7" t="s">
        <v>52</v>
      </c>
      <c r="L121" s="7" t="s">
        <v>53</v>
      </c>
      <c r="M121" s="7"/>
      <c r="N121" s="7"/>
      <c r="O121" s="7"/>
      <c r="P121" s="7"/>
      <c r="Q121" s="7"/>
      <c r="R121" s="7"/>
      <c r="S121" s="11"/>
    </row>
    <row r="122" spans="1:19" ht="15.75" customHeight="1">
      <c r="A122" s="6">
        <v>121</v>
      </c>
      <c r="B122" s="10" t="s">
        <v>547</v>
      </c>
      <c r="C122" s="8">
        <v>44685</v>
      </c>
      <c r="D122" s="8" t="str">
        <f t="shared" si="1"/>
        <v>2022</v>
      </c>
      <c r="E122" s="9">
        <v>2000000</v>
      </c>
      <c r="F122" s="16" t="s">
        <v>13</v>
      </c>
      <c r="G122" s="7" t="s">
        <v>548</v>
      </c>
      <c r="H122" s="7" t="s">
        <v>50</v>
      </c>
      <c r="I122" s="7"/>
      <c r="J122" s="7" t="s">
        <v>549</v>
      </c>
      <c r="K122" s="7" t="s">
        <v>52</v>
      </c>
      <c r="L122" s="7" t="s">
        <v>53</v>
      </c>
      <c r="M122" s="7"/>
      <c r="N122" s="7"/>
      <c r="O122" s="7"/>
      <c r="P122" s="7"/>
      <c r="Q122" s="7"/>
      <c r="R122" s="7"/>
      <c r="S122" s="11"/>
    </row>
    <row r="123" spans="1:19" ht="15.75" customHeight="1">
      <c r="A123" s="6">
        <v>122</v>
      </c>
      <c r="B123" s="7" t="s">
        <v>194</v>
      </c>
      <c r="C123" s="14">
        <v>44530</v>
      </c>
      <c r="D123" s="8" t="str">
        <f t="shared" si="1"/>
        <v>2021</v>
      </c>
      <c r="E123" s="9">
        <v>31400000</v>
      </c>
      <c r="F123" s="10" t="s">
        <v>195</v>
      </c>
      <c r="G123" s="13" t="s">
        <v>74</v>
      </c>
      <c r="H123" s="7" t="s">
        <v>50</v>
      </c>
      <c r="I123" s="7"/>
      <c r="J123" s="7" t="s">
        <v>196</v>
      </c>
      <c r="K123" s="7" t="s">
        <v>22</v>
      </c>
      <c r="L123" s="7" t="s">
        <v>88</v>
      </c>
      <c r="M123" s="7"/>
      <c r="N123" s="7"/>
      <c r="O123" s="7"/>
      <c r="P123" s="7"/>
      <c r="Q123" s="7"/>
      <c r="R123" s="7"/>
      <c r="S123" s="11"/>
    </row>
    <row r="124" spans="1:19" ht="15.75" customHeight="1">
      <c r="A124" s="6">
        <v>123</v>
      </c>
      <c r="B124" s="10" t="s">
        <v>336</v>
      </c>
      <c r="C124" s="14">
        <v>44853</v>
      </c>
      <c r="D124" s="8" t="str">
        <f t="shared" si="1"/>
        <v>2022</v>
      </c>
      <c r="E124" s="9">
        <v>8400000</v>
      </c>
      <c r="F124" s="15" t="s">
        <v>28</v>
      </c>
      <c r="G124" s="13" t="s">
        <v>337</v>
      </c>
      <c r="H124" s="7" t="s">
        <v>56</v>
      </c>
      <c r="I124" s="7"/>
      <c r="J124" s="7" t="s">
        <v>338</v>
      </c>
      <c r="K124" s="7" t="s">
        <v>22</v>
      </c>
      <c r="L124" s="7" t="s">
        <v>88</v>
      </c>
      <c r="M124" s="7"/>
      <c r="N124" s="7"/>
      <c r="O124" s="7"/>
      <c r="P124" s="7"/>
      <c r="Q124" s="7"/>
      <c r="R124" s="7"/>
      <c r="S124" s="11"/>
    </row>
    <row r="125" spans="1:19" ht="15.75" customHeight="1">
      <c r="A125" s="6">
        <v>124</v>
      </c>
      <c r="B125" s="7" t="s">
        <v>78</v>
      </c>
      <c r="C125" s="8">
        <v>45113</v>
      </c>
      <c r="D125" s="8" t="str">
        <f t="shared" si="1"/>
        <v>2023</v>
      </c>
      <c r="E125" s="9">
        <v>126300000</v>
      </c>
      <c r="F125" s="10" t="s">
        <v>28</v>
      </c>
      <c r="G125" s="13" t="s">
        <v>79</v>
      </c>
      <c r="H125" s="7" t="s">
        <v>15</v>
      </c>
      <c r="I125" s="7"/>
      <c r="J125" s="7" t="s">
        <v>80</v>
      </c>
      <c r="K125" s="7" t="s">
        <v>17</v>
      </c>
      <c r="L125" s="7" t="s">
        <v>18</v>
      </c>
      <c r="M125" s="7"/>
      <c r="N125" s="7"/>
      <c r="O125" s="7"/>
      <c r="P125" s="7"/>
      <c r="Q125" s="7"/>
      <c r="R125" s="7"/>
      <c r="S125" s="11"/>
    </row>
    <row r="126" spans="1:19" ht="15.75" customHeight="1">
      <c r="A126" s="6">
        <v>125</v>
      </c>
      <c r="B126" s="7" t="s">
        <v>128</v>
      </c>
      <c r="C126" s="8">
        <v>45377</v>
      </c>
      <c r="D126" s="8" t="str">
        <f t="shared" si="1"/>
        <v>2024</v>
      </c>
      <c r="E126" s="9">
        <v>62500000</v>
      </c>
      <c r="F126" s="10" t="s">
        <v>129</v>
      </c>
      <c r="G126" s="7" t="s">
        <v>130</v>
      </c>
      <c r="H126" s="7" t="s">
        <v>46</v>
      </c>
      <c r="I126" s="7"/>
      <c r="J126" s="7" t="s">
        <v>131</v>
      </c>
      <c r="K126" s="7" t="s">
        <v>32</v>
      </c>
      <c r="L126" s="7" t="s">
        <v>132</v>
      </c>
      <c r="M126" s="7"/>
      <c r="N126" s="7"/>
      <c r="O126" s="7"/>
      <c r="P126" s="7"/>
      <c r="Q126" s="7"/>
      <c r="R126" s="7"/>
      <c r="S126" s="11"/>
    </row>
    <row r="127" spans="1:19" ht="15.75" customHeight="1">
      <c r="A127" s="6">
        <v>126</v>
      </c>
      <c r="B127" s="10" t="s">
        <v>465</v>
      </c>
      <c r="C127" s="8">
        <v>44770</v>
      </c>
      <c r="D127" s="8" t="str">
        <f t="shared" si="1"/>
        <v>2022</v>
      </c>
      <c r="E127" s="9">
        <v>3500000</v>
      </c>
      <c r="F127" s="16" t="s">
        <v>466</v>
      </c>
      <c r="G127" s="13" t="s">
        <v>95</v>
      </c>
      <c r="H127" s="7" t="s">
        <v>56</v>
      </c>
      <c r="I127" s="7"/>
      <c r="J127" s="7" t="s">
        <v>467</v>
      </c>
      <c r="K127" s="7" t="s">
        <v>22</v>
      </c>
      <c r="L127" s="7" t="s">
        <v>58</v>
      </c>
      <c r="M127" s="7"/>
      <c r="N127" s="7"/>
      <c r="O127" s="7"/>
      <c r="P127" s="7"/>
      <c r="Q127" s="7"/>
      <c r="R127" s="7"/>
      <c r="S127" s="11"/>
    </row>
    <row r="128" spans="1:19" ht="15.75" customHeight="1">
      <c r="A128" s="6">
        <v>127</v>
      </c>
      <c r="B128" s="7" t="s">
        <v>61</v>
      </c>
      <c r="C128" s="8">
        <v>44774</v>
      </c>
      <c r="D128" s="8" t="str">
        <f t="shared" si="1"/>
        <v>2022</v>
      </c>
      <c r="E128" s="9">
        <v>190000000</v>
      </c>
      <c r="F128" s="10" t="s">
        <v>28</v>
      </c>
      <c r="G128" s="13" t="s">
        <v>45</v>
      </c>
      <c r="H128" s="7" t="s">
        <v>15</v>
      </c>
      <c r="I128" s="13"/>
      <c r="J128" s="13" t="s">
        <v>62</v>
      </c>
      <c r="K128" s="7" t="s">
        <v>22</v>
      </c>
      <c r="L128" s="7" t="s">
        <v>63</v>
      </c>
      <c r="M128" s="7"/>
      <c r="N128" s="7"/>
      <c r="O128" s="7"/>
      <c r="P128" s="7"/>
      <c r="Q128" s="7"/>
      <c r="R128" s="7"/>
      <c r="S128" s="11"/>
    </row>
    <row r="129" spans="1:19" ht="15.75" customHeight="1">
      <c r="A129" s="6">
        <v>128</v>
      </c>
      <c r="B129" s="10" t="s">
        <v>505</v>
      </c>
      <c r="C129" s="14">
        <v>45272</v>
      </c>
      <c r="D129" s="8" t="str">
        <f t="shared" si="1"/>
        <v>2023</v>
      </c>
      <c r="E129" s="9">
        <v>2700000</v>
      </c>
      <c r="F129" s="15" t="s">
        <v>28</v>
      </c>
      <c r="G129" s="13" t="s">
        <v>506</v>
      </c>
      <c r="H129" s="13" t="s">
        <v>50</v>
      </c>
      <c r="I129" s="13"/>
      <c r="J129" s="7" t="s">
        <v>507</v>
      </c>
      <c r="K129" s="7" t="s">
        <v>17</v>
      </c>
      <c r="L129" s="7" t="s">
        <v>42</v>
      </c>
      <c r="M129" s="7"/>
      <c r="N129" s="7"/>
      <c r="O129" s="7"/>
      <c r="P129" s="7"/>
      <c r="Q129" s="7"/>
      <c r="R129" s="7"/>
      <c r="S129" s="11"/>
    </row>
    <row r="130" spans="1:19" ht="15.75" customHeight="1">
      <c r="A130" s="6">
        <v>129</v>
      </c>
      <c r="B130" s="10" t="s">
        <v>460</v>
      </c>
      <c r="C130" s="8">
        <v>45560</v>
      </c>
      <c r="D130" s="8" t="str">
        <f t="shared" ref="D130:D193" si="2">TEXT(C130, "yyyy")</f>
        <v>2024</v>
      </c>
      <c r="E130" s="9">
        <v>3800000</v>
      </c>
      <c r="F130" s="16" t="s">
        <v>461</v>
      </c>
      <c r="G130" s="13" t="s">
        <v>45</v>
      </c>
      <c r="H130" s="7" t="s">
        <v>56</v>
      </c>
      <c r="I130" s="7"/>
      <c r="J130" s="7" t="s">
        <v>462</v>
      </c>
      <c r="K130" s="7" t="s">
        <v>22</v>
      </c>
      <c r="L130" s="7" t="s">
        <v>63</v>
      </c>
      <c r="M130" s="7"/>
      <c r="N130" s="7"/>
      <c r="O130" s="7"/>
      <c r="P130" s="7"/>
      <c r="Q130" s="7"/>
      <c r="R130" s="7"/>
      <c r="S130" s="11"/>
    </row>
    <row r="131" spans="1:19" ht="15.75" customHeight="1">
      <c r="A131" s="6">
        <v>130</v>
      </c>
      <c r="B131" s="10" t="s">
        <v>521</v>
      </c>
      <c r="C131" s="8">
        <v>45231</v>
      </c>
      <c r="D131" s="8" t="str">
        <f t="shared" si="2"/>
        <v>2023</v>
      </c>
      <c r="E131" s="9">
        <v>2100000</v>
      </c>
      <c r="F131" s="16" t="s">
        <v>28</v>
      </c>
      <c r="G131" s="7" t="s">
        <v>45</v>
      </c>
      <c r="H131" s="7" t="s">
        <v>56</v>
      </c>
      <c r="I131" s="13"/>
      <c r="J131" s="7" t="s">
        <v>522</v>
      </c>
      <c r="K131" s="7" t="s">
        <v>22</v>
      </c>
      <c r="L131" s="7" t="s">
        <v>142</v>
      </c>
      <c r="M131" s="7"/>
      <c r="N131" s="7"/>
      <c r="O131" s="7"/>
      <c r="P131" s="7"/>
      <c r="Q131" s="7"/>
      <c r="R131" s="7"/>
      <c r="S131" s="11"/>
    </row>
    <row r="132" spans="1:19" ht="15.75" customHeight="1">
      <c r="A132" s="6">
        <v>131</v>
      </c>
      <c r="B132" s="7" t="s">
        <v>116</v>
      </c>
      <c r="C132" s="14">
        <v>45291</v>
      </c>
      <c r="D132" s="8" t="str">
        <f t="shared" si="2"/>
        <v>2023</v>
      </c>
      <c r="E132" s="9">
        <v>81500000</v>
      </c>
      <c r="F132" s="10" t="s">
        <v>84</v>
      </c>
      <c r="G132" s="13" t="s">
        <v>45</v>
      </c>
      <c r="H132" s="7" t="s">
        <v>15</v>
      </c>
      <c r="I132" s="7"/>
      <c r="J132" s="7" t="s">
        <v>117</v>
      </c>
      <c r="K132" s="7" t="s">
        <v>17</v>
      </c>
      <c r="L132" s="7" t="s">
        <v>18</v>
      </c>
      <c r="M132" s="7"/>
      <c r="N132" s="7"/>
      <c r="O132" s="7"/>
      <c r="P132" s="7"/>
      <c r="Q132" s="7"/>
      <c r="R132" s="7"/>
      <c r="S132" s="11"/>
    </row>
    <row r="133" spans="1:19" ht="15.75" customHeight="1">
      <c r="A133" s="6">
        <v>132</v>
      </c>
      <c r="B133" s="10" t="s">
        <v>350</v>
      </c>
      <c r="C133" s="14">
        <v>44152</v>
      </c>
      <c r="D133" s="8" t="str">
        <f t="shared" si="2"/>
        <v>2020</v>
      </c>
      <c r="E133" s="9">
        <v>8000000</v>
      </c>
      <c r="F133" s="16" t="s">
        <v>13</v>
      </c>
      <c r="G133" s="13" t="s">
        <v>45</v>
      </c>
      <c r="H133" s="7" t="s">
        <v>56</v>
      </c>
      <c r="I133" s="7"/>
      <c r="J133" s="7" t="s">
        <v>351</v>
      </c>
      <c r="K133" s="7" t="s">
        <v>22</v>
      </c>
      <c r="L133" s="7" t="s">
        <v>121</v>
      </c>
      <c r="M133" s="7"/>
      <c r="N133" s="7"/>
      <c r="O133" s="7"/>
      <c r="P133" s="7"/>
      <c r="Q133" s="7"/>
      <c r="R133" s="7"/>
      <c r="S133" s="11"/>
    </row>
    <row r="134" spans="1:19" ht="15.75" customHeight="1">
      <c r="A134" s="6">
        <v>133</v>
      </c>
      <c r="B134" s="10" t="s">
        <v>490</v>
      </c>
      <c r="C134" s="8">
        <v>44959</v>
      </c>
      <c r="D134" s="8" t="str">
        <f t="shared" si="2"/>
        <v>2023</v>
      </c>
      <c r="E134" s="9">
        <v>3000000</v>
      </c>
      <c r="F134" s="16" t="s">
        <v>13</v>
      </c>
      <c r="G134" s="13" t="s">
        <v>45</v>
      </c>
      <c r="H134" s="7" t="s">
        <v>56</v>
      </c>
      <c r="I134" s="7" t="s">
        <v>491</v>
      </c>
      <c r="J134" s="7" t="s">
        <v>492</v>
      </c>
      <c r="K134" s="7" t="s">
        <v>22</v>
      </c>
      <c r="L134" s="7" t="s">
        <v>121</v>
      </c>
      <c r="M134" s="7"/>
      <c r="N134" s="7"/>
      <c r="O134" s="7"/>
      <c r="P134" s="7"/>
      <c r="Q134" s="7"/>
      <c r="R134" s="7"/>
      <c r="S134" s="11"/>
    </row>
    <row r="135" spans="1:19" ht="15.75" customHeight="1">
      <c r="A135" s="6">
        <v>134</v>
      </c>
      <c r="B135" s="7" t="s">
        <v>215</v>
      </c>
      <c r="C135" s="8">
        <v>44260</v>
      </c>
      <c r="D135" s="8" t="str">
        <f t="shared" si="2"/>
        <v>2021</v>
      </c>
      <c r="E135" s="9">
        <v>27000000</v>
      </c>
      <c r="F135" s="10" t="s">
        <v>13</v>
      </c>
      <c r="G135" s="13" t="s">
        <v>45</v>
      </c>
      <c r="H135" s="7" t="s">
        <v>56</v>
      </c>
      <c r="I135" s="13"/>
      <c r="J135" s="13" t="s">
        <v>216</v>
      </c>
      <c r="K135" s="7" t="s">
        <v>22</v>
      </c>
      <c r="L135" s="7" t="s">
        <v>23</v>
      </c>
      <c r="M135" s="7"/>
      <c r="N135" s="7"/>
      <c r="O135" s="7"/>
      <c r="P135" s="7"/>
      <c r="Q135" s="7"/>
      <c r="R135" s="7"/>
      <c r="S135" s="11"/>
    </row>
    <row r="136" spans="1:19" ht="15.75" customHeight="1">
      <c r="A136" s="6">
        <v>135</v>
      </c>
      <c r="B136" s="7" t="s">
        <v>161</v>
      </c>
      <c r="C136" s="8">
        <v>44335</v>
      </c>
      <c r="D136" s="8" t="str">
        <f t="shared" si="2"/>
        <v>2021</v>
      </c>
      <c r="E136" s="9">
        <v>45000000</v>
      </c>
      <c r="F136" s="10" t="s">
        <v>13</v>
      </c>
      <c r="G136" s="13" t="s">
        <v>25</v>
      </c>
      <c r="H136" s="7" t="s">
        <v>56</v>
      </c>
      <c r="I136" s="13" t="s">
        <v>162</v>
      </c>
      <c r="J136" s="7" t="s">
        <v>163</v>
      </c>
      <c r="K136" s="7" t="s">
        <v>22</v>
      </c>
      <c r="L136" s="7" t="s">
        <v>58</v>
      </c>
      <c r="M136" s="7"/>
      <c r="N136" s="7"/>
      <c r="O136" s="7"/>
      <c r="P136" s="7"/>
      <c r="Q136" s="7"/>
      <c r="R136" s="7"/>
      <c r="S136" s="11"/>
    </row>
    <row r="137" spans="1:19" ht="15.75" customHeight="1">
      <c r="A137" s="6">
        <v>136</v>
      </c>
      <c r="B137" s="10" t="s">
        <v>161</v>
      </c>
      <c r="C137" s="8">
        <v>44393</v>
      </c>
      <c r="D137" s="8" t="str">
        <f t="shared" si="2"/>
        <v>2021</v>
      </c>
      <c r="E137" s="9">
        <v>2400000</v>
      </c>
      <c r="F137" s="16" t="s">
        <v>13</v>
      </c>
      <c r="G137" s="22" t="s">
        <v>85</v>
      </c>
      <c r="H137" s="13" t="s">
        <v>56</v>
      </c>
      <c r="I137" s="13"/>
      <c r="J137" s="13" t="s">
        <v>513</v>
      </c>
      <c r="K137" s="7" t="s">
        <v>22</v>
      </c>
      <c r="L137" s="7" t="s">
        <v>88</v>
      </c>
      <c r="M137" s="7"/>
      <c r="N137" s="7"/>
      <c r="O137" s="7"/>
      <c r="P137" s="7"/>
      <c r="Q137" s="7"/>
      <c r="R137" s="7"/>
      <c r="S137" s="11"/>
    </row>
    <row r="138" spans="1:19" ht="15.75" customHeight="1">
      <c r="A138" s="6">
        <v>137</v>
      </c>
      <c r="B138" s="7" t="s">
        <v>209</v>
      </c>
      <c r="C138" s="8">
        <v>45538</v>
      </c>
      <c r="D138" s="8" t="str">
        <f t="shared" si="2"/>
        <v>2024</v>
      </c>
      <c r="E138" s="9">
        <v>27000000</v>
      </c>
      <c r="F138" s="10" t="s">
        <v>210</v>
      </c>
      <c r="G138" s="13" t="s">
        <v>45</v>
      </c>
      <c r="H138" s="7" t="s">
        <v>56</v>
      </c>
      <c r="I138" s="7"/>
      <c r="J138" s="7" t="s">
        <v>211</v>
      </c>
      <c r="K138" s="7" t="s">
        <v>22</v>
      </c>
      <c r="L138" s="7" t="s">
        <v>121</v>
      </c>
      <c r="M138" s="7"/>
      <c r="N138" s="7"/>
      <c r="O138" s="7"/>
      <c r="P138" s="7"/>
      <c r="Q138" s="7"/>
      <c r="R138" s="7"/>
      <c r="S138" s="11"/>
    </row>
    <row r="139" spans="1:19" ht="15.75" customHeight="1">
      <c r="A139" s="6">
        <v>138</v>
      </c>
      <c r="B139" s="7" t="s">
        <v>252</v>
      </c>
      <c r="C139" s="14">
        <v>44157</v>
      </c>
      <c r="D139" s="8" t="str">
        <f t="shared" si="2"/>
        <v>2020</v>
      </c>
      <c r="E139" s="9">
        <v>19700000</v>
      </c>
      <c r="F139" s="10" t="s">
        <v>13</v>
      </c>
      <c r="G139" s="13" t="s">
        <v>45</v>
      </c>
      <c r="H139" s="7" t="s">
        <v>56</v>
      </c>
      <c r="I139" s="7"/>
      <c r="J139" s="7" t="s">
        <v>253</v>
      </c>
      <c r="K139" s="7" t="s">
        <v>22</v>
      </c>
      <c r="L139" s="7" t="s">
        <v>160</v>
      </c>
      <c r="M139" s="7"/>
      <c r="N139" s="7"/>
      <c r="O139" s="7"/>
      <c r="P139" s="7"/>
      <c r="Q139" s="7"/>
      <c r="R139" s="7"/>
      <c r="S139" s="11"/>
    </row>
    <row r="140" spans="1:19" ht="15.75" customHeight="1">
      <c r="A140" s="6">
        <v>139</v>
      </c>
      <c r="B140" s="10" t="s">
        <v>559</v>
      </c>
      <c r="C140" s="8">
        <v>45412</v>
      </c>
      <c r="D140" s="8" t="str">
        <f t="shared" si="2"/>
        <v>2024</v>
      </c>
      <c r="E140" s="9">
        <v>1900000</v>
      </c>
      <c r="F140" s="16" t="s">
        <v>560</v>
      </c>
      <c r="G140" s="7" t="s">
        <v>561</v>
      </c>
      <c r="H140" s="7" t="s">
        <v>56</v>
      </c>
      <c r="I140" s="7"/>
      <c r="J140" s="7" t="s">
        <v>562</v>
      </c>
      <c r="K140" s="7" t="s">
        <v>22</v>
      </c>
      <c r="L140" s="7" t="s">
        <v>23</v>
      </c>
      <c r="M140" s="7"/>
      <c r="N140" s="7"/>
      <c r="O140" s="7"/>
      <c r="P140" s="7"/>
      <c r="Q140" s="7"/>
      <c r="R140" s="7"/>
      <c r="S140" s="11"/>
    </row>
    <row r="141" spans="1:19" ht="15.75" customHeight="1">
      <c r="A141" s="6">
        <v>140</v>
      </c>
      <c r="B141" s="10" t="s">
        <v>516</v>
      </c>
      <c r="C141" s="14">
        <v>45211</v>
      </c>
      <c r="D141" s="8" t="str">
        <f t="shared" si="2"/>
        <v>2023</v>
      </c>
      <c r="E141" s="9">
        <v>2200000</v>
      </c>
      <c r="F141" s="15" t="s">
        <v>84</v>
      </c>
      <c r="G141" s="7" t="s">
        <v>183</v>
      </c>
      <c r="H141" s="7" t="s">
        <v>56</v>
      </c>
      <c r="I141" s="13"/>
      <c r="J141" s="13" t="s">
        <v>517</v>
      </c>
      <c r="K141" s="7" t="s">
        <v>22</v>
      </c>
      <c r="L141" s="7" t="s">
        <v>58</v>
      </c>
      <c r="M141" s="7"/>
      <c r="N141" s="7"/>
      <c r="O141" s="7"/>
      <c r="P141" s="7"/>
      <c r="Q141" s="7"/>
      <c r="R141" s="7"/>
      <c r="S141" s="11"/>
    </row>
    <row r="142" spans="1:19" ht="15.75" customHeight="1">
      <c r="A142" s="6">
        <v>141</v>
      </c>
      <c r="B142" s="10" t="s">
        <v>334</v>
      </c>
      <c r="C142" s="8">
        <v>44974</v>
      </c>
      <c r="D142" s="8" t="str">
        <f t="shared" si="2"/>
        <v>2023</v>
      </c>
      <c r="E142" s="9">
        <v>8500000</v>
      </c>
      <c r="F142" s="16" t="s">
        <v>13</v>
      </c>
      <c r="G142" s="7" t="s">
        <v>183</v>
      </c>
      <c r="H142" s="7" t="s">
        <v>56</v>
      </c>
      <c r="I142" s="7"/>
      <c r="J142" s="7" t="s">
        <v>335</v>
      </c>
      <c r="K142" s="7" t="s">
        <v>22</v>
      </c>
      <c r="L142" s="7" t="s">
        <v>58</v>
      </c>
      <c r="M142" s="7"/>
      <c r="N142" s="7"/>
      <c r="O142" s="7"/>
      <c r="P142" s="7"/>
      <c r="Q142" s="7"/>
      <c r="R142" s="7"/>
      <c r="S142" s="11"/>
    </row>
    <row r="143" spans="1:19" ht="15.75" customHeight="1">
      <c r="A143" s="6">
        <v>142</v>
      </c>
      <c r="B143" s="7" t="s">
        <v>81</v>
      </c>
      <c r="C143" s="14">
        <v>45240</v>
      </c>
      <c r="D143" s="8" t="str">
        <f t="shared" si="2"/>
        <v>2023</v>
      </c>
      <c r="E143" s="9">
        <v>126000000</v>
      </c>
      <c r="F143" s="10" t="s">
        <v>28</v>
      </c>
      <c r="G143" s="7" t="s">
        <v>29</v>
      </c>
      <c r="H143" s="7" t="s">
        <v>30</v>
      </c>
      <c r="I143" s="7"/>
      <c r="J143" s="7" t="s">
        <v>82</v>
      </c>
      <c r="K143" s="7" t="s">
        <v>17</v>
      </c>
      <c r="L143" s="7" t="s">
        <v>18</v>
      </c>
      <c r="M143" s="7"/>
      <c r="N143" s="7"/>
      <c r="O143" s="7"/>
      <c r="P143" s="7"/>
      <c r="Q143" s="7"/>
      <c r="R143" s="7"/>
      <c r="S143" s="11"/>
    </row>
    <row r="144" spans="1:19" ht="15.75" customHeight="1">
      <c r="A144" s="6">
        <v>143</v>
      </c>
      <c r="B144" s="10" t="s">
        <v>330</v>
      </c>
      <c r="C144" s="14">
        <v>45612</v>
      </c>
      <c r="D144" s="8" t="str">
        <f t="shared" si="2"/>
        <v>2024</v>
      </c>
      <c r="E144" s="9">
        <v>8700000</v>
      </c>
      <c r="F144" s="15" t="s">
        <v>13</v>
      </c>
      <c r="G144" s="13" t="s">
        <v>202</v>
      </c>
      <c r="H144" s="7" t="s">
        <v>56</v>
      </c>
      <c r="I144" s="7"/>
      <c r="J144" s="7" t="s">
        <v>331</v>
      </c>
      <c r="K144" s="7" t="s">
        <v>22</v>
      </c>
      <c r="L144" s="7" t="s">
        <v>88</v>
      </c>
      <c r="M144" s="7"/>
      <c r="N144" s="7"/>
      <c r="O144" s="7"/>
      <c r="P144" s="7"/>
      <c r="Q144" s="7"/>
      <c r="R144" s="7"/>
      <c r="S144" s="11"/>
    </row>
    <row r="145" spans="1:19" ht="15.75" customHeight="1">
      <c r="A145" s="6">
        <v>144</v>
      </c>
      <c r="B145" s="10" t="s">
        <v>440</v>
      </c>
      <c r="C145" s="8">
        <v>45108</v>
      </c>
      <c r="D145" s="8" t="str">
        <f t="shared" si="2"/>
        <v>2023</v>
      </c>
      <c r="E145" s="9">
        <v>4400000</v>
      </c>
      <c r="F145" s="16" t="s">
        <v>28</v>
      </c>
      <c r="G145" s="13" t="s">
        <v>29</v>
      </c>
      <c r="H145" s="7" t="s">
        <v>15</v>
      </c>
      <c r="I145" s="7"/>
      <c r="J145" s="7" t="s">
        <v>441</v>
      </c>
      <c r="K145" s="7" t="s">
        <v>22</v>
      </c>
      <c r="L145" s="7" t="s">
        <v>23</v>
      </c>
      <c r="M145" s="7"/>
      <c r="N145" s="7"/>
      <c r="O145" s="7"/>
      <c r="P145" s="7"/>
      <c r="Q145" s="7"/>
      <c r="R145" s="7"/>
      <c r="S145" s="11"/>
    </row>
    <row r="146" spans="1:19" ht="15.75" customHeight="1">
      <c r="A146" s="6">
        <v>145</v>
      </c>
      <c r="B146" s="7" t="s">
        <v>19</v>
      </c>
      <c r="C146" s="8">
        <v>44418</v>
      </c>
      <c r="D146" s="8" t="str">
        <f t="shared" si="2"/>
        <v>2021</v>
      </c>
      <c r="E146" s="9">
        <v>611000000</v>
      </c>
      <c r="F146" s="10" t="s">
        <v>13</v>
      </c>
      <c r="G146" s="13" t="s">
        <v>20</v>
      </c>
      <c r="H146" s="7" t="s">
        <v>15</v>
      </c>
      <c r="I146" s="7"/>
      <c r="J146" s="7" t="s">
        <v>21</v>
      </c>
      <c r="K146" s="7" t="s">
        <v>22</v>
      </c>
      <c r="L146" s="7" t="s">
        <v>23</v>
      </c>
      <c r="M146" s="7"/>
      <c r="N146" s="7"/>
      <c r="O146" s="7"/>
      <c r="P146" s="7"/>
      <c r="Q146" s="7"/>
      <c r="R146" s="7"/>
      <c r="S146" s="11"/>
    </row>
    <row r="147" spans="1:19" ht="15.75" customHeight="1">
      <c r="A147" s="6">
        <v>146</v>
      </c>
      <c r="B147" s="7" t="s">
        <v>250</v>
      </c>
      <c r="C147" s="8">
        <v>44411</v>
      </c>
      <c r="D147" s="8" t="str">
        <f t="shared" si="2"/>
        <v>2021</v>
      </c>
      <c r="E147" s="9">
        <v>20000000</v>
      </c>
      <c r="F147" s="10" t="s">
        <v>228</v>
      </c>
      <c r="G147" s="13" t="s">
        <v>45</v>
      </c>
      <c r="H147" s="7" t="s">
        <v>56</v>
      </c>
      <c r="I147" s="13"/>
      <c r="J147" s="13" t="s">
        <v>251</v>
      </c>
      <c r="K147" s="7" t="s">
        <v>22</v>
      </c>
      <c r="L147" s="7" t="s">
        <v>63</v>
      </c>
      <c r="M147" s="7"/>
      <c r="N147" s="7"/>
      <c r="O147" s="7"/>
      <c r="P147" s="7"/>
      <c r="Q147" s="7"/>
      <c r="R147" s="7"/>
      <c r="S147" s="11"/>
    </row>
    <row r="148" spans="1:19" ht="15.75" customHeight="1">
      <c r="A148" s="6">
        <v>147</v>
      </c>
      <c r="B148" s="7" t="s">
        <v>292</v>
      </c>
      <c r="C148" s="8">
        <v>45379</v>
      </c>
      <c r="D148" s="8" t="str">
        <f t="shared" si="2"/>
        <v>2024</v>
      </c>
      <c r="E148" s="9">
        <v>11600000</v>
      </c>
      <c r="F148" s="10" t="s">
        <v>293</v>
      </c>
      <c r="G148" s="7" t="s">
        <v>45</v>
      </c>
      <c r="H148" s="13" t="s">
        <v>56</v>
      </c>
      <c r="I148" s="7" t="s">
        <v>294</v>
      </c>
      <c r="J148" s="7" t="s">
        <v>295</v>
      </c>
      <c r="K148" s="7" t="s">
        <v>22</v>
      </c>
      <c r="L148" s="7" t="s">
        <v>160</v>
      </c>
      <c r="M148" s="7"/>
      <c r="N148" s="7"/>
      <c r="O148" s="7"/>
      <c r="P148" s="7"/>
      <c r="Q148" s="7"/>
      <c r="R148" s="7"/>
      <c r="S148" s="11"/>
    </row>
    <row r="149" spans="1:19" ht="15.75" customHeight="1">
      <c r="A149" s="6">
        <v>148</v>
      </c>
      <c r="B149" s="10" t="s">
        <v>322</v>
      </c>
      <c r="C149" s="8">
        <v>44418</v>
      </c>
      <c r="D149" s="8" t="str">
        <f t="shared" si="2"/>
        <v>2021</v>
      </c>
      <c r="E149" s="9">
        <v>8950000</v>
      </c>
      <c r="F149" s="16" t="s">
        <v>13</v>
      </c>
      <c r="G149" s="7" t="s">
        <v>45</v>
      </c>
      <c r="H149" s="13" t="s">
        <v>56</v>
      </c>
      <c r="I149" s="7"/>
      <c r="J149" s="7" t="s">
        <v>323</v>
      </c>
      <c r="K149" s="7" t="s">
        <v>22</v>
      </c>
      <c r="L149" s="7" t="s">
        <v>23</v>
      </c>
      <c r="M149" s="7"/>
      <c r="N149" s="7"/>
      <c r="O149" s="7"/>
      <c r="P149" s="7"/>
      <c r="Q149" s="7"/>
      <c r="R149" s="7"/>
      <c r="S149" s="11"/>
    </row>
    <row r="150" spans="1:19" ht="15.75" customHeight="1">
      <c r="A150" s="6">
        <v>149</v>
      </c>
      <c r="B150" s="7" t="s">
        <v>122</v>
      </c>
      <c r="C150" s="8">
        <v>44589</v>
      </c>
      <c r="D150" s="8" t="str">
        <f t="shared" si="2"/>
        <v>2022</v>
      </c>
      <c r="E150" s="9">
        <v>80000000</v>
      </c>
      <c r="F150" s="10" t="s">
        <v>13</v>
      </c>
      <c r="G150" s="7" t="s">
        <v>25</v>
      </c>
      <c r="H150" s="13" t="s">
        <v>15</v>
      </c>
      <c r="I150" s="13"/>
      <c r="J150" s="13" t="s">
        <v>123</v>
      </c>
      <c r="K150" s="7" t="s">
        <v>22</v>
      </c>
      <c r="L150" s="7" t="s">
        <v>63</v>
      </c>
      <c r="M150" s="7"/>
      <c r="N150" s="7"/>
      <c r="O150" s="7"/>
      <c r="P150" s="7"/>
      <c r="Q150" s="7"/>
      <c r="R150" s="7"/>
      <c r="S150" s="11"/>
    </row>
    <row r="151" spans="1:19" ht="15.75" customHeight="1">
      <c r="A151" s="6">
        <v>150</v>
      </c>
      <c r="B151" s="7" t="s">
        <v>150</v>
      </c>
      <c r="C151" s="14">
        <v>45581</v>
      </c>
      <c r="D151" s="8" t="str">
        <f t="shared" si="2"/>
        <v>2024</v>
      </c>
      <c r="E151" s="9">
        <v>53000000</v>
      </c>
      <c r="F151" s="10" t="s">
        <v>28</v>
      </c>
      <c r="G151" s="7" t="s">
        <v>151</v>
      </c>
      <c r="H151" s="7" t="s">
        <v>56</v>
      </c>
      <c r="I151" s="7"/>
      <c r="J151" s="7" t="s">
        <v>152</v>
      </c>
      <c r="K151" s="7" t="s">
        <v>17</v>
      </c>
      <c r="L151" s="7" t="s">
        <v>42</v>
      </c>
      <c r="M151" s="7"/>
      <c r="N151" s="7"/>
      <c r="O151" s="7"/>
      <c r="P151" s="7"/>
      <c r="Q151" s="7"/>
      <c r="R151" s="7"/>
      <c r="S151" s="11"/>
    </row>
    <row r="152" spans="1:19" ht="15.75" customHeight="1">
      <c r="A152" s="6">
        <v>151</v>
      </c>
      <c r="B152" s="10" t="s">
        <v>430</v>
      </c>
      <c r="C152" s="8">
        <v>45293</v>
      </c>
      <c r="D152" s="8" t="str">
        <f t="shared" si="2"/>
        <v>2024</v>
      </c>
      <c r="E152" s="9">
        <v>4500000</v>
      </c>
      <c r="F152" s="16" t="s">
        <v>84</v>
      </c>
      <c r="G152" s="7" t="s">
        <v>431</v>
      </c>
      <c r="H152" s="7" t="s">
        <v>56</v>
      </c>
      <c r="I152" s="7"/>
      <c r="J152" s="7" t="s">
        <v>432</v>
      </c>
      <c r="K152" s="7" t="s">
        <v>22</v>
      </c>
      <c r="L152" s="7" t="s">
        <v>142</v>
      </c>
      <c r="M152" s="7"/>
      <c r="N152" s="7"/>
      <c r="O152" s="7"/>
      <c r="P152" s="7"/>
      <c r="Q152" s="7"/>
      <c r="R152" s="7"/>
      <c r="S152" s="11"/>
    </row>
    <row r="153" spans="1:19" ht="15.75" customHeight="1">
      <c r="A153" s="6">
        <v>152</v>
      </c>
      <c r="B153" s="10" t="s">
        <v>473</v>
      </c>
      <c r="C153" s="14">
        <v>45240</v>
      </c>
      <c r="D153" s="8" t="str">
        <f t="shared" si="2"/>
        <v>2023</v>
      </c>
      <c r="E153" s="9">
        <v>3300000</v>
      </c>
      <c r="F153" s="15" t="s">
        <v>474</v>
      </c>
      <c r="G153" s="13" t="s">
        <v>45</v>
      </c>
      <c r="H153" s="7" t="s">
        <v>56</v>
      </c>
      <c r="I153" s="7"/>
      <c r="J153" s="7" t="s">
        <v>475</v>
      </c>
      <c r="K153" s="7" t="s">
        <v>22</v>
      </c>
      <c r="L153" s="7" t="s">
        <v>63</v>
      </c>
      <c r="M153" s="7"/>
      <c r="N153" s="7"/>
      <c r="O153" s="7"/>
      <c r="P153" s="7"/>
      <c r="Q153" s="7"/>
      <c r="R153" s="7"/>
      <c r="S153" s="11"/>
    </row>
    <row r="154" spans="1:19" ht="15.75" customHeight="1">
      <c r="A154" s="6">
        <v>153</v>
      </c>
      <c r="B154" s="7" t="s">
        <v>310</v>
      </c>
      <c r="C154" s="8">
        <v>44324</v>
      </c>
      <c r="D154" s="8" t="str">
        <f t="shared" si="2"/>
        <v>2021</v>
      </c>
      <c r="E154" s="9">
        <v>10000000</v>
      </c>
      <c r="F154" s="10" t="s">
        <v>311</v>
      </c>
      <c r="G154" s="7" t="s">
        <v>45</v>
      </c>
      <c r="H154" s="7" t="s">
        <v>56</v>
      </c>
      <c r="I154" s="7" t="s">
        <v>297</v>
      </c>
      <c r="J154" s="7" t="s">
        <v>312</v>
      </c>
      <c r="K154" s="7" t="s">
        <v>22</v>
      </c>
      <c r="L154" s="7" t="s">
        <v>63</v>
      </c>
      <c r="M154" s="7"/>
      <c r="N154" s="7"/>
      <c r="O154" s="7"/>
      <c r="P154" s="7"/>
      <c r="Q154" s="7"/>
      <c r="R154" s="7"/>
      <c r="S154" s="11"/>
    </row>
    <row r="155" spans="1:19" ht="15.75" customHeight="1">
      <c r="A155" s="6">
        <v>154</v>
      </c>
      <c r="B155" s="10" t="s">
        <v>442</v>
      </c>
      <c r="C155" s="14">
        <v>44911</v>
      </c>
      <c r="D155" s="8" t="str">
        <f t="shared" si="2"/>
        <v>2022</v>
      </c>
      <c r="E155" s="9">
        <v>4400000</v>
      </c>
      <c r="F155" s="15" t="s">
        <v>28</v>
      </c>
      <c r="G155" s="7" t="s">
        <v>95</v>
      </c>
      <c r="H155" s="7" t="s">
        <v>50</v>
      </c>
      <c r="I155" s="7"/>
      <c r="J155" s="7" t="s">
        <v>443</v>
      </c>
      <c r="K155" s="7" t="s">
        <v>17</v>
      </c>
      <c r="L155" s="7" t="s">
        <v>42</v>
      </c>
      <c r="M155" s="7"/>
      <c r="N155" s="7"/>
      <c r="O155" s="7"/>
      <c r="P155" s="7"/>
      <c r="Q155" s="7"/>
      <c r="R155" s="7"/>
      <c r="S155" s="11"/>
    </row>
    <row r="156" spans="1:19" ht="15.75" customHeight="1">
      <c r="A156" s="6">
        <v>155</v>
      </c>
      <c r="B156" s="10" t="s">
        <v>508</v>
      </c>
      <c r="C156" s="8">
        <v>45183</v>
      </c>
      <c r="D156" s="8" t="str">
        <f t="shared" si="2"/>
        <v>2023</v>
      </c>
      <c r="E156" s="9">
        <v>2700000</v>
      </c>
      <c r="F156" s="16" t="s">
        <v>28</v>
      </c>
      <c r="G156" s="7" t="s">
        <v>506</v>
      </c>
      <c r="H156" s="7" t="s">
        <v>30</v>
      </c>
      <c r="I156" s="7"/>
      <c r="J156" s="7" t="s">
        <v>509</v>
      </c>
      <c r="K156" s="7" t="s">
        <v>17</v>
      </c>
      <c r="L156" s="7" t="s">
        <v>42</v>
      </c>
      <c r="M156" s="7"/>
      <c r="N156" s="7"/>
      <c r="O156" s="7"/>
      <c r="P156" s="7"/>
      <c r="Q156" s="7"/>
      <c r="R156" s="7"/>
      <c r="S156" s="11"/>
    </row>
    <row r="157" spans="1:19" ht="15.75" customHeight="1">
      <c r="A157" s="6">
        <v>156</v>
      </c>
      <c r="B157" s="10" t="s">
        <v>534</v>
      </c>
      <c r="C157" s="8">
        <v>44647</v>
      </c>
      <c r="D157" s="8" t="str">
        <f t="shared" si="2"/>
        <v>2022</v>
      </c>
      <c r="E157" s="9">
        <v>2010000</v>
      </c>
      <c r="F157" s="16" t="s">
        <v>201</v>
      </c>
      <c r="G157" s="7" t="s">
        <v>45</v>
      </c>
      <c r="H157" s="7" t="s">
        <v>56</v>
      </c>
      <c r="I157" s="7" t="s">
        <v>408</v>
      </c>
      <c r="J157" s="7" t="s">
        <v>535</v>
      </c>
      <c r="K157" s="7" t="s">
        <v>22</v>
      </c>
      <c r="L157" s="7" t="s">
        <v>121</v>
      </c>
      <c r="M157" s="7"/>
      <c r="N157" s="7"/>
      <c r="O157" s="7"/>
      <c r="P157" s="7"/>
      <c r="Q157" s="7"/>
      <c r="R157" s="7"/>
      <c r="S157" s="11"/>
    </row>
    <row r="158" spans="1:19" ht="15.75" customHeight="1">
      <c r="A158" s="6">
        <v>157</v>
      </c>
      <c r="B158" s="10" t="s">
        <v>364</v>
      </c>
      <c r="C158" s="8">
        <v>45492</v>
      </c>
      <c r="D158" s="8" t="str">
        <f t="shared" si="2"/>
        <v>2024</v>
      </c>
      <c r="E158" s="9">
        <v>7500000</v>
      </c>
      <c r="F158" s="16" t="s">
        <v>28</v>
      </c>
      <c r="G158" s="7" t="s">
        <v>365</v>
      </c>
      <c r="H158" s="7" t="s">
        <v>56</v>
      </c>
      <c r="I158" s="7"/>
      <c r="J158" s="7" t="s">
        <v>366</v>
      </c>
      <c r="K158" s="13" t="s">
        <v>22</v>
      </c>
      <c r="L158" s="7" t="s">
        <v>88</v>
      </c>
      <c r="M158" s="7"/>
      <c r="N158" s="7"/>
      <c r="O158" s="7"/>
      <c r="P158" s="7"/>
      <c r="Q158" s="7"/>
      <c r="R158" s="7"/>
      <c r="S158" s="11"/>
    </row>
    <row r="159" spans="1:19" ht="15.75" customHeight="1">
      <c r="A159" s="6">
        <v>158</v>
      </c>
      <c r="B159" s="10" t="s">
        <v>411</v>
      </c>
      <c r="C159" s="8">
        <v>44269</v>
      </c>
      <c r="D159" s="8" t="str">
        <f t="shared" si="2"/>
        <v>2021</v>
      </c>
      <c r="E159" s="9">
        <v>5700000</v>
      </c>
      <c r="F159" s="16" t="s">
        <v>13</v>
      </c>
      <c r="G159" s="7" t="s">
        <v>45</v>
      </c>
      <c r="H159" s="7" t="s">
        <v>56</v>
      </c>
      <c r="I159" s="7" t="s">
        <v>412</v>
      </c>
      <c r="J159" s="7" t="s">
        <v>413</v>
      </c>
      <c r="K159" s="7" t="s">
        <v>17</v>
      </c>
      <c r="L159" s="7" t="s">
        <v>18</v>
      </c>
      <c r="M159" s="7"/>
      <c r="N159" s="7"/>
      <c r="O159" s="7"/>
      <c r="P159" s="7"/>
      <c r="Q159" s="7"/>
      <c r="R159" s="7"/>
      <c r="S159" s="11"/>
    </row>
    <row r="160" spans="1:19" ht="15.75" customHeight="1">
      <c r="A160" s="6">
        <v>159</v>
      </c>
      <c r="B160" s="7" t="s">
        <v>283</v>
      </c>
      <c r="C160" s="8">
        <v>45511</v>
      </c>
      <c r="D160" s="8" t="str">
        <f t="shared" si="2"/>
        <v>2024</v>
      </c>
      <c r="E160" s="9">
        <v>12000000</v>
      </c>
      <c r="F160" s="10" t="s">
        <v>13</v>
      </c>
      <c r="G160" s="13" t="s">
        <v>45</v>
      </c>
      <c r="H160" s="7" t="s">
        <v>15</v>
      </c>
      <c r="I160" s="7"/>
      <c r="J160" s="7" t="s">
        <v>284</v>
      </c>
      <c r="K160" s="7" t="s">
        <v>22</v>
      </c>
      <c r="L160" s="7" t="s">
        <v>23</v>
      </c>
      <c r="M160" s="7"/>
      <c r="N160" s="7"/>
      <c r="O160" s="7"/>
      <c r="P160" s="7"/>
      <c r="Q160" s="7"/>
      <c r="R160" s="7"/>
      <c r="S160" s="11"/>
    </row>
    <row r="161" spans="1:19" ht="15.75" customHeight="1">
      <c r="A161" s="6">
        <v>160</v>
      </c>
      <c r="B161" s="7" t="s">
        <v>12</v>
      </c>
      <c r="C161" s="8">
        <v>44643</v>
      </c>
      <c r="D161" s="8" t="str">
        <f t="shared" si="2"/>
        <v>2022</v>
      </c>
      <c r="E161" s="9">
        <v>624000000</v>
      </c>
      <c r="F161" s="10" t="s">
        <v>13</v>
      </c>
      <c r="G161" s="7" t="s">
        <v>14</v>
      </c>
      <c r="H161" s="7" t="s">
        <v>15</v>
      </c>
      <c r="I161" s="7"/>
      <c r="J161" s="7" t="s">
        <v>16</v>
      </c>
      <c r="K161" s="7" t="s">
        <v>17</v>
      </c>
      <c r="L161" s="7" t="s">
        <v>18</v>
      </c>
      <c r="M161" s="7"/>
      <c r="N161" s="7"/>
      <c r="O161" s="7"/>
      <c r="P161" s="7"/>
      <c r="Q161" s="7"/>
      <c r="R161" s="7"/>
      <c r="S161" s="11"/>
    </row>
    <row r="162" spans="1:19" ht="15.75" customHeight="1">
      <c r="A162" s="6">
        <v>161</v>
      </c>
      <c r="B162" s="7" t="s">
        <v>299</v>
      </c>
      <c r="C162" s="8">
        <v>44532</v>
      </c>
      <c r="D162" s="8" t="str">
        <f t="shared" si="2"/>
        <v>2021</v>
      </c>
      <c r="E162" s="9">
        <v>11000000</v>
      </c>
      <c r="F162" s="10" t="s">
        <v>13</v>
      </c>
      <c r="G162" s="7" t="s">
        <v>45</v>
      </c>
      <c r="H162" s="7" t="s">
        <v>56</v>
      </c>
      <c r="I162" s="7" t="s">
        <v>300</v>
      </c>
      <c r="J162" s="7" t="s">
        <v>301</v>
      </c>
      <c r="K162" s="7" t="s">
        <v>22</v>
      </c>
      <c r="L162" s="7" t="s">
        <v>58</v>
      </c>
      <c r="M162" s="7"/>
      <c r="N162" s="7"/>
      <c r="O162" s="7"/>
      <c r="P162" s="7"/>
      <c r="Q162" s="7"/>
      <c r="R162" s="7"/>
      <c r="S162" s="11"/>
    </row>
    <row r="163" spans="1:19" ht="15.75" customHeight="1">
      <c r="A163" s="6">
        <v>162</v>
      </c>
      <c r="B163" s="10" t="s">
        <v>324</v>
      </c>
      <c r="C163" s="8">
        <v>45013</v>
      </c>
      <c r="D163" s="8" t="str">
        <f t="shared" si="2"/>
        <v>2023</v>
      </c>
      <c r="E163" s="9">
        <v>8900000</v>
      </c>
      <c r="F163" s="16" t="s">
        <v>13</v>
      </c>
      <c r="G163" s="7" t="s">
        <v>192</v>
      </c>
      <c r="H163" s="7" t="s">
        <v>56</v>
      </c>
      <c r="I163" s="7"/>
      <c r="J163" s="7" t="s">
        <v>325</v>
      </c>
      <c r="K163" s="7" t="s">
        <v>22</v>
      </c>
      <c r="L163" s="7" t="s">
        <v>23</v>
      </c>
      <c r="M163" s="7"/>
      <c r="N163" s="7"/>
      <c r="O163" s="7"/>
      <c r="P163" s="7"/>
      <c r="Q163" s="7"/>
      <c r="R163" s="7"/>
      <c r="S163" s="11"/>
    </row>
    <row r="164" spans="1:19" ht="15.75" customHeight="1">
      <c r="A164" s="6">
        <v>163</v>
      </c>
      <c r="B164" s="10" t="s">
        <v>394</v>
      </c>
      <c r="C164" s="8">
        <v>45350</v>
      </c>
      <c r="D164" s="8" t="str">
        <f t="shared" si="2"/>
        <v>2024</v>
      </c>
      <c r="E164" s="9">
        <v>6400000</v>
      </c>
      <c r="F164" s="16" t="s">
        <v>395</v>
      </c>
      <c r="G164" s="7" t="s">
        <v>396</v>
      </c>
      <c r="H164" s="7" t="s">
        <v>56</v>
      </c>
      <c r="I164" s="7"/>
      <c r="J164" s="7" t="s">
        <v>397</v>
      </c>
      <c r="K164" s="7" t="s">
        <v>22</v>
      </c>
      <c r="L164" s="7" t="s">
        <v>23</v>
      </c>
      <c r="M164" s="7"/>
      <c r="N164" s="7"/>
      <c r="O164" s="7"/>
      <c r="P164" s="7"/>
      <c r="Q164" s="7"/>
      <c r="R164" s="7"/>
      <c r="S164" s="11"/>
    </row>
    <row r="165" spans="1:19" ht="15.75" customHeight="1">
      <c r="A165" s="6">
        <v>164</v>
      </c>
      <c r="B165" s="10" t="s">
        <v>419</v>
      </c>
      <c r="C165" s="8">
        <v>45555</v>
      </c>
      <c r="D165" s="8" t="str">
        <f t="shared" si="2"/>
        <v>2024</v>
      </c>
      <c r="E165" s="9">
        <v>4900000</v>
      </c>
      <c r="F165" s="16" t="s">
        <v>28</v>
      </c>
      <c r="G165" s="7" t="s">
        <v>45</v>
      </c>
      <c r="H165" s="7" t="s">
        <v>56</v>
      </c>
      <c r="I165" s="7"/>
      <c r="J165" s="7" t="s">
        <v>420</v>
      </c>
      <c r="K165" s="7" t="s">
        <v>22</v>
      </c>
      <c r="L165" s="7" t="s">
        <v>63</v>
      </c>
      <c r="M165" s="7"/>
      <c r="N165" s="7"/>
      <c r="O165" s="7"/>
      <c r="P165" s="7"/>
      <c r="Q165" s="7"/>
      <c r="R165" s="7"/>
      <c r="S165" s="11"/>
    </row>
    <row r="166" spans="1:19" ht="15.75" customHeight="1">
      <c r="A166" s="6">
        <v>165</v>
      </c>
      <c r="B166" s="10" t="s">
        <v>510</v>
      </c>
      <c r="C166" s="8">
        <v>45155</v>
      </c>
      <c r="D166" s="8" t="str">
        <f t="shared" si="2"/>
        <v>2023</v>
      </c>
      <c r="E166" s="9">
        <v>2600000</v>
      </c>
      <c r="F166" s="16" t="s">
        <v>28</v>
      </c>
      <c r="G166" s="7" t="s">
        <v>511</v>
      </c>
      <c r="H166" s="7" t="s">
        <v>15</v>
      </c>
      <c r="I166" s="7"/>
      <c r="J166" s="7" t="s">
        <v>512</v>
      </c>
      <c r="K166" s="7" t="s">
        <v>22</v>
      </c>
      <c r="L166" s="7" t="s">
        <v>63</v>
      </c>
      <c r="M166" s="7"/>
      <c r="N166" s="7"/>
      <c r="O166" s="7"/>
      <c r="P166" s="7"/>
      <c r="Q166" s="7"/>
      <c r="R166" s="7"/>
      <c r="S166" s="11"/>
    </row>
    <row r="167" spans="1:19" ht="15.75" customHeight="1">
      <c r="A167" s="6">
        <v>166</v>
      </c>
      <c r="B167" s="10" t="s">
        <v>478</v>
      </c>
      <c r="C167" s="8">
        <v>44867</v>
      </c>
      <c r="D167" s="8" t="str">
        <f t="shared" si="2"/>
        <v>2022</v>
      </c>
      <c r="E167" s="9">
        <v>3200000</v>
      </c>
      <c r="F167" s="16" t="s">
        <v>13</v>
      </c>
      <c r="G167" s="7" t="s">
        <v>479</v>
      </c>
      <c r="H167" s="7" t="s">
        <v>56</v>
      </c>
      <c r="I167" s="7"/>
      <c r="J167" s="7" t="s">
        <v>480</v>
      </c>
      <c r="K167" s="7" t="s">
        <v>22</v>
      </c>
      <c r="L167" s="7" t="s">
        <v>23</v>
      </c>
      <c r="M167" s="7"/>
      <c r="N167" s="7"/>
      <c r="O167" s="7"/>
      <c r="P167" s="7"/>
      <c r="Q167" s="7"/>
      <c r="R167" s="7"/>
      <c r="S167" s="11"/>
    </row>
    <row r="168" spans="1:19" ht="15.75" customHeight="1">
      <c r="A168" s="6">
        <v>167</v>
      </c>
      <c r="B168" s="7" t="s">
        <v>257</v>
      </c>
      <c r="C168" s="14">
        <v>44525</v>
      </c>
      <c r="D168" s="8" t="str">
        <f t="shared" si="2"/>
        <v>2021</v>
      </c>
      <c r="E168" s="9">
        <v>18100000</v>
      </c>
      <c r="F168" s="10" t="s">
        <v>13</v>
      </c>
      <c r="G168" s="7" t="s">
        <v>183</v>
      </c>
      <c r="H168" s="7" t="s">
        <v>56</v>
      </c>
      <c r="I168" s="7" t="s">
        <v>231</v>
      </c>
      <c r="J168" s="7" t="s">
        <v>258</v>
      </c>
      <c r="K168" s="7" t="s">
        <v>22</v>
      </c>
      <c r="L168" s="13" t="s">
        <v>88</v>
      </c>
      <c r="M168" s="7"/>
      <c r="N168" s="7"/>
      <c r="O168" s="7"/>
      <c r="P168" s="7"/>
      <c r="Q168" s="7"/>
      <c r="R168" s="7"/>
      <c r="S168" s="11"/>
    </row>
    <row r="169" spans="1:19" ht="15.75" customHeight="1">
      <c r="A169" s="6">
        <v>168</v>
      </c>
      <c r="B169" s="10" t="s">
        <v>471</v>
      </c>
      <c r="C169" s="8">
        <v>45307</v>
      </c>
      <c r="D169" s="8" t="str">
        <f t="shared" si="2"/>
        <v>2024</v>
      </c>
      <c r="E169" s="9">
        <v>3300000</v>
      </c>
      <c r="F169" s="16" t="s">
        <v>84</v>
      </c>
      <c r="G169" s="7" t="s">
        <v>45</v>
      </c>
      <c r="H169" s="7" t="s">
        <v>15</v>
      </c>
      <c r="I169" s="7"/>
      <c r="J169" s="7" t="s">
        <v>472</v>
      </c>
      <c r="K169" s="7" t="s">
        <v>22</v>
      </c>
      <c r="L169" s="7" t="s">
        <v>23</v>
      </c>
      <c r="M169" s="7"/>
      <c r="N169" s="7"/>
      <c r="O169" s="7"/>
      <c r="P169" s="7"/>
      <c r="Q169" s="7"/>
      <c r="R169" s="7"/>
      <c r="S169" s="11"/>
    </row>
    <row r="170" spans="1:19" ht="15.75" customHeight="1">
      <c r="A170" s="6">
        <v>169</v>
      </c>
      <c r="B170" s="10" t="s">
        <v>95</v>
      </c>
      <c r="C170" s="8">
        <v>44775</v>
      </c>
      <c r="D170" s="8" t="str">
        <f t="shared" si="2"/>
        <v>2022</v>
      </c>
      <c r="E170" s="9">
        <v>5300000</v>
      </c>
      <c r="F170" s="16" t="s">
        <v>28</v>
      </c>
      <c r="G170" s="7" t="s">
        <v>414</v>
      </c>
      <c r="H170" s="7" t="s">
        <v>100</v>
      </c>
      <c r="I170" s="7" t="s">
        <v>415</v>
      </c>
      <c r="J170" s="7" t="s">
        <v>416</v>
      </c>
      <c r="K170" s="7" t="s">
        <v>17</v>
      </c>
      <c r="L170" s="7" t="s">
        <v>18</v>
      </c>
      <c r="M170" s="7"/>
      <c r="N170" s="7"/>
      <c r="O170" s="7"/>
      <c r="P170" s="7"/>
      <c r="Q170" s="7"/>
      <c r="R170" s="7"/>
      <c r="S170" s="11"/>
    </row>
    <row r="171" spans="1:19" ht="15.75" customHeight="1">
      <c r="A171" s="6">
        <v>170</v>
      </c>
      <c r="B171" s="7" t="s">
        <v>247</v>
      </c>
      <c r="C171" s="8">
        <v>45427</v>
      </c>
      <c r="D171" s="8" t="str">
        <f t="shared" si="2"/>
        <v>2024</v>
      </c>
      <c r="E171" s="9">
        <v>20000000</v>
      </c>
      <c r="F171" s="10" t="s">
        <v>248</v>
      </c>
      <c r="G171" s="7" t="s">
        <v>207</v>
      </c>
      <c r="H171" s="7" t="s">
        <v>56</v>
      </c>
      <c r="I171" s="7"/>
      <c r="J171" s="7" t="s">
        <v>249</v>
      </c>
      <c r="K171" s="7" t="s">
        <v>22</v>
      </c>
      <c r="L171" s="7" t="s">
        <v>63</v>
      </c>
      <c r="M171" s="7"/>
      <c r="N171" s="7"/>
      <c r="O171" s="7"/>
      <c r="P171" s="7"/>
      <c r="Q171" s="7"/>
      <c r="R171" s="7"/>
      <c r="S171" s="11"/>
    </row>
    <row r="172" spans="1:19" ht="15.75" customHeight="1">
      <c r="A172" s="6">
        <v>171</v>
      </c>
      <c r="B172" s="10" t="s">
        <v>595</v>
      </c>
      <c r="C172" s="8">
        <v>44838</v>
      </c>
      <c r="D172" s="8" t="str">
        <f t="shared" si="2"/>
        <v>2022</v>
      </c>
      <c r="E172" s="9">
        <v>1111000</v>
      </c>
      <c r="F172" s="16" t="s">
        <v>13</v>
      </c>
      <c r="G172" s="7" t="s">
        <v>596</v>
      </c>
      <c r="H172" s="7" t="s">
        <v>56</v>
      </c>
      <c r="I172" s="7"/>
      <c r="J172" s="7" t="s">
        <v>597</v>
      </c>
      <c r="K172" s="7" t="s">
        <v>22</v>
      </c>
      <c r="L172" s="7" t="s">
        <v>63</v>
      </c>
      <c r="M172" s="7"/>
      <c r="N172" s="7"/>
      <c r="O172" s="7"/>
      <c r="P172" s="7"/>
      <c r="Q172" s="7"/>
      <c r="R172" s="7"/>
      <c r="S172" s="11"/>
    </row>
    <row r="173" spans="1:19" ht="15.75" customHeight="1">
      <c r="A173" s="6">
        <v>172</v>
      </c>
      <c r="B173" s="7" t="s">
        <v>197</v>
      </c>
      <c r="C173" s="8">
        <v>44318</v>
      </c>
      <c r="D173" s="8" t="str">
        <f t="shared" si="2"/>
        <v>2021</v>
      </c>
      <c r="E173" s="9">
        <v>30500000</v>
      </c>
      <c r="F173" s="10" t="s">
        <v>28</v>
      </c>
      <c r="G173" s="7" t="s">
        <v>198</v>
      </c>
      <c r="H173" s="13" t="s">
        <v>50</v>
      </c>
      <c r="I173" s="7"/>
      <c r="J173" s="7" t="s">
        <v>199</v>
      </c>
      <c r="K173" s="7" t="s">
        <v>22</v>
      </c>
      <c r="L173" s="7" t="s">
        <v>58</v>
      </c>
      <c r="M173" s="7"/>
      <c r="N173" s="7"/>
      <c r="O173" s="7"/>
      <c r="P173" s="7"/>
      <c r="Q173" s="7"/>
      <c r="R173" s="7"/>
      <c r="S173" s="11"/>
    </row>
    <row r="174" spans="1:19" ht="15.75" customHeight="1">
      <c r="A174" s="6">
        <v>173</v>
      </c>
      <c r="B174" s="7" t="s">
        <v>212</v>
      </c>
      <c r="C174" s="8">
        <v>44370</v>
      </c>
      <c r="D174" s="8" t="str">
        <f t="shared" si="2"/>
        <v>2021</v>
      </c>
      <c r="E174" s="9">
        <v>27000000</v>
      </c>
      <c r="F174" s="10" t="s">
        <v>213</v>
      </c>
      <c r="G174" s="7" t="s">
        <v>192</v>
      </c>
      <c r="H174" s="13" t="s">
        <v>56</v>
      </c>
      <c r="I174" s="13"/>
      <c r="J174" s="7" t="s">
        <v>214</v>
      </c>
      <c r="K174" s="7" t="s">
        <v>32</v>
      </c>
      <c r="L174" s="7" t="s">
        <v>132</v>
      </c>
      <c r="M174" s="7"/>
      <c r="N174" s="7"/>
      <c r="O174" s="7"/>
      <c r="P174" s="7"/>
      <c r="Q174" s="7"/>
      <c r="R174" s="7"/>
      <c r="S174" s="11"/>
    </row>
    <row r="175" spans="1:19" ht="15.75" customHeight="1">
      <c r="A175" s="6">
        <v>174</v>
      </c>
      <c r="B175" s="7" t="s">
        <v>174</v>
      </c>
      <c r="C175" s="8">
        <v>45173</v>
      </c>
      <c r="D175" s="8" t="str">
        <f t="shared" si="2"/>
        <v>2023</v>
      </c>
      <c r="E175" s="9">
        <v>41600000</v>
      </c>
      <c r="F175" s="10" t="s">
        <v>28</v>
      </c>
      <c r="G175" s="7" t="s">
        <v>29</v>
      </c>
      <c r="H175" s="13" t="s">
        <v>175</v>
      </c>
      <c r="I175" s="7"/>
      <c r="J175" s="7" t="s">
        <v>176</v>
      </c>
      <c r="K175" s="7" t="s">
        <v>17</v>
      </c>
      <c r="L175" s="7" t="s">
        <v>18</v>
      </c>
      <c r="M175" s="7"/>
      <c r="N175" s="7"/>
      <c r="O175" s="7"/>
      <c r="P175" s="7"/>
      <c r="Q175" s="7"/>
      <c r="R175" s="7"/>
      <c r="S175" s="11"/>
    </row>
    <row r="176" spans="1:19" ht="15.75" customHeight="1">
      <c r="A176" s="6">
        <v>175</v>
      </c>
      <c r="B176" s="10" t="s">
        <v>499</v>
      </c>
      <c r="C176" s="8">
        <v>45206</v>
      </c>
      <c r="D176" s="8" t="str">
        <f t="shared" si="2"/>
        <v>2023</v>
      </c>
      <c r="E176" s="9">
        <v>2900000</v>
      </c>
      <c r="F176" s="16" t="s">
        <v>13</v>
      </c>
      <c r="G176" s="7" t="s">
        <v>183</v>
      </c>
      <c r="H176" s="13" t="s">
        <v>56</v>
      </c>
      <c r="I176" s="7" t="s">
        <v>500</v>
      </c>
      <c r="J176" s="7" t="s">
        <v>501</v>
      </c>
      <c r="K176" s="7" t="s">
        <v>22</v>
      </c>
      <c r="L176" s="7" t="s">
        <v>121</v>
      </c>
      <c r="M176" s="7"/>
      <c r="N176" s="7"/>
      <c r="O176" s="7"/>
      <c r="P176" s="7"/>
      <c r="Q176" s="7"/>
      <c r="R176" s="7"/>
      <c r="S176" s="11"/>
    </row>
    <row r="177" spans="1:19" ht="15.75" customHeight="1">
      <c r="A177" s="6">
        <v>176</v>
      </c>
      <c r="B177" s="10" t="s">
        <v>593</v>
      </c>
      <c r="C177" s="8">
        <v>45145</v>
      </c>
      <c r="D177" s="8" t="str">
        <f t="shared" si="2"/>
        <v>2023</v>
      </c>
      <c r="E177" s="9">
        <v>1140000</v>
      </c>
      <c r="F177" s="16" t="s">
        <v>28</v>
      </c>
      <c r="G177" s="7" t="s">
        <v>422</v>
      </c>
      <c r="H177" s="7" t="s">
        <v>56</v>
      </c>
      <c r="I177" s="7" t="s">
        <v>297</v>
      </c>
      <c r="J177" s="7" t="s">
        <v>594</v>
      </c>
      <c r="K177" s="7" t="s">
        <v>17</v>
      </c>
      <c r="L177" s="7" t="s">
        <v>42</v>
      </c>
      <c r="M177" s="7"/>
      <c r="N177" s="7"/>
      <c r="O177" s="7"/>
      <c r="P177" s="7"/>
      <c r="Q177" s="7"/>
      <c r="R177" s="7"/>
      <c r="S177" s="11"/>
    </row>
    <row r="178" spans="1:19" ht="15.75" customHeight="1">
      <c r="A178" s="6">
        <v>177</v>
      </c>
      <c r="B178" s="10" t="s">
        <v>424</v>
      </c>
      <c r="C178" s="8">
        <v>45372</v>
      </c>
      <c r="D178" s="8" t="str">
        <f t="shared" si="2"/>
        <v>2024</v>
      </c>
      <c r="E178" s="9">
        <v>4800000</v>
      </c>
      <c r="F178" s="16" t="s">
        <v>425</v>
      </c>
      <c r="G178" s="7" t="s">
        <v>426</v>
      </c>
      <c r="H178" s="7" t="s">
        <v>46</v>
      </c>
      <c r="I178" s="7"/>
      <c r="J178" s="7" t="s">
        <v>427</v>
      </c>
      <c r="K178" s="7" t="s">
        <v>22</v>
      </c>
      <c r="L178" s="7" t="s">
        <v>63</v>
      </c>
      <c r="M178" s="7"/>
      <c r="N178" s="7"/>
      <c r="O178" s="7"/>
      <c r="P178" s="7"/>
      <c r="Q178" s="7"/>
      <c r="R178" s="7"/>
      <c r="S178" s="11"/>
    </row>
    <row r="179" spans="1:19" ht="15.75" customHeight="1">
      <c r="A179" s="6">
        <v>178</v>
      </c>
      <c r="B179" s="10" t="s">
        <v>332</v>
      </c>
      <c r="C179" s="8">
        <v>44600</v>
      </c>
      <c r="D179" s="8" t="str">
        <f t="shared" si="2"/>
        <v>2022</v>
      </c>
      <c r="E179" s="9">
        <v>8700000</v>
      </c>
      <c r="F179" s="16" t="s">
        <v>228</v>
      </c>
      <c r="G179" s="7" t="s">
        <v>45</v>
      </c>
      <c r="H179" s="7" t="s">
        <v>56</v>
      </c>
      <c r="I179" s="7"/>
      <c r="J179" s="7" t="s">
        <v>333</v>
      </c>
      <c r="K179" s="7" t="s">
        <v>22</v>
      </c>
      <c r="L179" s="7" t="s">
        <v>160</v>
      </c>
      <c r="M179" s="7"/>
      <c r="N179" s="7"/>
      <c r="O179" s="7"/>
      <c r="P179" s="7"/>
      <c r="Q179" s="7"/>
      <c r="R179" s="7"/>
      <c r="S179" s="11"/>
    </row>
    <row r="180" spans="1:19" ht="15.75" customHeight="1">
      <c r="A180" s="6">
        <v>179</v>
      </c>
      <c r="B180" s="10" t="s">
        <v>476</v>
      </c>
      <c r="C180" s="8">
        <v>45025</v>
      </c>
      <c r="D180" s="8" t="str">
        <f t="shared" si="2"/>
        <v>2023</v>
      </c>
      <c r="E180" s="9">
        <v>3300000</v>
      </c>
      <c r="F180" s="16" t="s">
        <v>13</v>
      </c>
      <c r="G180" s="13" t="s">
        <v>45</v>
      </c>
      <c r="H180" s="7" t="s">
        <v>50</v>
      </c>
      <c r="I180" s="7"/>
      <c r="J180" s="7" t="s">
        <v>477</v>
      </c>
      <c r="K180" s="7" t="s">
        <v>22</v>
      </c>
      <c r="L180" s="7" t="s">
        <v>23</v>
      </c>
      <c r="M180" s="7"/>
      <c r="N180" s="7"/>
      <c r="O180" s="7"/>
      <c r="P180" s="7"/>
      <c r="Q180" s="7"/>
      <c r="R180" s="7"/>
      <c r="S180" s="11"/>
    </row>
    <row r="181" spans="1:19" ht="15.75" customHeight="1">
      <c r="A181" s="6">
        <v>180</v>
      </c>
      <c r="B181" s="10" t="s">
        <v>488</v>
      </c>
      <c r="C181" s="8">
        <v>45064</v>
      </c>
      <c r="D181" s="8" t="str">
        <f t="shared" si="2"/>
        <v>2023</v>
      </c>
      <c r="E181" s="9">
        <v>3000000</v>
      </c>
      <c r="F181" s="16" t="s">
        <v>84</v>
      </c>
      <c r="G181" s="13" t="s">
        <v>45</v>
      </c>
      <c r="H181" s="7" t="s">
        <v>50</v>
      </c>
      <c r="I181" s="7"/>
      <c r="J181" s="7" t="s">
        <v>489</v>
      </c>
      <c r="K181" s="7" t="s">
        <v>32</v>
      </c>
      <c r="L181" s="7" t="s">
        <v>132</v>
      </c>
      <c r="M181" s="7"/>
      <c r="N181" s="7"/>
      <c r="O181" s="7"/>
      <c r="P181" s="7"/>
      <c r="Q181" s="7"/>
      <c r="R181" s="7"/>
      <c r="S181" s="11"/>
    </row>
    <row r="182" spans="1:19" ht="15.75" customHeight="1">
      <c r="A182" s="6">
        <v>181</v>
      </c>
      <c r="B182" s="10" t="s">
        <v>438</v>
      </c>
      <c r="C182" s="14">
        <v>45583</v>
      </c>
      <c r="D182" s="8" t="str">
        <f t="shared" si="2"/>
        <v>2024</v>
      </c>
      <c r="E182" s="9">
        <v>4400000</v>
      </c>
      <c r="F182" s="15" t="s">
        <v>28</v>
      </c>
      <c r="G182" s="7" t="s">
        <v>114</v>
      </c>
      <c r="H182" s="7" t="s">
        <v>56</v>
      </c>
      <c r="I182" s="13"/>
      <c r="J182" s="13" t="s">
        <v>439</v>
      </c>
      <c r="K182" s="7" t="s">
        <v>17</v>
      </c>
      <c r="L182" s="7" t="s">
        <v>42</v>
      </c>
      <c r="M182" s="7"/>
      <c r="N182" s="7"/>
      <c r="O182" s="7"/>
      <c r="P182" s="7"/>
      <c r="Q182" s="7"/>
      <c r="R182" s="7"/>
      <c r="S182" s="11"/>
    </row>
    <row r="183" spans="1:19" ht="15.75" customHeight="1">
      <c r="A183" s="6">
        <v>182</v>
      </c>
      <c r="B183" s="7" t="s">
        <v>266</v>
      </c>
      <c r="C183" s="14">
        <v>44861</v>
      </c>
      <c r="D183" s="8" t="str">
        <f t="shared" si="2"/>
        <v>2022</v>
      </c>
      <c r="E183" s="9">
        <v>15800000</v>
      </c>
      <c r="F183" s="10" t="s">
        <v>267</v>
      </c>
      <c r="G183" s="7" t="s">
        <v>268</v>
      </c>
      <c r="H183" s="7" t="s">
        <v>56</v>
      </c>
      <c r="I183" s="7" t="s">
        <v>269</v>
      </c>
      <c r="J183" s="7" t="s">
        <v>270</v>
      </c>
      <c r="K183" s="7" t="s">
        <v>22</v>
      </c>
      <c r="L183" s="7" t="s">
        <v>23</v>
      </c>
      <c r="M183" s="7"/>
      <c r="N183" s="7"/>
      <c r="O183" s="7"/>
      <c r="P183" s="7"/>
      <c r="Q183" s="7"/>
      <c r="R183" s="7"/>
      <c r="S183" s="11"/>
    </row>
    <row r="184" spans="1:19" ht="15.75" customHeight="1">
      <c r="A184" s="6">
        <v>183</v>
      </c>
      <c r="B184" s="10" t="s">
        <v>514</v>
      </c>
      <c r="C184" s="14">
        <v>44845</v>
      </c>
      <c r="D184" s="8" t="str">
        <f t="shared" si="2"/>
        <v>2022</v>
      </c>
      <c r="E184" s="9">
        <v>2300000</v>
      </c>
      <c r="F184" s="15" t="s">
        <v>13</v>
      </c>
      <c r="G184" s="13" t="s">
        <v>45</v>
      </c>
      <c r="H184" s="7" t="s">
        <v>56</v>
      </c>
      <c r="I184" s="7"/>
      <c r="J184" s="7" t="s">
        <v>515</v>
      </c>
      <c r="K184" s="7" t="s">
        <v>22</v>
      </c>
      <c r="L184" s="7" t="s">
        <v>160</v>
      </c>
      <c r="M184" s="7"/>
      <c r="N184" s="7"/>
      <c r="O184" s="7"/>
      <c r="P184" s="7"/>
      <c r="Q184" s="7"/>
      <c r="R184" s="7"/>
      <c r="S184" s="11"/>
    </row>
    <row r="185" spans="1:19" ht="15.75" customHeight="1">
      <c r="A185" s="6">
        <v>184</v>
      </c>
      <c r="B185" s="10" t="s">
        <v>345</v>
      </c>
      <c r="C185" s="8">
        <v>44399</v>
      </c>
      <c r="D185" s="8" t="str">
        <f t="shared" si="2"/>
        <v>2021</v>
      </c>
      <c r="E185" s="9">
        <v>8000000</v>
      </c>
      <c r="F185" s="16" t="s">
        <v>345</v>
      </c>
      <c r="G185" s="7" t="s">
        <v>346</v>
      </c>
      <c r="H185" s="7" t="s">
        <v>15</v>
      </c>
      <c r="I185" s="7"/>
      <c r="J185" s="7" t="s">
        <v>347</v>
      </c>
      <c r="K185" s="7" t="s">
        <v>22</v>
      </c>
      <c r="L185" s="7" t="s">
        <v>63</v>
      </c>
      <c r="M185" s="7"/>
      <c r="N185" s="7"/>
      <c r="O185" s="7"/>
      <c r="P185" s="7"/>
      <c r="Q185" s="7"/>
      <c r="R185" s="7"/>
      <c r="S185" s="11"/>
    </row>
    <row r="186" spans="1:19" ht="15.75" customHeight="1">
      <c r="A186" s="6">
        <v>185</v>
      </c>
      <c r="B186" s="10" t="s">
        <v>417</v>
      </c>
      <c r="C186" s="8">
        <v>44392</v>
      </c>
      <c r="D186" s="8" t="str">
        <f t="shared" si="2"/>
        <v>2021</v>
      </c>
      <c r="E186" s="9">
        <v>5000000</v>
      </c>
      <c r="F186" s="16" t="s">
        <v>13</v>
      </c>
      <c r="G186" s="13" t="s">
        <v>346</v>
      </c>
      <c r="H186" s="7" t="s">
        <v>15</v>
      </c>
      <c r="I186" s="7"/>
      <c r="J186" s="7" t="s">
        <v>418</v>
      </c>
      <c r="K186" s="7" t="s">
        <v>22</v>
      </c>
      <c r="L186" s="7" t="s">
        <v>63</v>
      </c>
      <c r="M186" s="7"/>
      <c r="N186" s="7"/>
      <c r="O186" s="7"/>
      <c r="P186" s="7"/>
      <c r="Q186" s="7"/>
      <c r="R186" s="7"/>
      <c r="S186" s="11"/>
    </row>
    <row r="187" spans="1:19" ht="15.75" customHeight="1">
      <c r="A187" s="6">
        <v>186</v>
      </c>
      <c r="B187" s="7" t="s">
        <v>241</v>
      </c>
      <c r="C187" s="8">
        <v>44836</v>
      </c>
      <c r="D187" s="8" t="str">
        <f t="shared" si="2"/>
        <v>2022</v>
      </c>
      <c r="E187" s="9">
        <v>21200000</v>
      </c>
      <c r="F187" s="10" t="s">
        <v>84</v>
      </c>
      <c r="G187" s="7" t="s">
        <v>242</v>
      </c>
      <c r="H187" s="7" t="s">
        <v>15</v>
      </c>
      <c r="I187" s="7"/>
      <c r="J187" s="7" t="s">
        <v>243</v>
      </c>
      <c r="K187" s="7" t="s">
        <v>22</v>
      </c>
      <c r="L187" s="7" t="s">
        <v>160</v>
      </c>
      <c r="M187" s="7"/>
      <c r="N187" s="7"/>
      <c r="O187" s="7"/>
      <c r="P187" s="7"/>
      <c r="Q187" s="7"/>
      <c r="R187" s="7"/>
      <c r="S187" s="11"/>
    </row>
    <row r="188" spans="1:19" ht="15.75" customHeight="1">
      <c r="A188" s="6">
        <v>187</v>
      </c>
      <c r="B188" s="10" t="s">
        <v>582</v>
      </c>
      <c r="C188" s="8">
        <v>44623</v>
      </c>
      <c r="D188" s="8" t="str">
        <f t="shared" si="2"/>
        <v>2022</v>
      </c>
      <c r="E188" s="9">
        <v>1400000</v>
      </c>
      <c r="F188" s="16" t="s">
        <v>13</v>
      </c>
      <c r="G188" s="7" t="s">
        <v>583</v>
      </c>
      <c r="H188" s="7" t="s">
        <v>50</v>
      </c>
      <c r="I188" s="7" t="s">
        <v>408</v>
      </c>
      <c r="J188" s="7" t="s">
        <v>584</v>
      </c>
      <c r="K188" s="7" t="s">
        <v>22</v>
      </c>
      <c r="L188" s="7" t="s">
        <v>63</v>
      </c>
      <c r="M188" s="7"/>
      <c r="N188" s="7"/>
      <c r="O188" s="7"/>
      <c r="P188" s="7"/>
      <c r="Q188" s="7"/>
      <c r="R188" s="7"/>
      <c r="S188" s="11"/>
    </row>
    <row r="189" spans="1:19" ht="15.75" customHeight="1">
      <c r="A189" s="6">
        <v>188</v>
      </c>
      <c r="B189" s="7" t="s">
        <v>244</v>
      </c>
      <c r="C189" s="8">
        <v>45359</v>
      </c>
      <c r="D189" s="8" t="str">
        <f t="shared" si="2"/>
        <v>2024</v>
      </c>
      <c r="E189" s="9">
        <v>21000000</v>
      </c>
      <c r="F189" s="10" t="s">
        <v>245</v>
      </c>
      <c r="G189" s="13" t="s">
        <v>45</v>
      </c>
      <c r="H189" s="7" t="s">
        <v>50</v>
      </c>
      <c r="I189" s="7"/>
      <c r="J189" s="7" t="s">
        <v>246</v>
      </c>
      <c r="K189" s="7" t="s">
        <v>22</v>
      </c>
      <c r="L189" s="7" t="s">
        <v>23</v>
      </c>
      <c r="M189" s="7"/>
      <c r="N189" s="7"/>
      <c r="O189" s="7"/>
      <c r="P189" s="7"/>
      <c r="Q189" s="7"/>
      <c r="R189" s="7"/>
      <c r="S189" s="11"/>
    </row>
    <row r="190" spans="1:19" ht="15.75" customHeight="1">
      <c r="A190" s="6">
        <v>189</v>
      </c>
      <c r="B190" s="7" t="s">
        <v>140</v>
      </c>
      <c r="C190" s="8">
        <v>44314</v>
      </c>
      <c r="D190" s="8" t="str">
        <f t="shared" si="2"/>
        <v>2021</v>
      </c>
      <c r="E190" s="9">
        <v>57200000</v>
      </c>
      <c r="F190" s="10" t="s">
        <v>13</v>
      </c>
      <c r="G190" s="7" t="s">
        <v>25</v>
      </c>
      <c r="H190" s="7" t="s">
        <v>50</v>
      </c>
      <c r="I190" s="7"/>
      <c r="J190" s="7" t="s">
        <v>141</v>
      </c>
      <c r="K190" s="7" t="s">
        <v>22</v>
      </c>
      <c r="L190" s="7" t="s">
        <v>63</v>
      </c>
      <c r="M190" s="7"/>
      <c r="N190" s="7"/>
      <c r="O190" s="7"/>
      <c r="P190" s="7"/>
      <c r="Q190" s="7"/>
      <c r="R190" s="7"/>
      <c r="S190" s="11"/>
    </row>
    <row r="191" spans="1:19" ht="15.75" customHeight="1">
      <c r="A191" s="6">
        <v>190</v>
      </c>
      <c r="B191" s="7" t="s">
        <v>254</v>
      </c>
      <c r="C191" s="8">
        <v>45453</v>
      </c>
      <c r="D191" s="8" t="str">
        <f t="shared" si="2"/>
        <v>2024</v>
      </c>
      <c r="E191" s="9">
        <v>19400000</v>
      </c>
      <c r="F191" s="10" t="s">
        <v>228</v>
      </c>
      <c r="G191" s="13" t="s">
        <v>45</v>
      </c>
      <c r="H191" s="7" t="s">
        <v>56</v>
      </c>
      <c r="I191" s="7"/>
      <c r="J191" s="7" t="s">
        <v>255</v>
      </c>
      <c r="K191" s="7" t="s">
        <v>22</v>
      </c>
      <c r="L191" s="7" t="s">
        <v>88</v>
      </c>
      <c r="M191" s="7"/>
      <c r="N191" s="7"/>
      <c r="O191" s="7"/>
      <c r="P191" s="7"/>
      <c r="Q191" s="7"/>
      <c r="R191" s="7"/>
      <c r="S191" s="11"/>
    </row>
    <row r="192" spans="1:19" ht="15.75" customHeight="1">
      <c r="A192" s="6">
        <v>191</v>
      </c>
      <c r="B192" s="7" t="s">
        <v>302</v>
      </c>
      <c r="C192" s="8">
        <v>44321</v>
      </c>
      <c r="D192" s="8" t="str">
        <f t="shared" si="2"/>
        <v>2021</v>
      </c>
      <c r="E192" s="9">
        <v>10000000</v>
      </c>
      <c r="F192" s="10" t="s">
        <v>13</v>
      </c>
      <c r="G192" s="13" t="s">
        <v>192</v>
      </c>
      <c r="H192" s="7" t="s">
        <v>56</v>
      </c>
      <c r="I192" s="7"/>
      <c r="J192" s="7" t="s">
        <v>313</v>
      </c>
      <c r="K192" s="7" t="s">
        <v>22</v>
      </c>
      <c r="L192" s="7" t="s">
        <v>23</v>
      </c>
      <c r="M192" s="7"/>
      <c r="N192" s="7"/>
      <c r="O192" s="7"/>
      <c r="P192" s="7"/>
      <c r="Q192" s="7"/>
      <c r="R192" s="7"/>
      <c r="S192" s="11"/>
    </row>
    <row r="193" spans="1:19" ht="15.75" customHeight="1">
      <c r="A193" s="6">
        <v>192</v>
      </c>
      <c r="B193" s="7" t="s">
        <v>302</v>
      </c>
      <c r="C193" s="8">
        <v>44323</v>
      </c>
      <c r="D193" s="8" t="str">
        <f t="shared" si="2"/>
        <v>2021</v>
      </c>
      <c r="E193" s="9">
        <v>11000000</v>
      </c>
      <c r="F193" s="10" t="s">
        <v>13</v>
      </c>
      <c r="G193" s="7" t="s">
        <v>192</v>
      </c>
      <c r="H193" s="7" t="s">
        <v>56</v>
      </c>
      <c r="I193" s="7"/>
      <c r="J193" s="7" t="s">
        <v>303</v>
      </c>
      <c r="K193" s="7" t="s">
        <v>22</v>
      </c>
      <c r="L193" s="7" t="s">
        <v>160</v>
      </c>
      <c r="M193" s="7"/>
      <c r="N193" s="7"/>
      <c r="O193" s="7"/>
      <c r="P193" s="7"/>
      <c r="Q193" s="7"/>
      <c r="R193" s="7"/>
      <c r="S193" s="11"/>
    </row>
    <row r="194" spans="1:19" ht="15.75" customHeight="1">
      <c r="A194" s="6">
        <v>193</v>
      </c>
      <c r="B194" s="10" t="s">
        <v>378</v>
      </c>
      <c r="C194" s="14">
        <v>44149</v>
      </c>
      <c r="D194" s="8" t="str">
        <f t="shared" ref="D194:D257" si="3">TEXT(C194, "yyyy")</f>
        <v>2020</v>
      </c>
      <c r="E194" s="9">
        <v>7000000</v>
      </c>
      <c r="F194" s="15" t="s">
        <v>13</v>
      </c>
      <c r="G194" s="7" t="s">
        <v>45</v>
      </c>
      <c r="H194" s="7" t="s">
        <v>56</v>
      </c>
      <c r="I194" s="7"/>
      <c r="J194" s="7" t="s">
        <v>379</v>
      </c>
      <c r="K194" s="7" t="s">
        <v>22</v>
      </c>
      <c r="L194" s="7" t="s">
        <v>58</v>
      </c>
      <c r="M194" s="7"/>
      <c r="N194" s="7"/>
      <c r="O194" s="7"/>
      <c r="P194" s="7"/>
      <c r="Q194" s="7"/>
      <c r="R194" s="7"/>
      <c r="S194" s="11"/>
    </row>
    <row r="195" spans="1:19" ht="15.75" customHeight="1">
      <c r="A195" s="6">
        <v>194</v>
      </c>
      <c r="B195" s="7" t="s">
        <v>181</v>
      </c>
      <c r="C195" s="8">
        <v>44460</v>
      </c>
      <c r="D195" s="8" t="str">
        <f t="shared" si="3"/>
        <v>2021</v>
      </c>
      <c r="E195" s="9">
        <v>34000000</v>
      </c>
      <c r="F195" s="10" t="s">
        <v>182</v>
      </c>
      <c r="G195" s="13" t="s">
        <v>183</v>
      </c>
      <c r="H195" s="7" t="s">
        <v>56</v>
      </c>
      <c r="I195" s="7"/>
      <c r="J195" s="7" t="s">
        <v>184</v>
      </c>
      <c r="K195" s="7" t="s">
        <v>22</v>
      </c>
      <c r="L195" s="7" t="s">
        <v>88</v>
      </c>
      <c r="M195" s="7"/>
      <c r="N195" s="7"/>
      <c r="O195" s="7"/>
      <c r="P195" s="7"/>
      <c r="Q195" s="7"/>
      <c r="R195" s="7"/>
      <c r="S195" s="11"/>
    </row>
    <row r="196" spans="1:19" ht="15.75" customHeight="1">
      <c r="A196" s="6">
        <v>195</v>
      </c>
      <c r="B196" s="10" t="s">
        <v>380</v>
      </c>
      <c r="C196" s="8">
        <v>45445</v>
      </c>
      <c r="D196" s="8" t="str">
        <f t="shared" si="3"/>
        <v>2024</v>
      </c>
      <c r="E196" s="9">
        <v>6800000</v>
      </c>
      <c r="F196" s="16" t="s">
        <v>381</v>
      </c>
      <c r="G196" s="13" t="s">
        <v>382</v>
      </c>
      <c r="H196" s="7" t="s">
        <v>50</v>
      </c>
      <c r="I196" s="7"/>
      <c r="J196" s="7" t="s">
        <v>383</v>
      </c>
      <c r="K196" s="7" t="s">
        <v>22</v>
      </c>
      <c r="L196" s="7" t="s">
        <v>23</v>
      </c>
      <c r="M196" s="7"/>
      <c r="N196" s="7"/>
      <c r="O196" s="7"/>
      <c r="P196" s="7"/>
      <c r="Q196" s="7"/>
      <c r="R196" s="7"/>
      <c r="S196" s="11"/>
    </row>
    <row r="197" spans="1:19" ht="15.75" customHeight="1">
      <c r="A197" s="6">
        <v>196</v>
      </c>
      <c r="B197" s="7" t="s">
        <v>239</v>
      </c>
      <c r="C197" s="8">
        <v>44694</v>
      </c>
      <c r="D197" s="8" t="str">
        <f t="shared" si="3"/>
        <v>2022</v>
      </c>
      <c r="E197" s="9">
        <v>13500000</v>
      </c>
      <c r="F197" s="10" t="s">
        <v>236</v>
      </c>
      <c r="G197" s="7" t="s">
        <v>240</v>
      </c>
      <c r="H197" s="7" t="s">
        <v>56</v>
      </c>
      <c r="I197" s="7"/>
      <c r="J197" s="7" t="s">
        <v>238</v>
      </c>
      <c r="K197" s="7" t="s">
        <v>22</v>
      </c>
      <c r="L197" s="7" t="s">
        <v>88</v>
      </c>
      <c r="M197" s="7"/>
      <c r="N197" s="7"/>
      <c r="O197" s="7"/>
      <c r="P197" s="7"/>
      <c r="Q197" s="7"/>
      <c r="R197" s="7"/>
      <c r="S197" s="11"/>
    </row>
    <row r="198" spans="1:19" ht="15.75" customHeight="1">
      <c r="A198" s="6">
        <v>197</v>
      </c>
      <c r="B198" s="10" t="s">
        <v>339</v>
      </c>
      <c r="C198" s="14">
        <v>44551</v>
      </c>
      <c r="D198" s="8" t="str">
        <f t="shared" si="3"/>
        <v>2021</v>
      </c>
      <c r="E198" s="9">
        <v>8200000</v>
      </c>
      <c r="F198" s="15" t="s">
        <v>13</v>
      </c>
      <c r="G198" s="7" t="s">
        <v>45</v>
      </c>
      <c r="H198" s="7" t="s">
        <v>56</v>
      </c>
      <c r="I198" s="7" t="s">
        <v>340</v>
      </c>
      <c r="J198" s="7" t="s">
        <v>341</v>
      </c>
      <c r="K198" s="7" t="s">
        <v>22</v>
      </c>
      <c r="L198" s="7" t="s">
        <v>160</v>
      </c>
      <c r="M198" s="7"/>
      <c r="N198" s="7"/>
      <c r="O198" s="7"/>
      <c r="P198" s="7"/>
      <c r="Q198" s="7"/>
      <c r="R198" s="7"/>
      <c r="S198" s="11"/>
    </row>
    <row r="199" spans="1:19" ht="15.75" customHeight="1">
      <c r="A199" s="6">
        <v>198</v>
      </c>
      <c r="B199" s="10" t="s">
        <v>454</v>
      </c>
      <c r="C199" s="8">
        <v>44651</v>
      </c>
      <c r="D199" s="8" t="str">
        <f t="shared" si="3"/>
        <v>2022</v>
      </c>
      <c r="E199" s="9">
        <v>4000000</v>
      </c>
      <c r="F199" s="16" t="s">
        <v>13</v>
      </c>
      <c r="G199" s="13" t="s">
        <v>455</v>
      </c>
      <c r="H199" s="7" t="s">
        <v>56</v>
      </c>
      <c r="I199" s="7" t="s">
        <v>119</v>
      </c>
      <c r="J199" s="7" t="s">
        <v>456</v>
      </c>
      <c r="K199" s="7" t="s">
        <v>22</v>
      </c>
      <c r="L199" s="7" t="s">
        <v>121</v>
      </c>
      <c r="M199" s="7"/>
      <c r="N199" s="7"/>
      <c r="O199" s="7"/>
      <c r="P199" s="7"/>
      <c r="Q199" s="7"/>
      <c r="R199" s="7"/>
      <c r="S199" s="11"/>
    </row>
    <row r="200" spans="1:19" ht="15.75" customHeight="1">
      <c r="A200" s="6">
        <v>199</v>
      </c>
      <c r="B200" s="7" t="s">
        <v>73</v>
      </c>
      <c r="C200" s="14">
        <v>44543</v>
      </c>
      <c r="D200" s="8" t="str">
        <f t="shared" si="3"/>
        <v>2021</v>
      </c>
      <c r="E200" s="9">
        <v>140000000</v>
      </c>
      <c r="F200" s="10" t="s">
        <v>13</v>
      </c>
      <c r="G200" s="13" t="s">
        <v>74</v>
      </c>
      <c r="H200" s="7" t="s">
        <v>46</v>
      </c>
      <c r="I200" s="13"/>
      <c r="J200" s="13" t="s">
        <v>75</v>
      </c>
      <c r="K200" s="7" t="s">
        <v>17</v>
      </c>
      <c r="L200" s="7" t="s">
        <v>18</v>
      </c>
      <c r="M200" s="7"/>
      <c r="N200" s="7"/>
      <c r="O200" s="7"/>
      <c r="P200" s="7"/>
      <c r="Q200" s="7"/>
      <c r="R200" s="7"/>
      <c r="S200" s="11"/>
    </row>
    <row r="201" spans="1:19" ht="15.75" customHeight="1">
      <c r="A201" s="6">
        <v>200</v>
      </c>
      <c r="B201" s="10" t="s">
        <v>359</v>
      </c>
      <c r="C201" s="14">
        <v>44183</v>
      </c>
      <c r="D201" s="8" t="str">
        <f t="shared" si="3"/>
        <v>2020</v>
      </c>
      <c r="E201" s="9">
        <v>7800000</v>
      </c>
      <c r="F201" s="15" t="s">
        <v>360</v>
      </c>
      <c r="G201" s="13" t="s">
        <v>357</v>
      </c>
      <c r="H201" s="7" t="s">
        <v>56</v>
      </c>
      <c r="I201" s="7"/>
      <c r="J201" s="7" t="s">
        <v>361</v>
      </c>
      <c r="K201" s="7" t="s">
        <v>22</v>
      </c>
      <c r="L201" s="7" t="s">
        <v>88</v>
      </c>
      <c r="M201" s="7"/>
      <c r="N201" s="7"/>
      <c r="O201" s="7"/>
      <c r="P201" s="7"/>
      <c r="Q201" s="7"/>
      <c r="R201" s="7"/>
      <c r="S201" s="11"/>
    </row>
    <row r="202" spans="1:19" ht="15.75" customHeight="1">
      <c r="A202" s="6">
        <v>201</v>
      </c>
      <c r="B202" s="7" t="s">
        <v>40</v>
      </c>
      <c r="C202" s="8">
        <v>45491</v>
      </c>
      <c r="D202" s="8" t="str">
        <f t="shared" si="3"/>
        <v>2024</v>
      </c>
      <c r="E202" s="9">
        <v>235000000</v>
      </c>
      <c r="F202" s="10" t="s">
        <v>28</v>
      </c>
      <c r="G202" s="13" t="s">
        <v>29</v>
      </c>
      <c r="H202" s="7" t="s">
        <v>30</v>
      </c>
      <c r="I202" s="7"/>
      <c r="J202" s="7" t="s">
        <v>41</v>
      </c>
      <c r="K202" s="7" t="s">
        <v>17</v>
      </c>
      <c r="L202" s="7" t="s">
        <v>42</v>
      </c>
      <c r="M202" s="7"/>
      <c r="N202" s="7"/>
      <c r="O202" s="7"/>
      <c r="P202" s="7"/>
      <c r="Q202" s="7"/>
      <c r="R202" s="7"/>
      <c r="S202" s="11"/>
    </row>
    <row r="203" spans="1:19" ht="15.75" customHeight="1">
      <c r="A203" s="6">
        <v>202</v>
      </c>
      <c r="B203" s="7" t="s">
        <v>143</v>
      </c>
      <c r="C203" s="8">
        <v>45524</v>
      </c>
      <c r="D203" s="8" t="str">
        <f t="shared" si="3"/>
        <v>2024</v>
      </c>
      <c r="E203" s="9">
        <v>55470000</v>
      </c>
      <c r="F203" s="10" t="s">
        <v>28</v>
      </c>
      <c r="G203" s="13" t="s">
        <v>45</v>
      </c>
      <c r="H203" s="7" t="s">
        <v>56</v>
      </c>
      <c r="I203" s="7" t="s">
        <v>119</v>
      </c>
      <c r="J203" s="7" t="s">
        <v>144</v>
      </c>
      <c r="K203" s="7" t="s">
        <v>52</v>
      </c>
      <c r="L203" s="7" t="s">
        <v>92</v>
      </c>
      <c r="M203" s="7"/>
      <c r="N203" s="7"/>
      <c r="O203" s="7"/>
      <c r="P203" s="7"/>
      <c r="Q203" s="7"/>
      <c r="R203" s="7"/>
      <c r="S203" s="11"/>
    </row>
    <row r="204" spans="1:19" ht="15.75" customHeight="1">
      <c r="A204" s="6">
        <v>203</v>
      </c>
      <c r="B204" s="7" t="s">
        <v>206</v>
      </c>
      <c r="C204" s="8">
        <v>44717</v>
      </c>
      <c r="D204" s="8" t="str">
        <f t="shared" si="3"/>
        <v>2022</v>
      </c>
      <c r="E204" s="9">
        <v>27600000</v>
      </c>
      <c r="F204" s="10" t="s">
        <v>28</v>
      </c>
      <c r="G204" s="13" t="s">
        <v>207</v>
      </c>
      <c r="H204" s="7" t="s">
        <v>56</v>
      </c>
      <c r="I204" s="7"/>
      <c r="J204" s="7" t="s">
        <v>208</v>
      </c>
      <c r="K204" s="7" t="s">
        <v>22</v>
      </c>
      <c r="L204" s="7" t="s">
        <v>23</v>
      </c>
      <c r="M204" s="7"/>
      <c r="N204" s="7"/>
      <c r="O204" s="7"/>
      <c r="P204" s="7"/>
      <c r="Q204" s="7"/>
      <c r="R204" s="7"/>
      <c r="S204" s="11"/>
    </row>
    <row r="205" spans="1:19" ht="15.75" customHeight="1">
      <c r="A205" s="6">
        <v>204</v>
      </c>
      <c r="B205" s="7" t="s">
        <v>67</v>
      </c>
      <c r="C205" s="8">
        <v>44824</v>
      </c>
      <c r="D205" s="8" t="str">
        <f t="shared" si="3"/>
        <v>2022</v>
      </c>
      <c r="E205" s="9">
        <v>162300000</v>
      </c>
      <c r="F205" s="10" t="s">
        <v>28</v>
      </c>
      <c r="G205" s="13" t="s">
        <v>45</v>
      </c>
      <c r="H205" s="7" t="s">
        <v>56</v>
      </c>
      <c r="I205" s="7" t="s">
        <v>68</v>
      </c>
      <c r="J205" s="7" t="s">
        <v>69</v>
      </c>
      <c r="K205" s="7" t="s">
        <v>17</v>
      </c>
      <c r="L205" s="7" t="s">
        <v>70</v>
      </c>
      <c r="M205" s="7"/>
      <c r="N205" s="7"/>
      <c r="O205" s="7"/>
      <c r="P205" s="7"/>
      <c r="Q205" s="7"/>
      <c r="R205" s="7"/>
      <c r="S205" s="11"/>
    </row>
    <row r="206" spans="1:19" ht="15.75" customHeight="1">
      <c r="A206" s="6">
        <v>205</v>
      </c>
      <c r="B206" s="7" t="s">
        <v>112</v>
      </c>
      <c r="C206" s="8">
        <v>45356</v>
      </c>
      <c r="D206" s="8" t="str">
        <f t="shared" si="3"/>
        <v>2024</v>
      </c>
      <c r="E206" s="9">
        <v>85000000</v>
      </c>
      <c r="F206" s="10" t="s">
        <v>113</v>
      </c>
      <c r="G206" s="13" t="s">
        <v>114</v>
      </c>
      <c r="H206" s="7" t="s">
        <v>50</v>
      </c>
      <c r="I206" s="7"/>
      <c r="J206" s="7" t="s">
        <v>115</v>
      </c>
      <c r="K206" s="7" t="s">
        <v>22</v>
      </c>
      <c r="L206" s="7" t="s">
        <v>88</v>
      </c>
      <c r="M206" s="7"/>
      <c r="N206" s="7"/>
      <c r="O206" s="7"/>
      <c r="P206" s="7"/>
      <c r="Q206" s="7"/>
      <c r="R206" s="7"/>
      <c r="S206" s="11"/>
    </row>
    <row r="207" spans="1:19" ht="15.75" customHeight="1">
      <c r="A207" s="6">
        <v>206</v>
      </c>
      <c r="B207" s="7" t="s">
        <v>34</v>
      </c>
      <c r="C207" s="8">
        <v>44594</v>
      </c>
      <c r="D207" s="8" t="str">
        <f t="shared" si="3"/>
        <v>2022</v>
      </c>
      <c r="E207" s="9">
        <v>326000000</v>
      </c>
      <c r="F207" s="10" t="s">
        <v>35</v>
      </c>
      <c r="G207" s="7" t="s">
        <v>36</v>
      </c>
      <c r="H207" s="7" t="s">
        <v>15</v>
      </c>
      <c r="I207" s="7"/>
      <c r="J207" s="7" t="s">
        <v>37</v>
      </c>
      <c r="K207" s="7" t="s">
        <v>22</v>
      </c>
      <c r="L207" s="7" t="s">
        <v>23</v>
      </c>
      <c r="M207" s="7"/>
      <c r="N207" s="7"/>
      <c r="O207" s="7"/>
      <c r="P207" s="7"/>
      <c r="Q207" s="7"/>
      <c r="R207" s="7"/>
      <c r="S207" s="11"/>
    </row>
    <row r="208" spans="1:19" ht="15.75" customHeight="1">
      <c r="A208" s="6">
        <v>207</v>
      </c>
      <c r="B208" s="13" t="s">
        <v>227</v>
      </c>
      <c r="C208" s="8">
        <v>44328</v>
      </c>
      <c r="D208" s="8" t="str">
        <f t="shared" si="3"/>
        <v>2021</v>
      </c>
      <c r="E208" s="9">
        <v>24000000</v>
      </c>
      <c r="F208" s="10" t="s">
        <v>228</v>
      </c>
      <c r="G208" s="13" t="s">
        <v>45</v>
      </c>
      <c r="H208" s="13" t="s">
        <v>56</v>
      </c>
      <c r="I208" s="7"/>
      <c r="J208" s="7" t="s">
        <v>229</v>
      </c>
      <c r="K208" s="7" t="s">
        <v>22</v>
      </c>
      <c r="L208" s="7" t="s">
        <v>58</v>
      </c>
      <c r="M208" s="7"/>
      <c r="N208" s="7"/>
      <c r="O208" s="7"/>
      <c r="P208" s="7"/>
      <c r="Q208" s="7"/>
      <c r="R208" s="7"/>
      <c r="S208" s="11"/>
    </row>
    <row r="209" spans="1:19" ht="15.75" customHeight="1">
      <c r="A209" s="6">
        <v>208</v>
      </c>
      <c r="B209" s="21" t="s">
        <v>433</v>
      </c>
      <c r="C209" s="8">
        <v>44437</v>
      </c>
      <c r="D209" s="8" t="str">
        <f t="shared" si="3"/>
        <v>2021</v>
      </c>
      <c r="E209" s="9">
        <v>4500000</v>
      </c>
      <c r="F209" s="16" t="s">
        <v>13</v>
      </c>
      <c r="G209" s="13" t="s">
        <v>45</v>
      </c>
      <c r="H209" s="13" t="s">
        <v>56</v>
      </c>
      <c r="I209" s="7"/>
      <c r="J209" s="7" t="s">
        <v>434</v>
      </c>
      <c r="K209" s="7" t="s">
        <v>22</v>
      </c>
      <c r="L209" s="7" t="s">
        <v>23</v>
      </c>
      <c r="M209" s="7"/>
      <c r="N209" s="7"/>
      <c r="O209" s="7"/>
      <c r="P209" s="7"/>
      <c r="Q209" s="7"/>
      <c r="R209" s="7"/>
      <c r="S209" s="11"/>
    </row>
    <row r="210" spans="1:19" ht="15.75" customHeight="1">
      <c r="A210" s="6">
        <v>209</v>
      </c>
      <c r="B210" s="7" t="s">
        <v>296</v>
      </c>
      <c r="C210" s="8">
        <v>44232</v>
      </c>
      <c r="D210" s="8" t="str">
        <f t="shared" si="3"/>
        <v>2021</v>
      </c>
      <c r="E210" s="9">
        <v>11000000</v>
      </c>
      <c r="F210" s="10" t="s">
        <v>13</v>
      </c>
      <c r="G210" s="13" t="s">
        <v>45</v>
      </c>
      <c r="H210" s="7" t="s">
        <v>56</v>
      </c>
      <c r="I210" s="7" t="s">
        <v>297</v>
      </c>
      <c r="J210" s="7" t="s">
        <v>304</v>
      </c>
      <c r="K210" s="7" t="s">
        <v>22</v>
      </c>
      <c r="L210" s="7" t="s">
        <v>58</v>
      </c>
      <c r="M210" s="7"/>
      <c r="N210" s="7"/>
      <c r="O210" s="7"/>
      <c r="P210" s="7"/>
      <c r="Q210" s="7"/>
      <c r="R210" s="7"/>
      <c r="S210" s="11"/>
    </row>
    <row r="211" spans="1:19" ht="15.75" customHeight="1">
      <c r="A211" s="6">
        <v>210</v>
      </c>
      <c r="B211" s="7" t="s">
        <v>296</v>
      </c>
      <c r="C211" s="8">
        <v>45029</v>
      </c>
      <c r="D211" s="8" t="str">
        <f t="shared" si="3"/>
        <v>2023</v>
      </c>
      <c r="E211" s="9">
        <v>11400000</v>
      </c>
      <c r="F211" s="10" t="s">
        <v>13</v>
      </c>
      <c r="G211" s="13" t="s">
        <v>45</v>
      </c>
      <c r="H211" s="7" t="s">
        <v>56</v>
      </c>
      <c r="I211" s="7" t="s">
        <v>297</v>
      </c>
      <c r="J211" s="7" t="s">
        <v>298</v>
      </c>
      <c r="K211" s="7" t="s">
        <v>22</v>
      </c>
      <c r="L211" s="7" t="s">
        <v>63</v>
      </c>
      <c r="M211" s="7"/>
      <c r="N211" s="7"/>
      <c r="O211" s="7"/>
      <c r="P211" s="7"/>
      <c r="Q211" s="7"/>
      <c r="R211" s="7"/>
      <c r="S211" s="11"/>
    </row>
    <row r="212" spans="1:19" ht="15.75" customHeight="1">
      <c r="A212" s="6">
        <v>211</v>
      </c>
      <c r="B212" s="7" t="s">
        <v>189</v>
      </c>
      <c r="C212" s="8">
        <v>45402</v>
      </c>
      <c r="D212" s="8" t="str">
        <f t="shared" si="3"/>
        <v>2024</v>
      </c>
      <c r="E212" s="9">
        <v>33000000</v>
      </c>
      <c r="F212" s="10" t="s">
        <v>113</v>
      </c>
      <c r="G212" s="13" t="s">
        <v>45</v>
      </c>
      <c r="H212" s="7" t="s">
        <v>175</v>
      </c>
      <c r="I212" s="7"/>
      <c r="J212" s="7" t="s">
        <v>190</v>
      </c>
      <c r="K212" s="7" t="s">
        <v>32</v>
      </c>
      <c r="L212" s="7" t="s">
        <v>33</v>
      </c>
      <c r="M212" s="7"/>
      <c r="N212" s="7"/>
      <c r="O212" s="7"/>
      <c r="P212" s="7"/>
      <c r="Q212" s="7"/>
      <c r="R212" s="7"/>
      <c r="S212" s="11"/>
    </row>
    <row r="213" spans="1:19" ht="15.75" customHeight="1">
      <c r="A213" s="6">
        <v>212</v>
      </c>
      <c r="B213" s="10" t="s">
        <v>526</v>
      </c>
      <c r="C213" s="8">
        <v>45151</v>
      </c>
      <c r="D213" s="8" t="str">
        <f t="shared" si="3"/>
        <v>2023</v>
      </c>
      <c r="E213" s="9">
        <v>2100000</v>
      </c>
      <c r="F213" s="16" t="s">
        <v>527</v>
      </c>
      <c r="G213" s="7" t="s">
        <v>45</v>
      </c>
      <c r="H213" s="7" t="s">
        <v>56</v>
      </c>
      <c r="I213" s="7"/>
      <c r="J213" s="7" t="s">
        <v>528</v>
      </c>
      <c r="K213" s="7" t="s">
        <v>22</v>
      </c>
      <c r="L213" s="7" t="s">
        <v>88</v>
      </c>
      <c r="M213" s="7"/>
      <c r="N213" s="7"/>
      <c r="O213" s="7"/>
      <c r="P213" s="7"/>
      <c r="Q213" s="7"/>
      <c r="R213" s="7"/>
      <c r="S213" s="11"/>
    </row>
    <row r="214" spans="1:19" ht="12.75">
      <c r="A214" s="13"/>
      <c r="B214" s="13"/>
      <c r="C214" s="13"/>
      <c r="D214" s="13"/>
      <c r="E214" s="17"/>
      <c r="F214" s="13"/>
      <c r="G214" s="13"/>
      <c r="H214" s="13"/>
      <c r="I214" s="13"/>
      <c r="J214" s="13"/>
      <c r="K214" s="13"/>
      <c r="L214" s="13"/>
      <c r="M214" s="13"/>
      <c r="N214" s="13"/>
    </row>
    <row r="215" spans="1:19" ht="12.75">
      <c r="A215" s="13"/>
      <c r="B215" s="13"/>
      <c r="C215" s="18"/>
      <c r="D215" s="23" t="s">
        <v>601</v>
      </c>
      <c r="E215" s="24">
        <f>MIN(E2:AA213)</f>
        <v>1100000</v>
      </c>
      <c r="F215" s="13"/>
      <c r="G215" s="13"/>
      <c r="H215" s="13"/>
      <c r="I215" s="13"/>
      <c r="J215" s="13"/>
      <c r="K215" s="13"/>
      <c r="L215" s="13"/>
      <c r="M215" s="13"/>
      <c r="N215" s="13"/>
    </row>
    <row r="216" spans="1:19" ht="12.75">
      <c r="A216" s="13"/>
      <c r="B216" s="13"/>
      <c r="C216" s="18"/>
      <c r="D216" s="23" t="s">
        <v>602</v>
      </c>
      <c r="E216" s="24">
        <f>MAX(E2:E213)</f>
        <v>624000000</v>
      </c>
      <c r="F216" s="13"/>
      <c r="G216" s="13"/>
      <c r="H216" s="13"/>
      <c r="I216" s="13"/>
      <c r="J216" s="13"/>
      <c r="K216" s="13"/>
      <c r="L216" s="13"/>
      <c r="M216" s="13"/>
      <c r="N216" s="13"/>
    </row>
    <row r="217" spans="1:19" ht="12.75">
      <c r="A217" s="13"/>
      <c r="B217" s="13"/>
      <c r="C217" s="13"/>
      <c r="D217" s="23" t="s">
        <v>610</v>
      </c>
      <c r="E217" s="24">
        <f>SUM(E2:E213)</f>
        <v>8685957000</v>
      </c>
      <c r="F217" s="13"/>
      <c r="G217" s="13"/>
      <c r="H217" s="13"/>
      <c r="I217" s="13"/>
      <c r="J217" s="13"/>
      <c r="K217" s="13"/>
      <c r="L217" s="13"/>
      <c r="M217" s="13"/>
      <c r="N217" s="13"/>
    </row>
    <row r="218" spans="1:19" ht="12.75">
      <c r="A218" s="5"/>
      <c r="B218" s="13"/>
      <c r="C218" s="13"/>
      <c r="D218" s="13"/>
      <c r="E218" s="17"/>
      <c r="F218" s="13"/>
      <c r="G218" s="13"/>
      <c r="H218" s="5"/>
      <c r="I218" s="13"/>
      <c r="J218" s="13"/>
      <c r="K218" s="13"/>
      <c r="L218" s="13"/>
      <c r="M218" s="13"/>
      <c r="N218" s="13"/>
    </row>
    <row r="219" spans="1:19" ht="12.75">
      <c r="A219" s="13"/>
      <c r="B219" s="13"/>
      <c r="C219" s="13"/>
      <c r="D219" s="13"/>
      <c r="E219" s="17"/>
      <c r="F219" s="13"/>
      <c r="G219" s="13"/>
      <c r="H219" s="13"/>
      <c r="I219" s="13"/>
      <c r="J219" s="5">
        <f t="shared" ref="J219:K219" si="4">SUM(J220:J223)</f>
        <v>212</v>
      </c>
      <c r="K219" s="5">
        <f t="shared" si="4"/>
        <v>8685957000</v>
      </c>
      <c r="L219" s="5" t="s">
        <v>603</v>
      </c>
      <c r="M219" s="5" t="s">
        <v>604</v>
      </c>
      <c r="N219" s="13"/>
    </row>
    <row r="220" spans="1:19" ht="12.75">
      <c r="A220" s="6" t="str" cm="1">
        <f t="array" ref="A220:B234">_xlfn.UNIQUE(K2:L213)</f>
        <v>Private Key Compromise</v>
      </c>
      <c r="B220" s="7" t="str">
        <v>Wallet Compromise</v>
      </c>
      <c r="C220" s="19">
        <f t="shared" ref="C220:C235" si="5">SUMIF($L$2:$L$213,B220,$E$2:$E$213)</f>
        <v>2428290000</v>
      </c>
      <c r="D220" s="8"/>
      <c r="E220" s="9">
        <f t="shared" ref="E220:E235" si="6">COUNTIF(L2:L213,B220:B235)</f>
        <v>25</v>
      </c>
      <c r="F220" s="13"/>
      <c r="G220" s="13" t="s">
        <v>605</v>
      </c>
      <c r="H220" s="13" t="str" cm="1">
        <f t="array" ref="H220:H223">_xlfn.UNIQUE(K2:K213)</f>
        <v>Private Key Compromise</v>
      </c>
      <c r="I220" s="13"/>
      <c r="J220" s="13">
        <f t="shared" ref="J220:J223" si="7">COUNTIF(K2:K213, $H$220:$H$223)</f>
        <v>42</v>
      </c>
      <c r="K220" s="13">
        <f t="shared" ref="K220:K223" si="8">SUMIF(K2:K213, $H$220:$H$223, E2:E213)</f>
        <v>3117530000</v>
      </c>
      <c r="L220" s="13">
        <f t="shared" ref="L220:L223" si="9">K220/SUM($K$220:$K$223)*100</f>
        <v>35.891612173534817</v>
      </c>
      <c r="M220" s="13">
        <f t="shared" ref="M220:M223" si="10">K220/J220</f>
        <v>74226904.761904761</v>
      </c>
      <c r="N220" s="13"/>
    </row>
    <row r="221" spans="1:19" ht="12.75">
      <c r="A221" s="6" t="str">
        <v>Smart Contract</v>
      </c>
      <c r="B221" s="7" t="str">
        <v>Arithmetic Error</v>
      </c>
      <c r="C221" s="19">
        <f t="shared" si="5"/>
        <v>108100000</v>
      </c>
      <c r="D221" s="8"/>
      <c r="E221" s="9">
        <f t="shared" si="6"/>
        <v>7</v>
      </c>
      <c r="F221" s="13"/>
      <c r="G221" s="13" t="s">
        <v>605</v>
      </c>
      <c r="H221" s="13" t="str">
        <v>Smart Contract</v>
      </c>
      <c r="I221" s="13"/>
      <c r="J221" s="13">
        <f t="shared" si="7"/>
        <v>143</v>
      </c>
      <c r="K221" s="13">
        <f t="shared" si="8"/>
        <v>4396647000</v>
      </c>
      <c r="L221" s="13">
        <f t="shared" si="9"/>
        <v>50.617876648479843</v>
      </c>
      <c r="M221" s="13">
        <f t="shared" si="10"/>
        <v>30745783.216783218</v>
      </c>
      <c r="N221" s="13"/>
    </row>
    <row r="222" spans="1:19" ht="12.75">
      <c r="A222" s="6" t="str">
        <v>Smart Contract</v>
      </c>
      <c r="B222" s="7" t="str">
        <v>Logical Error</v>
      </c>
      <c r="C222" s="19">
        <f t="shared" si="5"/>
        <v>623111000</v>
      </c>
      <c r="D222" s="8"/>
      <c r="E222" s="9">
        <f t="shared" si="6"/>
        <v>26</v>
      </c>
      <c r="F222" s="13"/>
      <c r="G222" s="13" t="s">
        <v>605</v>
      </c>
      <c r="H222" s="13" t="str">
        <v>Human Risk</v>
      </c>
      <c r="I222" s="13"/>
      <c r="J222" s="13">
        <f t="shared" si="7"/>
        <v>18</v>
      </c>
      <c r="K222" s="13">
        <f t="shared" si="8"/>
        <v>668610000</v>
      </c>
      <c r="L222" s="13">
        <f t="shared" si="9"/>
        <v>7.6975973977306129</v>
      </c>
      <c r="M222" s="13">
        <f t="shared" si="10"/>
        <v>37145000</v>
      </c>
      <c r="N222" s="13"/>
    </row>
    <row r="223" spans="1:19" ht="12.75">
      <c r="A223" s="6" t="str">
        <v>Smart Contract</v>
      </c>
      <c r="B223" s="7" t="str">
        <v>Reentrancy</v>
      </c>
      <c r="C223" s="19">
        <f t="shared" si="5"/>
        <v>285460000</v>
      </c>
      <c r="D223" s="8"/>
      <c r="E223" s="9">
        <f t="shared" si="6"/>
        <v>19</v>
      </c>
      <c r="F223" s="13"/>
      <c r="G223" s="13" t="s">
        <v>605</v>
      </c>
      <c r="H223" s="13" t="str">
        <v>Web 2.0</v>
      </c>
      <c r="I223" s="13"/>
      <c r="J223" s="13">
        <f t="shared" si="7"/>
        <v>9</v>
      </c>
      <c r="K223" s="13">
        <f t="shared" si="8"/>
        <v>503170000</v>
      </c>
      <c r="L223" s="13">
        <f t="shared" si="9"/>
        <v>5.7929137802547261</v>
      </c>
      <c r="M223" s="13">
        <f t="shared" si="10"/>
        <v>55907777.777777776</v>
      </c>
      <c r="N223" s="13"/>
    </row>
    <row r="224" spans="1:19" ht="12.75">
      <c r="A224" s="6" t="str">
        <v>Private Key Compromise</v>
      </c>
      <c r="B224" s="7" t="str">
        <v>System Hack</v>
      </c>
      <c r="C224" s="19">
        <f t="shared" si="5"/>
        <v>526940000</v>
      </c>
      <c r="D224" s="8"/>
      <c r="E224" s="9">
        <f t="shared" si="6"/>
        <v>16</v>
      </c>
      <c r="F224" s="13"/>
      <c r="G224" s="13" t="s">
        <v>605</v>
      </c>
      <c r="H224" s="13"/>
      <c r="I224" s="13"/>
      <c r="J224" s="13"/>
      <c r="K224" s="13"/>
      <c r="L224" s="13"/>
      <c r="M224" s="13"/>
      <c r="N224" s="13"/>
    </row>
    <row r="225" spans="1:17" ht="12.75">
      <c r="A225" s="6" t="str">
        <v>Smart Contract</v>
      </c>
      <c r="B225" s="7" t="str">
        <v>Access Control</v>
      </c>
      <c r="C225" s="19">
        <f t="shared" si="5"/>
        <v>1799380000</v>
      </c>
      <c r="D225" s="8"/>
      <c r="E225" s="9">
        <f t="shared" si="6"/>
        <v>32</v>
      </c>
      <c r="F225" s="13"/>
      <c r="G225" s="13" t="s">
        <v>605</v>
      </c>
      <c r="H225" s="5" t="s">
        <v>606</v>
      </c>
      <c r="I225" s="13"/>
      <c r="J225" s="13"/>
      <c r="K225" s="13"/>
      <c r="L225" s="13"/>
      <c r="M225" s="13"/>
      <c r="N225" s="13"/>
      <c r="Q225" s="13" t="s">
        <v>607</v>
      </c>
    </row>
    <row r="226" spans="1:17" ht="12.75">
      <c r="A226" s="6" t="str">
        <v>Human Risk</v>
      </c>
      <c r="B226" s="7" t="str">
        <v>Insider</v>
      </c>
      <c r="C226" s="19">
        <f t="shared" si="5"/>
        <v>148210000</v>
      </c>
      <c r="D226" s="8"/>
      <c r="E226" s="9">
        <f t="shared" si="6"/>
        <v>10</v>
      </c>
      <c r="F226" s="13"/>
      <c r="G226" s="13" t="s">
        <v>605</v>
      </c>
      <c r="H226" s="13"/>
      <c r="I226" s="13"/>
      <c r="J226" s="5">
        <f t="shared" ref="J226:K226" si="11">SUM(J227:J231)</f>
        <v>212</v>
      </c>
      <c r="K226" s="5">
        <f t="shared" si="11"/>
        <v>8685957000</v>
      </c>
      <c r="L226" s="13"/>
      <c r="M226" s="13"/>
      <c r="N226" s="13"/>
      <c r="P226" s="13" t="s">
        <v>33</v>
      </c>
      <c r="Q226" s="13">
        <v>520.41</v>
      </c>
    </row>
    <row r="227" spans="1:17" ht="12.75">
      <c r="A227" s="6" t="str">
        <v>Web 2.0</v>
      </c>
      <c r="B227" s="7" t="str">
        <v>Phishing Attack</v>
      </c>
      <c r="C227" s="19">
        <f t="shared" si="5"/>
        <v>230470000</v>
      </c>
      <c r="D227" s="8"/>
      <c r="E227" s="9">
        <f t="shared" si="6"/>
        <v>3</v>
      </c>
      <c r="F227" s="13"/>
      <c r="G227" s="13" t="s">
        <v>605</v>
      </c>
      <c r="H227" s="13">
        <v>2020</v>
      </c>
      <c r="I227" s="13"/>
      <c r="J227" s="13">
        <f t="shared" ref="J227:J231" si="12">COUNTIF($D$2:$D$213, $H$227:$H$231)</f>
        <v>11</v>
      </c>
      <c r="K227" s="13">
        <f t="shared" ref="K227:K231" si="13">SUMIF($D$2:$D$213, $H$227:$H$231,$E$2:$E$213)</f>
        <v>154200000</v>
      </c>
      <c r="L227" s="13">
        <f t="shared" ref="L227:L231" si="14">K227/SUM($K$227:$K$231)*100</f>
        <v>1.7752793388224233</v>
      </c>
      <c r="M227" s="13">
        <f t="shared" ref="M227:M231" si="15">K227/J227</f>
        <v>14018181.818181818</v>
      </c>
      <c r="N227" s="13"/>
      <c r="P227" s="13" t="s">
        <v>132</v>
      </c>
      <c r="Q227" s="13">
        <v>148.21</v>
      </c>
    </row>
    <row r="228" spans="1:17" ht="12.75">
      <c r="A228" s="6" t="str">
        <v>Smart Contract</v>
      </c>
      <c r="B228" s="7" t="str">
        <v>Oracle/ Price Manipulation</v>
      </c>
      <c r="C228" s="19">
        <f t="shared" si="5"/>
        <v>631346000</v>
      </c>
      <c r="D228" s="8"/>
      <c r="E228" s="9">
        <f t="shared" si="6"/>
        <v>24</v>
      </c>
      <c r="F228" s="13"/>
      <c r="G228" s="13" t="s">
        <v>605</v>
      </c>
      <c r="H228" s="13">
        <v>2021</v>
      </c>
      <c r="I228" s="13"/>
      <c r="J228" s="13">
        <f t="shared" si="12"/>
        <v>57</v>
      </c>
      <c r="K228" s="13">
        <f t="shared" si="13"/>
        <v>2290350000</v>
      </c>
      <c r="L228" s="13">
        <f t="shared" si="14"/>
        <v>26.368424342878971</v>
      </c>
      <c r="M228" s="13">
        <f t="shared" si="15"/>
        <v>40181578.947368421</v>
      </c>
      <c r="N228" s="13"/>
      <c r="P228" s="13" t="s">
        <v>70</v>
      </c>
      <c r="Q228" s="13">
        <v>162.30000000000001</v>
      </c>
    </row>
    <row r="229" spans="1:17" ht="12.75">
      <c r="A229" s="6" t="str">
        <v>Smart Contract</v>
      </c>
      <c r="B229" s="7" t="str">
        <v>Flash Loan</v>
      </c>
      <c r="C229" s="19">
        <f t="shared" si="5"/>
        <v>752800000</v>
      </c>
      <c r="D229" s="8"/>
      <c r="E229" s="9">
        <f t="shared" si="6"/>
        <v>22</v>
      </c>
      <c r="F229" s="13"/>
      <c r="G229" s="13" t="s">
        <v>605</v>
      </c>
      <c r="H229" s="13">
        <v>2022</v>
      </c>
      <c r="I229" s="13"/>
      <c r="J229" s="13">
        <f t="shared" si="12"/>
        <v>47</v>
      </c>
      <c r="K229" s="13">
        <f t="shared" si="13"/>
        <v>3297761000</v>
      </c>
      <c r="L229" s="13">
        <f t="shared" si="14"/>
        <v>37.966582150936276</v>
      </c>
      <c r="M229" s="13">
        <f t="shared" si="15"/>
        <v>70165127.659574464</v>
      </c>
      <c r="N229" s="13"/>
      <c r="P229" s="13" t="s">
        <v>42</v>
      </c>
      <c r="Q229" s="13">
        <v>526.94000000000005</v>
      </c>
    </row>
    <row r="230" spans="1:17" ht="12.75">
      <c r="A230" s="6" t="str">
        <v>Web 2.0</v>
      </c>
      <c r="B230" s="7" t="str">
        <v>User Account Hack</v>
      </c>
      <c r="C230" s="19">
        <f t="shared" si="5"/>
        <v>70700000</v>
      </c>
      <c r="D230" s="8"/>
      <c r="E230" s="9">
        <f t="shared" si="6"/>
        <v>4</v>
      </c>
      <c r="F230" s="13"/>
      <c r="G230" s="13" t="s">
        <v>605</v>
      </c>
      <c r="H230" s="13">
        <v>2023</v>
      </c>
      <c r="I230" s="13"/>
      <c r="J230" s="13">
        <f t="shared" si="12"/>
        <v>53</v>
      </c>
      <c r="K230" s="13">
        <f t="shared" si="13"/>
        <v>1523096000</v>
      </c>
      <c r="L230" s="13">
        <f t="shared" si="14"/>
        <v>17.53515473309389</v>
      </c>
      <c r="M230" s="13">
        <f t="shared" si="15"/>
        <v>28737660.377358489</v>
      </c>
      <c r="N230" s="13"/>
      <c r="P230" s="13" t="s">
        <v>18</v>
      </c>
      <c r="Q230" s="13">
        <v>2428.29</v>
      </c>
    </row>
    <row r="231" spans="1:17" ht="12.75">
      <c r="A231" s="6" t="str">
        <v>Smart Contract</v>
      </c>
      <c r="B231" s="7" t="str">
        <v>Improper Input Validation</v>
      </c>
      <c r="C231" s="19">
        <f t="shared" si="5"/>
        <v>196450000</v>
      </c>
      <c r="D231" s="8"/>
      <c r="E231" s="9">
        <f t="shared" si="6"/>
        <v>13</v>
      </c>
      <c r="F231" s="13"/>
      <c r="G231" s="13" t="s">
        <v>605</v>
      </c>
      <c r="H231" s="13">
        <v>2024</v>
      </c>
      <c r="I231" s="13"/>
      <c r="J231" s="13">
        <f t="shared" si="12"/>
        <v>44</v>
      </c>
      <c r="K231" s="13">
        <f t="shared" si="13"/>
        <v>1420550000</v>
      </c>
      <c r="L231" s="13">
        <f t="shared" si="14"/>
        <v>16.354559434268438</v>
      </c>
      <c r="M231" s="13">
        <f t="shared" si="15"/>
        <v>32285227.272727273</v>
      </c>
      <c r="N231" s="13"/>
      <c r="P231" s="13" t="s">
        <v>23</v>
      </c>
      <c r="Q231" s="13">
        <v>840.93</v>
      </c>
    </row>
    <row r="232" spans="1:17" ht="12.75">
      <c r="A232" s="6" t="str">
        <v>Human Risk</v>
      </c>
      <c r="B232" s="7" t="str">
        <v>Fraud</v>
      </c>
      <c r="C232" s="19">
        <f t="shared" si="5"/>
        <v>520400000</v>
      </c>
      <c r="D232" s="8"/>
      <c r="E232" s="9">
        <f t="shared" si="6"/>
        <v>8</v>
      </c>
      <c r="F232" s="13"/>
      <c r="G232" s="13" t="s">
        <v>605</v>
      </c>
      <c r="H232" s="13"/>
      <c r="I232" s="13"/>
      <c r="J232" s="13"/>
      <c r="K232" s="13"/>
      <c r="L232" s="13"/>
      <c r="M232" s="13"/>
      <c r="N232" s="13"/>
      <c r="P232" s="13" t="s">
        <v>608</v>
      </c>
      <c r="Q232" s="13">
        <v>924.3</v>
      </c>
    </row>
    <row r="233" spans="1:17" ht="12.75">
      <c r="A233" s="6" t="str">
        <v>Web 2.0</v>
      </c>
      <c r="B233" s="7" t="str">
        <v>Database</v>
      </c>
      <c r="C233" s="19">
        <f t="shared" si="5"/>
        <v>202000000</v>
      </c>
      <c r="D233" s="8"/>
      <c r="E233" s="9">
        <f t="shared" si="6"/>
        <v>2</v>
      </c>
      <c r="F233" s="13"/>
      <c r="G233" s="13" t="s">
        <v>605</v>
      </c>
      <c r="H233" s="13"/>
      <c r="I233" s="13"/>
      <c r="J233" s="13"/>
      <c r="K233" s="13"/>
      <c r="L233" s="13"/>
      <c r="M233" s="13"/>
      <c r="N233" s="13"/>
      <c r="P233" s="13" t="s">
        <v>58</v>
      </c>
      <c r="Q233" s="13">
        <v>749.8</v>
      </c>
    </row>
    <row r="234" spans="1:17" ht="12.75">
      <c r="A234" s="6" t="str">
        <v>Private Key Compromise</v>
      </c>
      <c r="B234" s="7" t="str">
        <v>Short Seed</v>
      </c>
      <c r="C234" s="19">
        <f t="shared" si="5"/>
        <v>162300000</v>
      </c>
      <c r="D234" s="8"/>
      <c r="E234" s="9">
        <f t="shared" si="6"/>
        <v>1</v>
      </c>
      <c r="F234" s="13"/>
      <c r="G234" s="13" t="s">
        <v>605</v>
      </c>
      <c r="H234" s="5"/>
      <c r="I234" s="13"/>
      <c r="J234" s="13"/>
      <c r="K234" s="13"/>
      <c r="L234" s="13"/>
      <c r="M234" s="13"/>
      <c r="N234" s="13"/>
      <c r="P234" s="13" t="s">
        <v>63</v>
      </c>
      <c r="Q234" s="13">
        <v>860.91099999999994</v>
      </c>
    </row>
    <row r="235" spans="1:17" ht="12.75">
      <c r="A235" s="6"/>
      <c r="B235" s="7"/>
      <c r="C235" s="19">
        <f t="shared" si="5"/>
        <v>0</v>
      </c>
      <c r="D235" s="8"/>
      <c r="E235" s="9">
        <f t="shared" si="6"/>
        <v>0</v>
      </c>
      <c r="F235" s="13"/>
      <c r="G235" s="13" t="s">
        <v>605</v>
      </c>
      <c r="H235" s="13"/>
      <c r="I235" s="13"/>
      <c r="J235" s="5">
        <f t="shared" ref="J235:K235" si="16">SUM(J236:J245)</f>
        <v>212</v>
      </c>
      <c r="K235" s="5">
        <f t="shared" si="16"/>
        <v>8685957000</v>
      </c>
      <c r="L235" s="13"/>
      <c r="M235" s="13"/>
      <c r="N235" s="13"/>
      <c r="P235" s="13" t="s">
        <v>88</v>
      </c>
      <c r="Q235" s="13">
        <v>631.346</v>
      </c>
    </row>
    <row r="236" spans="1:17" ht="12.75">
      <c r="A236" s="6"/>
      <c r="B236" s="7"/>
      <c r="C236" s="19">
        <f>SUM(C220:C235)</f>
        <v>8685957000</v>
      </c>
      <c r="D236" s="8"/>
      <c r="E236" s="9">
        <f>SUM(E220:E235)</f>
        <v>212</v>
      </c>
      <c r="F236" s="13"/>
      <c r="G236" s="13" t="s">
        <v>605</v>
      </c>
      <c r="H236" s="13" t="str" cm="1">
        <f t="array" ref="H236:H245">_xlfn.UNIQUE(H2:H213)</f>
        <v>DeFi</v>
      </c>
      <c r="I236" s="13"/>
      <c r="J236" s="13">
        <f t="shared" ref="J236:J245" si="17">COUNTIF($H$2:$H$213,$H$236:$H$245)</f>
        <v>136</v>
      </c>
      <c r="K236" s="13">
        <f t="shared" ref="K236:K245" si="18">SUMIF($H$2:$H$213, $H$236:$H$245, $E$2:$E$213)</f>
        <v>2671747000</v>
      </c>
      <c r="L236" s="13">
        <f t="shared" ref="L236:L245" si="19">K236/SUM($K$236:$K$245)*100</f>
        <v>30.759385523092043</v>
      </c>
      <c r="M236" s="13">
        <f t="shared" ref="M236:M245" si="20">K236/J236</f>
        <v>19645198.529411763</v>
      </c>
      <c r="N236" s="13"/>
      <c r="P236" s="13" t="s">
        <v>121</v>
      </c>
      <c r="Q236" s="13">
        <v>281.26</v>
      </c>
    </row>
    <row r="237" spans="1:17" ht="12.75">
      <c r="A237" s="6"/>
      <c r="B237" s="7"/>
      <c r="C237" s="8"/>
      <c r="D237" s="8"/>
      <c r="E237" s="9"/>
      <c r="F237" s="13"/>
      <c r="G237" s="13" t="s">
        <v>605</v>
      </c>
      <c r="H237" s="13" t="str">
        <v>Payment Processor</v>
      </c>
      <c r="I237" s="13"/>
      <c r="J237" s="13">
        <f t="shared" si="17"/>
        <v>1</v>
      </c>
      <c r="K237" s="13">
        <f t="shared" si="18"/>
        <v>60000000</v>
      </c>
      <c r="L237" s="13">
        <f t="shared" si="19"/>
        <v>0.69077017074802471</v>
      </c>
      <c r="M237" s="13">
        <f t="shared" si="20"/>
        <v>60000000</v>
      </c>
      <c r="N237" s="13"/>
      <c r="P237" s="13" t="s">
        <v>142</v>
      </c>
      <c r="Q237" s="13">
        <v>108.1</v>
      </c>
    </row>
    <row r="238" spans="1:17" ht="12.75">
      <c r="A238" s="1"/>
      <c r="B238" s="7"/>
      <c r="C238" s="8"/>
      <c r="D238" s="8"/>
      <c r="E238" s="9"/>
      <c r="F238" s="13"/>
      <c r="G238" s="13" t="s">
        <v>605</v>
      </c>
      <c r="H238" s="13" t="str">
        <v>CEX</v>
      </c>
      <c r="I238" s="13"/>
      <c r="J238" s="13">
        <f t="shared" si="17"/>
        <v>18</v>
      </c>
      <c r="K238" s="13">
        <f t="shared" si="18"/>
        <v>1707860000</v>
      </c>
      <c r="L238" s="13">
        <f t="shared" si="19"/>
        <v>19.662312396895356</v>
      </c>
      <c r="M238" s="13">
        <f t="shared" si="20"/>
        <v>94881111.111111104</v>
      </c>
      <c r="N238" s="13"/>
      <c r="P238" s="13" t="s">
        <v>609</v>
      </c>
      <c r="Q238" s="13">
        <v>34</v>
      </c>
    </row>
    <row r="239" spans="1:17" ht="12.75">
      <c r="A239" s="6"/>
      <c r="B239" s="7"/>
      <c r="C239" s="8"/>
      <c r="D239" s="8"/>
      <c r="E239" s="9"/>
      <c r="F239" s="13"/>
      <c r="G239" s="13" t="s">
        <v>605</v>
      </c>
      <c r="H239" s="13" t="str">
        <v>DEX</v>
      </c>
      <c r="I239" s="13"/>
      <c r="J239" s="13">
        <f t="shared" si="17"/>
        <v>25</v>
      </c>
      <c r="K239" s="13">
        <f t="shared" si="18"/>
        <v>723420000</v>
      </c>
      <c r="L239" s="13">
        <f t="shared" si="19"/>
        <v>8.3286159487089346</v>
      </c>
      <c r="M239" s="13">
        <f t="shared" si="20"/>
        <v>28936800</v>
      </c>
      <c r="N239" s="13"/>
      <c r="P239" s="13" t="s">
        <v>53</v>
      </c>
      <c r="Q239" s="13">
        <v>202</v>
      </c>
    </row>
    <row r="240" spans="1:17" ht="12.75">
      <c r="A240" s="6" t="s">
        <v>32</v>
      </c>
      <c r="B240" s="7" t="s">
        <v>33</v>
      </c>
      <c r="C240" s="20"/>
      <c r="D240" s="19"/>
      <c r="E240" s="9"/>
      <c r="F240" s="13"/>
      <c r="G240" s="13" t="s">
        <v>605</v>
      </c>
      <c r="H240" s="13" t="str">
        <v>Wallet</v>
      </c>
      <c r="I240" s="13"/>
      <c r="J240" s="13">
        <f t="shared" si="17"/>
        <v>3</v>
      </c>
      <c r="K240" s="13">
        <f t="shared" si="18"/>
        <v>113300000</v>
      </c>
      <c r="L240" s="13">
        <f t="shared" si="19"/>
        <v>1.3044043390958533</v>
      </c>
      <c r="M240" s="13">
        <f t="shared" si="20"/>
        <v>37766666.666666664</v>
      </c>
      <c r="N240" s="13"/>
      <c r="P240" s="13" t="s">
        <v>92</v>
      </c>
      <c r="Q240" s="13">
        <v>230.47</v>
      </c>
    </row>
    <row r="241" spans="1:17" ht="12.75">
      <c r="A241" s="6" t="s">
        <v>32</v>
      </c>
      <c r="B241" s="7" t="s">
        <v>132</v>
      </c>
      <c r="C241" s="20"/>
      <c r="D241" s="19"/>
      <c r="E241" s="9"/>
      <c r="F241" s="13"/>
      <c r="G241" s="13" t="s">
        <v>605</v>
      </c>
      <c r="H241" s="13" t="str">
        <v>Music</v>
      </c>
      <c r="I241" s="13"/>
      <c r="J241" s="13">
        <f t="shared" si="17"/>
        <v>1</v>
      </c>
      <c r="K241" s="13">
        <f t="shared" si="18"/>
        <v>6000000</v>
      </c>
      <c r="L241" s="13">
        <f t="shared" si="19"/>
        <v>6.907701707480246E-2</v>
      </c>
      <c r="M241" s="13">
        <f t="shared" si="20"/>
        <v>6000000</v>
      </c>
      <c r="N241" s="13"/>
      <c r="P241" s="13" t="s">
        <v>188</v>
      </c>
      <c r="Q241" s="13">
        <v>36.700000000000003</v>
      </c>
    </row>
    <row r="242" spans="1:17" ht="12.75">
      <c r="A242" s="6" t="s">
        <v>17</v>
      </c>
      <c r="B242" s="7" t="s">
        <v>70</v>
      </c>
      <c r="C242" s="20"/>
      <c r="D242" s="19"/>
      <c r="E242" s="9"/>
      <c r="F242" s="13"/>
      <c r="G242" s="13" t="s">
        <v>605</v>
      </c>
      <c r="H242" s="13" t="str">
        <v>Cross-chain</v>
      </c>
      <c r="I242" s="13"/>
      <c r="J242" s="13">
        <f t="shared" si="17"/>
        <v>20</v>
      </c>
      <c r="K242" s="13">
        <f t="shared" si="18"/>
        <v>2902230000</v>
      </c>
      <c r="L242" s="13">
        <f t="shared" si="19"/>
        <v>33.412898544167327</v>
      </c>
      <c r="M242" s="13">
        <f t="shared" si="20"/>
        <v>145111500</v>
      </c>
      <c r="N242" s="13"/>
    </row>
    <row r="243" spans="1:17" ht="12.75">
      <c r="A243" s="6" t="s">
        <v>17</v>
      </c>
      <c r="B243" s="7" t="s">
        <v>42</v>
      </c>
      <c r="C243" s="20"/>
      <c r="D243" s="19"/>
      <c r="E243" s="9"/>
      <c r="F243" s="13"/>
      <c r="G243" s="13" t="s">
        <v>605</v>
      </c>
      <c r="H243" s="13" t="str">
        <v>Game</v>
      </c>
      <c r="I243" s="13"/>
      <c r="J243" s="13">
        <f t="shared" si="17"/>
        <v>4</v>
      </c>
      <c r="K243" s="13">
        <f t="shared" si="18"/>
        <v>423300000</v>
      </c>
      <c r="L243" s="13">
        <f t="shared" si="19"/>
        <v>4.8733835546273143</v>
      </c>
      <c r="M243" s="13">
        <f t="shared" si="20"/>
        <v>105825000</v>
      </c>
      <c r="N243" s="13"/>
    </row>
    <row r="244" spans="1:17" ht="12.75">
      <c r="A244" s="6" t="s">
        <v>17</v>
      </c>
      <c r="B244" s="7" t="s">
        <v>18</v>
      </c>
      <c r="C244" s="20"/>
      <c r="D244" s="19"/>
      <c r="E244" s="9"/>
      <c r="F244" s="13"/>
      <c r="G244" s="13" t="s">
        <v>605</v>
      </c>
      <c r="H244" s="13" t="str">
        <v>MEV Bot</v>
      </c>
      <c r="I244" s="13"/>
      <c r="J244" s="13">
        <f t="shared" si="17"/>
        <v>2</v>
      </c>
      <c r="K244" s="13">
        <f t="shared" si="18"/>
        <v>3500000</v>
      </c>
      <c r="L244" s="13">
        <f t="shared" si="19"/>
        <v>4.0294926626968104E-2</v>
      </c>
      <c r="M244" s="13">
        <f t="shared" si="20"/>
        <v>1750000</v>
      </c>
      <c r="N244" s="13"/>
    </row>
    <row r="245" spans="1:17" ht="12.75">
      <c r="A245" s="6" t="s">
        <v>22</v>
      </c>
      <c r="B245" s="7" t="s">
        <v>23</v>
      </c>
      <c r="C245" s="20"/>
      <c r="D245" s="19"/>
      <c r="E245" s="9"/>
      <c r="F245" s="13"/>
      <c r="G245" s="13" t="s">
        <v>605</v>
      </c>
      <c r="H245" s="13" t="str">
        <v>Casino</v>
      </c>
      <c r="I245" s="13"/>
      <c r="J245" s="13">
        <f t="shared" si="17"/>
        <v>2</v>
      </c>
      <c r="K245" s="13">
        <f t="shared" si="18"/>
        <v>74600000</v>
      </c>
      <c r="L245" s="13">
        <f t="shared" si="19"/>
        <v>0.85885757896337722</v>
      </c>
      <c r="M245" s="13">
        <f t="shared" si="20"/>
        <v>37300000</v>
      </c>
      <c r="N245" s="13"/>
    </row>
    <row r="246" spans="1:17" ht="12.75">
      <c r="A246" s="6" t="s">
        <v>22</v>
      </c>
      <c r="B246" s="7" t="s">
        <v>608</v>
      </c>
      <c r="C246" s="20"/>
      <c r="D246" s="19"/>
      <c r="E246" s="9"/>
      <c r="F246" s="13"/>
      <c r="G246" s="13" t="s">
        <v>605</v>
      </c>
      <c r="H246" s="13"/>
      <c r="I246" s="13"/>
      <c r="J246" s="13"/>
      <c r="K246" s="13"/>
      <c r="L246" s="13"/>
      <c r="M246" s="13"/>
      <c r="N246" s="13"/>
    </row>
    <row r="247" spans="1:17" ht="12.75">
      <c r="A247" s="6" t="s">
        <v>22</v>
      </c>
      <c r="B247" s="7" t="s">
        <v>58</v>
      </c>
      <c r="C247" s="20"/>
      <c r="D247" s="19"/>
      <c r="E247" s="9"/>
      <c r="F247" s="13"/>
      <c r="G247" s="13" t="s">
        <v>605</v>
      </c>
      <c r="H247" s="13"/>
      <c r="I247" s="13"/>
      <c r="J247" s="13"/>
      <c r="K247" s="13"/>
      <c r="L247" s="13"/>
      <c r="M247" s="13"/>
      <c r="N247" s="13"/>
    </row>
    <row r="248" spans="1:17" ht="12.75">
      <c r="A248" s="6" t="s">
        <v>22</v>
      </c>
      <c r="B248" s="7" t="s">
        <v>63</v>
      </c>
      <c r="C248" s="20"/>
      <c r="D248" s="19"/>
      <c r="E248" s="9"/>
      <c r="F248" s="13"/>
      <c r="G248" s="13" t="s">
        <v>605</v>
      </c>
      <c r="H248" s="13"/>
      <c r="I248" s="13"/>
      <c r="J248" s="13"/>
      <c r="K248" s="13"/>
      <c r="L248" s="13"/>
      <c r="M248" s="13"/>
      <c r="N248" s="13"/>
    </row>
    <row r="249" spans="1:17" ht="12.75">
      <c r="A249" s="6" t="s">
        <v>22</v>
      </c>
      <c r="B249" s="7" t="s">
        <v>88</v>
      </c>
      <c r="C249" s="20"/>
      <c r="D249" s="19"/>
      <c r="E249" s="9"/>
      <c r="F249" s="13"/>
      <c r="G249" s="13"/>
      <c r="H249" s="13"/>
      <c r="I249" s="13"/>
      <c r="J249" s="13"/>
      <c r="K249" s="13"/>
      <c r="L249" s="13"/>
      <c r="M249" s="13"/>
      <c r="N249" s="13"/>
    </row>
    <row r="250" spans="1:17" ht="12.75">
      <c r="A250" s="6" t="s">
        <v>22</v>
      </c>
      <c r="B250" s="7" t="s">
        <v>121</v>
      </c>
      <c r="C250" s="20"/>
      <c r="D250" s="19"/>
      <c r="E250" s="9"/>
      <c r="F250" s="13"/>
      <c r="G250" s="13"/>
      <c r="H250" s="13"/>
      <c r="I250" s="13"/>
      <c r="J250" s="13">
        <f t="shared" ref="J250:K250" si="21">SUM(J251:J266)</f>
        <v>212</v>
      </c>
      <c r="K250" s="13">
        <f t="shared" si="21"/>
        <v>8685957000</v>
      </c>
      <c r="L250" s="13">
        <f t="shared" ref="L250:L265" si="22">K250/1000000</f>
        <v>8685.9570000000003</v>
      </c>
      <c r="M250" s="13"/>
      <c r="N250" s="13"/>
    </row>
    <row r="251" spans="1:17" ht="12.75">
      <c r="A251" s="6" t="s">
        <v>22</v>
      </c>
      <c r="B251" s="7" t="s">
        <v>142</v>
      </c>
      <c r="C251" s="20"/>
      <c r="D251" s="19"/>
      <c r="E251" s="9"/>
      <c r="F251" s="13"/>
      <c r="G251" s="13"/>
      <c r="H251" s="7" t="s">
        <v>32</v>
      </c>
      <c r="I251" s="13" t="s">
        <v>33</v>
      </c>
      <c r="J251" s="13">
        <f t="shared" ref="J251:J265" si="23">COUNTIF($L$2:$L$213,$I$251:$I$266)</f>
        <v>8</v>
      </c>
      <c r="K251" s="13">
        <f t="shared" ref="K251:K265" si="24">SUMIF($L$2:$L$213, $I$251:$I$266, $E$2:$E$213)</f>
        <v>520400000</v>
      </c>
      <c r="L251" s="13">
        <f t="shared" si="22"/>
        <v>520.4</v>
      </c>
      <c r="M251" s="13"/>
      <c r="N251" s="13"/>
    </row>
    <row r="252" spans="1:17" ht="12.75">
      <c r="A252" s="6" t="s">
        <v>52</v>
      </c>
      <c r="B252" s="7" t="s">
        <v>609</v>
      </c>
      <c r="C252" s="20"/>
      <c r="D252" s="19"/>
      <c r="E252" s="9"/>
      <c r="F252" s="13"/>
      <c r="G252" s="13"/>
      <c r="H252" s="7" t="s">
        <v>32</v>
      </c>
      <c r="I252" s="13" t="s">
        <v>132</v>
      </c>
      <c r="J252" s="13">
        <f t="shared" si="23"/>
        <v>10</v>
      </c>
      <c r="K252" s="13">
        <f t="shared" si="24"/>
        <v>148210000</v>
      </c>
      <c r="L252" s="13">
        <f t="shared" si="22"/>
        <v>148.21</v>
      </c>
      <c r="M252" s="13"/>
      <c r="N252" s="13"/>
    </row>
    <row r="253" spans="1:17" ht="12.75">
      <c r="A253" s="6" t="s">
        <v>52</v>
      </c>
      <c r="B253" s="7" t="s">
        <v>53</v>
      </c>
      <c r="C253" s="20"/>
      <c r="D253" s="19"/>
      <c r="E253" s="9"/>
      <c r="F253" s="13"/>
      <c r="G253" s="13"/>
      <c r="H253" s="7" t="s">
        <v>17</v>
      </c>
      <c r="I253" s="13" t="s">
        <v>70</v>
      </c>
      <c r="J253" s="13">
        <f t="shared" si="23"/>
        <v>1</v>
      </c>
      <c r="K253" s="13">
        <f t="shared" si="24"/>
        <v>162300000</v>
      </c>
      <c r="L253" s="13">
        <f t="shared" si="22"/>
        <v>162.30000000000001</v>
      </c>
      <c r="M253" s="13"/>
      <c r="N253" s="13"/>
    </row>
    <row r="254" spans="1:17" ht="12.75">
      <c r="A254" s="6" t="s">
        <v>52</v>
      </c>
      <c r="B254" s="7" t="s">
        <v>92</v>
      </c>
      <c r="C254" s="20"/>
      <c r="D254" s="19"/>
      <c r="E254" s="9"/>
      <c r="F254" s="13"/>
      <c r="G254" s="13"/>
      <c r="H254" s="7" t="s">
        <v>17</v>
      </c>
      <c r="I254" s="13" t="s">
        <v>42</v>
      </c>
      <c r="J254" s="13">
        <f t="shared" si="23"/>
        <v>16</v>
      </c>
      <c r="K254" s="13">
        <f t="shared" si="24"/>
        <v>526940000</v>
      </c>
      <c r="L254" s="13">
        <f t="shared" si="22"/>
        <v>526.94000000000005</v>
      </c>
      <c r="M254" s="13"/>
      <c r="N254" s="13"/>
    </row>
    <row r="255" spans="1:17" ht="12.75">
      <c r="A255" s="6" t="s">
        <v>52</v>
      </c>
      <c r="B255" s="7" t="s">
        <v>188</v>
      </c>
      <c r="C255" s="20"/>
      <c r="D255" s="19"/>
      <c r="E255" s="9"/>
      <c r="F255" s="13"/>
      <c r="G255" s="13"/>
      <c r="H255" s="7" t="s">
        <v>17</v>
      </c>
      <c r="I255" s="13" t="s">
        <v>18</v>
      </c>
      <c r="J255" s="13">
        <f t="shared" si="23"/>
        <v>25</v>
      </c>
      <c r="K255" s="13">
        <f t="shared" si="24"/>
        <v>2428290000</v>
      </c>
      <c r="L255" s="13">
        <f t="shared" si="22"/>
        <v>2428.29</v>
      </c>
      <c r="M255" s="13"/>
      <c r="N255" s="13"/>
    </row>
    <row r="256" spans="1:17" ht="12.75">
      <c r="A256" s="6"/>
      <c r="B256" s="7"/>
      <c r="C256" s="20"/>
      <c r="D256" s="8"/>
      <c r="E256" s="9"/>
      <c r="F256" s="13"/>
      <c r="G256" s="13"/>
      <c r="H256" s="7" t="s">
        <v>22</v>
      </c>
      <c r="I256" s="13" t="s">
        <v>23</v>
      </c>
      <c r="J256" s="13">
        <f t="shared" si="23"/>
        <v>32</v>
      </c>
      <c r="K256" s="13">
        <f t="shared" si="24"/>
        <v>1799380000</v>
      </c>
      <c r="L256" s="13">
        <f t="shared" si="22"/>
        <v>1799.38</v>
      </c>
      <c r="M256" s="13"/>
      <c r="N256" s="13"/>
    </row>
    <row r="257" spans="1:14" ht="12.75">
      <c r="A257" s="6"/>
      <c r="B257" s="7"/>
      <c r="C257" s="14"/>
      <c r="D257" s="8"/>
      <c r="E257" s="9"/>
      <c r="F257" s="13"/>
      <c r="G257" s="13"/>
      <c r="H257" s="7" t="s">
        <v>22</v>
      </c>
      <c r="I257" s="13" t="s">
        <v>142</v>
      </c>
      <c r="J257" s="13">
        <f t="shared" si="23"/>
        <v>7</v>
      </c>
      <c r="K257" s="13">
        <f t="shared" si="24"/>
        <v>108100000</v>
      </c>
      <c r="L257" s="13">
        <f t="shared" si="22"/>
        <v>108.1</v>
      </c>
      <c r="M257" s="13"/>
      <c r="N257" s="13"/>
    </row>
    <row r="258" spans="1:14" ht="12.75">
      <c r="A258" s="6"/>
      <c r="B258" s="7"/>
      <c r="C258" s="14"/>
      <c r="D258" s="8"/>
      <c r="E258" s="9"/>
      <c r="F258" s="13"/>
      <c r="G258" s="13"/>
      <c r="H258" s="7" t="s">
        <v>22</v>
      </c>
      <c r="I258" s="13" t="s">
        <v>58</v>
      </c>
      <c r="J258" s="13">
        <f t="shared" si="23"/>
        <v>22</v>
      </c>
      <c r="K258" s="13">
        <f t="shared" si="24"/>
        <v>752800000</v>
      </c>
      <c r="L258" s="13">
        <f t="shared" si="22"/>
        <v>752.8</v>
      </c>
      <c r="M258" s="13"/>
      <c r="N258" s="13"/>
    </row>
    <row r="259" spans="1:14" ht="12.75">
      <c r="A259" s="6"/>
      <c r="B259" s="7"/>
      <c r="C259" s="14"/>
      <c r="D259" s="8"/>
      <c r="E259" s="9"/>
      <c r="F259" s="13"/>
      <c r="G259" s="13"/>
      <c r="H259" s="7" t="s">
        <v>22</v>
      </c>
      <c r="I259" s="13" t="s">
        <v>160</v>
      </c>
      <c r="J259" s="13">
        <f t="shared" si="23"/>
        <v>13</v>
      </c>
      <c r="K259" s="13">
        <f t="shared" si="24"/>
        <v>196450000</v>
      </c>
      <c r="L259" s="13">
        <f t="shared" si="22"/>
        <v>196.45</v>
      </c>
      <c r="M259" s="13"/>
      <c r="N259" s="13"/>
    </row>
    <row r="260" spans="1:14" ht="12.75">
      <c r="A260" s="6"/>
      <c r="B260" s="7"/>
      <c r="C260" s="14"/>
      <c r="D260" s="8"/>
      <c r="E260" s="9"/>
      <c r="F260" s="13"/>
      <c r="G260" s="13"/>
      <c r="H260" s="13" t="s">
        <v>22</v>
      </c>
      <c r="I260" s="13" t="s">
        <v>63</v>
      </c>
      <c r="J260" s="13">
        <f t="shared" si="23"/>
        <v>26</v>
      </c>
      <c r="K260" s="13">
        <f t="shared" si="24"/>
        <v>623111000</v>
      </c>
      <c r="L260" s="13">
        <f t="shared" si="22"/>
        <v>623.11099999999999</v>
      </c>
      <c r="M260" s="13"/>
      <c r="N260" s="13"/>
    </row>
    <row r="261" spans="1:14" ht="12.75">
      <c r="A261" s="6"/>
      <c r="B261" s="7"/>
      <c r="C261" s="8"/>
      <c r="D261" s="8"/>
      <c r="E261" s="9"/>
      <c r="F261" s="13"/>
      <c r="G261" s="13"/>
      <c r="H261" s="13" t="s">
        <v>22</v>
      </c>
      <c r="I261" s="13" t="s">
        <v>88</v>
      </c>
      <c r="J261" s="13">
        <f t="shared" si="23"/>
        <v>24</v>
      </c>
      <c r="K261" s="13">
        <f t="shared" si="24"/>
        <v>631346000</v>
      </c>
      <c r="L261" s="13">
        <f t="shared" si="22"/>
        <v>631.346</v>
      </c>
      <c r="M261" s="13"/>
      <c r="N261" s="13"/>
    </row>
    <row r="262" spans="1:14" ht="12.75">
      <c r="A262" s="6"/>
      <c r="B262" s="7"/>
      <c r="C262" s="8"/>
      <c r="D262" s="8"/>
      <c r="E262" s="9"/>
      <c r="F262" s="13"/>
      <c r="G262" s="13"/>
      <c r="H262" s="13" t="s">
        <v>22</v>
      </c>
      <c r="I262" s="13" t="s">
        <v>121</v>
      </c>
      <c r="J262" s="13">
        <f t="shared" si="23"/>
        <v>19</v>
      </c>
      <c r="K262" s="13">
        <f t="shared" si="24"/>
        <v>285460000</v>
      </c>
      <c r="L262" s="13">
        <f t="shared" si="22"/>
        <v>285.45999999999998</v>
      </c>
      <c r="M262" s="13"/>
      <c r="N262" s="13"/>
    </row>
    <row r="263" spans="1:14" ht="12.75">
      <c r="A263" s="6"/>
      <c r="B263" s="7"/>
      <c r="C263" s="8"/>
      <c r="D263" s="8"/>
      <c r="E263" s="9"/>
      <c r="F263" s="13"/>
      <c r="G263" s="13"/>
      <c r="H263" s="13" t="s">
        <v>52</v>
      </c>
      <c r="I263" s="13" t="s">
        <v>53</v>
      </c>
      <c r="J263" s="13">
        <f t="shared" si="23"/>
        <v>2</v>
      </c>
      <c r="K263" s="13">
        <f t="shared" si="24"/>
        <v>202000000</v>
      </c>
      <c r="L263" s="13">
        <f t="shared" si="22"/>
        <v>202</v>
      </c>
      <c r="M263" s="13"/>
      <c r="N263" s="13"/>
    </row>
    <row r="264" spans="1:14" ht="12.75">
      <c r="A264" s="6"/>
      <c r="B264" s="7"/>
      <c r="C264" s="8"/>
      <c r="D264" s="8"/>
      <c r="E264" s="9"/>
      <c r="F264" s="13"/>
      <c r="G264" s="13"/>
      <c r="H264" s="13" t="s">
        <v>52</v>
      </c>
      <c r="I264" s="13" t="s">
        <v>92</v>
      </c>
      <c r="J264" s="13">
        <f t="shared" si="23"/>
        <v>3</v>
      </c>
      <c r="K264" s="13">
        <f t="shared" si="24"/>
        <v>230470000</v>
      </c>
      <c r="L264" s="13">
        <f t="shared" si="22"/>
        <v>230.47</v>
      </c>
      <c r="M264" s="13"/>
      <c r="N264" s="13"/>
    </row>
    <row r="265" spans="1:14" ht="12.75">
      <c r="A265" s="6"/>
      <c r="B265" s="7"/>
      <c r="C265" s="8"/>
      <c r="D265" s="8"/>
      <c r="E265" s="9"/>
      <c r="F265" s="13"/>
      <c r="G265" s="13"/>
      <c r="H265" s="13" t="s">
        <v>52</v>
      </c>
      <c r="I265" s="13" t="s">
        <v>188</v>
      </c>
      <c r="J265" s="13">
        <f t="shared" si="23"/>
        <v>4</v>
      </c>
      <c r="K265" s="13">
        <f t="shared" si="24"/>
        <v>70700000</v>
      </c>
      <c r="L265" s="13">
        <f t="shared" si="22"/>
        <v>70.7</v>
      </c>
      <c r="M265" s="13"/>
      <c r="N265" s="13"/>
    </row>
    <row r="266" spans="1:14" ht="12.75">
      <c r="A266" s="6"/>
      <c r="B266" s="7"/>
      <c r="C266" s="8"/>
      <c r="D266" s="8"/>
      <c r="E266" s="9"/>
      <c r="F266" s="13"/>
      <c r="G266" s="13"/>
      <c r="H266" s="13"/>
      <c r="I266" s="13"/>
      <c r="J266" s="13"/>
      <c r="K266" s="13"/>
      <c r="L266" s="13"/>
      <c r="M266" s="13"/>
      <c r="N266" s="13"/>
    </row>
    <row r="267" spans="1:14" ht="12.75">
      <c r="A267" s="6"/>
      <c r="B267" s="7"/>
      <c r="C267" s="8"/>
      <c r="D267" s="8"/>
      <c r="E267" s="9"/>
      <c r="F267" s="13"/>
      <c r="G267" s="13"/>
      <c r="H267" s="13"/>
      <c r="I267" s="13"/>
      <c r="J267" s="13"/>
      <c r="K267" s="13"/>
      <c r="L267" s="13"/>
      <c r="M267" s="13"/>
      <c r="N267" s="13"/>
    </row>
    <row r="268" spans="1:14" ht="12.75">
      <c r="A268" s="6"/>
      <c r="B268" s="7"/>
      <c r="C268" s="8"/>
      <c r="D268" s="8"/>
      <c r="E268" s="9"/>
      <c r="F268" s="13"/>
      <c r="G268" s="13"/>
      <c r="H268" s="13"/>
      <c r="I268" s="13"/>
      <c r="J268" s="13"/>
      <c r="K268" s="13"/>
      <c r="L268" s="13"/>
      <c r="M268" s="13"/>
      <c r="N268" s="13"/>
    </row>
    <row r="269" spans="1:14" ht="12.75">
      <c r="A269" s="6"/>
      <c r="B269" s="7"/>
      <c r="C269" s="14"/>
      <c r="D269" s="8"/>
      <c r="E269" s="9"/>
      <c r="F269" s="13"/>
      <c r="G269" s="13"/>
      <c r="H269" s="13"/>
      <c r="I269" s="13"/>
      <c r="J269" s="13"/>
      <c r="K269" s="13"/>
      <c r="L269" s="13"/>
      <c r="M269" s="13"/>
      <c r="N269" s="13"/>
    </row>
    <row r="270" spans="1:14" ht="12.75">
      <c r="A270" s="13"/>
      <c r="B270" s="13"/>
      <c r="C270" s="13"/>
      <c r="D270" s="13"/>
      <c r="E270" s="9"/>
      <c r="F270" s="13"/>
      <c r="G270" s="13"/>
      <c r="H270" s="13"/>
      <c r="I270" s="13"/>
      <c r="J270" s="13"/>
      <c r="K270" s="13"/>
      <c r="L270" s="13"/>
      <c r="M270" s="13"/>
      <c r="N270" s="13"/>
    </row>
    <row r="271" spans="1:14" ht="12.75">
      <c r="A271" s="13"/>
      <c r="B271" s="13"/>
      <c r="C271" s="13"/>
      <c r="D271" s="13"/>
      <c r="E271" s="9"/>
      <c r="F271" s="13"/>
      <c r="G271" s="13"/>
      <c r="H271" s="13"/>
      <c r="I271" s="13"/>
      <c r="J271" s="13"/>
      <c r="K271" s="13"/>
      <c r="L271" s="13"/>
      <c r="M271" s="13"/>
      <c r="N271" s="13"/>
    </row>
    <row r="272" spans="1:14" ht="12.75">
      <c r="A272" s="13"/>
      <c r="B272" s="13"/>
      <c r="C272" s="13"/>
      <c r="D272" s="13"/>
      <c r="E272" s="9"/>
      <c r="F272" s="13"/>
      <c r="G272" s="13"/>
      <c r="H272" s="13"/>
      <c r="I272" s="13"/>
      <c r="J272" s="13"/>
      <c r="K272" s="13"/>
      <c r="L272" s="13"/>
      <c r="M272" s="13"/>
      <c r="N272" s="13"/>
    </row>
    <row r="273" spans="1:14" ht="12.75">
      <c r="A273" s="13"/>
      <c r="B273" s="13"/>
      <c r="C273" s="13"/>
      <c r="D273" s="13"/>
      <c r="E273" s="9"/>
      <c r="F273" s="13"/>
      <c r="G273" s="13"/>
      <c r="H273" s="13"/>
      <c r="I273" s="13"/>
      <c r="J273" s="13"/>
      <c r="K273" s="13"/>
      <c r="L273" s="13"/>
      <c r="M273" s="13"/>
      <c r="N273" s="13"/>
    </row>
    <row r="274" spans="1:14" ht="12.75">
      <c r="A274" s="13"/>
      <c r="B274" s="13"/>
      <c r="C274" s="13"/>
      <c r="D274" s="13"/>
      <c r="E274" s="9"/>
      <c r="F274" s="13"/>
      <c r="G274" s="13"/>
      <c r="H274" s="13"/>
      <c r="I274" s="13"/>
      <c r="J274" s="13"/>
      <c r="K274" s="13"/>
      <c r="L274" s="13"/>
      <c r="M274" s="13"/>
      <c r="N274" s="13"/>
    </row>
    <row r="275" spans="1:14" ht="12.75">
      <c r="A275" s="13"/>
      <c r="B275" s="13"/>
      <c r="C275" s="13"/>
      <c r="D275" s="13"/>
      <c r="E275" s="9"/>
      <c r="F275" s="13"/>
      <c r="G275" s="13"/>
      <c r="H275" s="13"/>
      <c r="I275" s="13"/>
      <c r="J275" s="13"/>
      <c r="K275" s="13"/>
      <c r="L275" s="13"/>
      <c r="M275" s="13"/>
      <c r="N275" s="13"/>
    </row>
    <row r="276" spans="1:14" ht="12.75">
      <c r="A276" s="13"/>
      <c r="B276" s="13"/>
      <c r="C276" s="13"/>
      <c r="D276" s="13"/>
      <c r="E276" s="9"/>
      <c r="F276" s="13"/>
      <c r="G276" s="13"/>
      <c r="H276" s="13"/>
      <c r="I276" s="13"/>
      <c r="J276" s="13"/>
      <c r="K276" s="13"/>
      <c r="L276" s="13"/>
      <c r="M276" s="13"/>
      <c r="N276" s="13"/>
    </row>
    <row r="277" spans="1:14" ht="12.75">
      <c r="A277" s="13"/>
      <c r="B277" s="13"/>
      <c r="C277" s="13"/>
      <c r="D277" s="13"/>
      <c r="E277" s="9"/>
      <c r="F277" s="13"/>
      <c r="G277" s="13"/>
      <c r="H277" s="13"/>
      <c r="I277" s="13"/>
      <c r="J277" s="13"/>
      <c r="K277" s="13"/>
      <c r="L277" s="13"/>
      <c r="M277" s="13"/>
      <c r="N277" s="13"/>
    </row>
    <row r="278" spans="1:14" ht="12.75">
      <c r="A278" s="13"/>
      <c r="B278" s="13"/>
      <c r="C278" s="13"/>
      <c r="D278" s="13"/>
      <c r="E278" s="9"/>
      <c r="F278" s="13"/>
      <c r="G278" s="13"/>
      <c r="H278" s="13"/>
      <c r="I278" s="13"/>
      <c r="J278" s="13"/>
      <c r="K278" s="13"/>
      <c r="L278" s="13"/>
      <c r="M278" s="13"/>
      <c r="N278" s="13"/>
    </row>
    <row r="279" spans="1:14" ht="12.75">
      <c r="A279" s="13"/>
      <c r="B279" s="13"/>
      <c r="C279" s="13"/>
      <c r="D279" s="13"/>
      <c r="E279" s="9"/>
      <c r="F279" s="13"/>
      <c r="G279" s="13"/>
      <c r="H279" s="13"/>
      <c r="I279" s="13"/>
      <c r="J279" s="13"/>
      <c r="K279" s="13"/>
      <c r="L279" s="13"/>
      <c r="M279" s="13"/>
      <c r="N279" s="13"/>
    </row>
    <row r="280" spans="1:14" ht="12.75">
      <c r="A280" s="13"/>
      <c r="B280" s="13"/>
      <c r="C280" s="13"/>
      <c r="D280" s="13"/>
      <c r="E280" s="9"/>
      <c r="F280" s="13"/>
      <c r="G280" s="13"/>
      <c r="H280" s="13"/>
      <c r="I280" s="13"/>
      <c r="J280" s="13"/>
      <c r="K280" s="13"/>
      <c r="L280" s="13"/>
      <c r="M280" s="13"/>
      <c r="N280" s="13"/>
    </row>
    <row r="281" spans="1:14" ht="12.75">
      <c r="A281" s="13"/>
      <c r="B281" s="13"/>
      <c r="C281" s="25"/>
      <c r="D281" s="26"/>
      <c r="E281" s="27"/>
      <c r="F281" s="13"/>
      <c r="G281" s="25"/>
      <c r="H281" s="26"/>
      <c r="I281" s="26"/>
      <c r="J281" s="13"/>
      <c r="K281" s="13"/>
      <c r="L281" s="13"/>
      <c r="M281" s="13"/>
      <c r="N281" s="13"/>
    </row>
    <row r="282" spans="1:14" ht="12.75">
      <c r="A282" s="13"/>
      <c r="B282" s="13"/>
      <c r="C282" s="13"/>
      <c r="D282" s="13"/>
      <c r="E282" s="13"/>
      <c r="F282" s="13"/>
      <c r="G282" s="13"/>
      <c r="H282" s="13"/>
      <c r="I282" s="13"/>
      <c r="J282" s="13"/>
      <c r="K282" s="13"/>
      <c r="L282" s="13"/>
      <c r="M282" s="13"/>
      <c r="N282" s="13"/>
    </row>
    <row r="283" spans="1:14" ht="12.75">
      <c r="A283" s="13"/>
      <c r="B283" s="13"/>
      <c r="C283" s="13"/>
      <c r="D283" s="13"/>
      <c r="E283" s="13"/>
      <c r="F283" s="13"/>
      <c r="G283" s="13"/>
      <c r="H283" s="13"/>
      <c r="I283" s="13"/>
      <c r="J283" s="13"/>
      <c r="K283" s="13"/>
      <c r="L283" s="13"/>
      <c r="M283" s="13"/>
      <c r="N283" s="13"/>
    </row>
    <row r="284" spans="1:14" ht="12.75">
      <c r="A284" s="13"/>
      <c r="B284" s="13"/>
      <c r="C284" s="13"/>
      <c r="D284" s="13"/>
      <c r="E284" s="13"/>
      <c r="F284" s="13"/>
      <c r="G284" s="13"/>
      <c r="H284" s="13"/>
      <c r="I284" s="13"/>
      <c r="J284" s="13"/>
      <c r="K284" s="13"/>
      <c r="L284" s="13"/>
      <c r="M284" s="13"/>
      <c r="N284" s="13"/>
    </row>
    <row r="285" spans="1:14" ht="12.75">
      <c r="A285" s="13"/>
      <c r="B285" s="13"/>
      <c r="C285" s="13"/>
      <c r="D285" s="13"/>
      <c r="E285" s="13"/>
      <c r="F285" s="13"/>
      <c r="G285" s="13"/>
      <c r="H285" s="13"/>
      <c r="I285" s="13"/>
      <c r="J285" s="13"/>
      <c r="K285" s="13"/>
      <c r="L285" s="13"/>
      <c r="M285" s="13"/>
      <c r="N285" s="13"/>
    </row>
    <row r="286" spans="1:14" ht="12.75">
      <c r="A286" s="13"/>
      <c r="B286" s="13"/>
      <c r="C286" s="13"/>
      <c r="D286" s="13"/>
      <c r="E286" s="13"/>
      <c r="F286" s="13"/>
      <c r="G286" s="13"/>
      <c r="H286" s="13"/>
      <c r="I286" s="13"/>
      <c r="J286" s="13"/>
      <c r="K286" s="13"/>
      <c r="L286" s="13"/>
      <c r="M286" s="13"/>
      <c r="N286" s="13"/>
    </row>
    <row r="287" spans="1:14" ht="12.75">
      <c r="A287" s="13"/>
      <c r="B287" s="13"/>
      <c r="C287" s="13"/>
      <c r="D287" s="13"/>
      <c r="E287" s="13"/>
      <c r="F287" s="13"/>
      <c r="G287" s="13"/>
      <c r="H287" s="13"/>
      <c r="I287" s="13"/>
      <c r="J287" s="13"/>
      <c r="K287" s="13"/>
      <c r="L287" s="13"/>
      <c r="M287" s="13"/>
      <c r="N287" s="13"/>
    </row>
    <row r="288" spans="1:14" ht="12.75">
      <c r="A288" s="13"/>
      <c r="B288" s="13"/>
      <c r="C288" s="13"/>
      <c r="D288" s="13"/>
      <c r="E288" s="13"/>
      <c r="F288" s="13"/>
      <c r="G288" s="13"/>
      <c r="H288" s="13"/>
      <c r="I288" s="13"/>
      <c r="J288" s="13"/>
      <c r="K288" s="13"/>
      <c r="L288" s="13"/>
      <c r="M288" s="13"/>
      <c r="N288" s="13"/>
    </row>
    <row r="289" spans="1:14" ht="12.75">
      <c r="A289" s="13"/>
      <c r="B289" s="13"/>
      <c r="C289" s="13"/>
      <c r="D289" s="13"/>
      <c r="E289" s="13"/>
      <c r="F289" s="13"/>
      <c r="G289" s="13"/>
      <c r="H289" s="13"/>
      <c r="I289" s="13"/>
      <c r="J289" s="13"/>
      <c r="K289" s="13"/>
      <c r="L289" s="13"/>
      <c r="M289" s="13"/>
      <c r="N289" s="13"/>
    </row>
    <row r="290" spans="1:14" ht="12.75">
      <c r="A290" s="13"/>
      <c r="B290" s="13"/>
      <c r="C290" s="13"/>
      <c r="D290" s="13"/>
      <c r="E290" s="13"/>
      <c r="F290" s="13"/>
      <c r="G290" s="13"/>
      <c r="H290" s="13"/>
      <c r="I290" s="13"/>
      <c r="J290" s="13"/>
      <c r="K290" s="13"/>
      <c r="L290" s="13"/>
      <c r="M290" s="13"/>
      <c r="N290" s="13"/>
    </row>
    <row r="291" spans="1:14" ht="12.75">
      <c r="A291" s="13"/>
      <c r="B291" s="13"/>
      <c r="C291" s="13"/>
      <c r="D291" s="13"/>
      <c r="E291" s="13"/>
      <c r="F291" s="13"/>
      <c r="G291" s="13"/>
      <c r="H291" s="13"/>
      <c r="I291" s="13"/>
      <c r="J291" s="13"/>
      <c r="K291" s="13"/>
      <c r="L291" s="13"/>
      <c r="M291" s="13"/>
      <c r="N291" s="13"/>
    </row>
    <row r="292" spans="1:14" ht="12.75">
      <c r="A292" s="13"/>
      <c r="B292" s="13"/>
      <c r="C292" s="13"/>
      <c r="D292" s="13"/>
      <c r="E292" s="13"/>
      <c r="F292" s="13"/>
      <c r="G292" s="13"/>
      <c r="H292" s="13"/>
      <c r="I292" s="13"/>
      <c r="J292" s="13"/>
      <c r="K292" s="13"/>
      <c r="L292" s="13"/>
      <c r="M292" s="13"/>
      <c r="N292" s="13"/>
    </row>
    <row r="293" spans="1:14" ht="12.75">
      <c r="A293" s="13"/>
      <c r="B293" s="13"/>
      <c r="C293" s="13"/>
      <c r="D293" s="13"/>
      <c r="E293" s="13"/>
      <c r="F293" s="13"/>
      <c r="G293" s="13"/>
      <c r="H293" s="13"/>
      <c r="I293" s="13"/>
      <c r="J293" s="13"/>
      <c r="K293" s="13"/>
      <c r="L293" s="13"/>
      <c r="M293" s="13"/>
      <c r="N293" s="13"/>
    </row>
    <row r="294" spans="1:14" ht="12.75">
      <c r="A294" s="13"/>
      <c r="B294" s="13"/>
      <c r="C294" s="13"/>
      <c r="D294" s="13"/>
      <c r="E294" s="13"/>
      <c r="F294" s="13"/>
      <c r="G294" s="13"/>
      <c r="H294" s="13"/>
      <c r="I294" s="13"/>
      <c r="J294" s="13"/>
      <c r="K294" s="13"/>
      <c r="L294" s="13"/>
      <c r="M294" s="13"/>
      <c r="N294" s="13"/>
    </row>
    <row r="295" spans="1:14" ht="12.75">
      <c r="A295" s="13"/>
      <c r="B295" s="13"/>
      <c r="C295" s="13"/>
      <c r="D295" s="13"/>
      <c r="E295" s="13"/>
      <c r="F295" s="13"/>
      <c r="G295" s="13"/>
      <c r="H295" s="13"/>
      <c r="I295" s="13"/>
      <c r="J295" s="13"/>
      <c r="K295" s="13"/>
      <c r="L295" s="13"/>
      <c r="M295" s="13"/>
      <c r="N295" s="13"/>
    </row>
    <row r="296" spans="1:14" ht="12.75">
      <c r="A296" s="13"/>
      <c r="B296" s="13"/>
      <c r="C296" s="13"/>
      <c r="D296" s="13"/>
      <c r="E296" s="13"/>
      <c r="F296" s="13"/>
      <c r="G296" s="13"/>
      <c r="H296" s="13"/>
      <c r="I296" s="13"/>
      <c r="J296" s="13"/>
      <c r="K296" s="13"/>
      <c r="L296" s="13"/>
      <c r="M296" s="13"/>
      <c r="N296" s="13"/>
    </row>
    <row r="297" spans="1:14" ht="12.75">
      <c r="A297" s="13"/>
      <c r="B297" s="13"/>
      <c r="C297" s="13"/>
      <c r="D297" s="13"/>
      <c r="E297" s="9"/>
      <c r="F297" s="13"/>
      <c r="G297" s="13"/>
      <c r="H297" s="13"/>
      <c r="I297" s="13"/>
      <c r="J297" s="13"/>
      <c r="K297" s="13"/>
      <c r="L297" s="13"/>
      <c r="M297" s="13"/>
      <c r="N297" s="13"/>
    </row>
    <row r="298" spans="1:14" ht="12.75">
      <c r="A298" s="13"/>
      <c r="B298" s="13"/>
      <c r="C298" s="13"/>
      <c r="D298" s="13"/>
      <c r="E298" s="9"/>
      <c r="F298" s="13"/>
      <c r="G298" s="13"/>
      <c r="H298" s="13"/>
      <c r="I298" s="9"/>
      <c r="J298" s="13"/>
      <c r="K298" s="13"/>
      <c r="L298" s="13"/>
      <c r="M298" s="13"/>
      <c r="N298" s="13"/>
    </row>
    <row r="299" spans="1:14" ht="12.75">
      <c r="A299" s="13"/>
      <c r="B299" s="13"/>
      <c r="C299" s="13"/>
      <c r="D299" s="13"/>
      <c r="E299" s="9"/>
      <c r="F299" s="13"/>
      <c r="G299" s="13"/>
      <c r="H299" s="13"/>
      <c r="I299" s="9"/>
      <c r="J299" s="13"/>
      <c r="K299" s="13"/>
      <c r="L299" s="13"/>
      <c r="M299" s="13"/>
      <c r="N299" s="13"/>
    </row>
    <row r="300" spans="1:14" ht="12.75">
      <c r="A300" s="13"/>
      <c r="B300" s="13"/>
      <c r="C300" s="13"/>
      <c r="D300" s="13"/>
      <c r="E300" s="9"/>
      <c r="F300" s="13"/>
      <c r="G300" s="13"/>
      <c r="H300" s="13"/>
      <c r="I300" s="9"/>
      <c r="J300" s="13"/>
      <c r="K300" s="13"/>
      <c r="L300" s="13"/>
      <c r="M300" s="13"/>
      <c r="N300" s="13"/>
    </row>
    <row r="301" spans="1:14" ht="12.75">
      <c r="A301" s="13"/>
      <c r="B301" s="13"/>
      <c r="C301" s="13"/>
      <c r="D301" s="13"/>
      <c r="E301" s="9"/>
      <c r="F301" s="13"/>
      <c r="G301" s="13"/>
      <c r="H301" s="13"/>
      <c r="I301" s="9"/>
      <c r="J301" s="13"/>
      <c r="K301" s="13"/>
      <c r="L301" s="13"/>
      <c r="M301" s="13"/>
      <c r="N301" s="13"/>
    </row>
    <row r="302" spans="1:14" ht="12.75">
      <c r="A302" s="13"/>
      <c r="B302" s="13"/>
      <c r="C302" s="13"/>
      <c r="D302" s="13"/>
      <c r="E302" s="9"/>
      <c r="F302" s="13"/>
      <c r="G302" s="13"/>
      <c r="H302" s="13"/>
      <c r="I302" s="9"/>
      <c r="J302" s="13"/>
      <c r="K302" s="13"/>
      <c r="L302" s="13"/>
      <c r="M302" s="13"/>
      <c r="N302" s="13"/>
    </row>
    <row r="303" spans="1:14" ht="12.75">
      <c r="A303" s="13"/>
      <c r="B303" s="13"/>
      <c r="C303" s="13"/>
      <c r="D303" s="13"/>
      <c r="E303" s="9"/>
      <c r="F303" s="13"/>
      <c r="G303" s="13"/>
      <c r="H303" s="13"/>
      <c r="I303" s="9"/>
      <c r="J303" s="13"/>
      <c r="K303" s="13"/>
      <c r="L303" s="13"/>
      <c r="M303" s="13"/>
      <c r="N303" s="13"/>
    </row>
    <row r="304" spans="1:14" ht="12.75">
      <c r="A304" s="13"/>
      <c r="B304" s="13"/>
      <c r="C304" s="13"/>
      <c r="D304" s="13"/>
      <c r="E304" s="9"/>
      <c r="F304" s="13"/>
      <c r="G304" s="13"/>
      <c r="H304" s="13"/>
      <c r="I304" s="13"/>
      <c r="J304" s="13"/>
      <c r="K304" s="13"/>
      <c r="L304" s="13"/>
      <c r="M304" s="13"/>
      <c r="N304" s="13"/>
    </row>
    <row r="305" spans="1:14" ht="12.75">
      <c r="A305" s="13"/>
      <c r="B305" s="13"/>
      <c r="C305" s="13"/>
      <c r="D305" s="13"/>
      <c r="E305" s="9"/>
      <c r="F305" s="13"/>
      <c r="G305" s="13"/>
      <c r="H305" s="13"/>
      <c r="I305" s="13"/>
      <c r="J305" s="13"/>
      <c r="K305" s="13"/>
      <c r="L305" s="13"/>
      <c r="M305" s="13"/>
      <c r="N305" s="13"/>
    </row>
    <row r="306" spans="1:14" ht="12.75">
      <c r="A306" s="13"/>
      <c r="B306" s="13"/>
      <c r="C306" s="13"/>
      <c r="D306" s="13"/>
      <c r="E306" s="9"/>
      <c r="F306" s="13"/>
      <c r="G306" s="13"/>
      <c r="H306" s="13"/>
      <c r="I306" s="13"/>
      <c r="J306" s="13"/>
      <c r="K306" s="13"/>
      <c r="L306" s="13"/>
      <c r="M306" s="13"/>
      <c r="N306" s="13"/>
    </row>
    <row r="307" spans="1:14" ht="12.75">
      <c r="A307" s="13"/>
      <c r="B307" s="13"/>
      <c r="C307" s="13"/>
      <c r="D307" s="13"/>
      <c r="E307" s="9"/>
      <c r="F307" s="13"/>
      <c r="G307" s="13"/>
      <c r="H307" s="13"/>
      <c r="I307" s="13"/>
      <c r="J307" s="13"/>
      <c r="K307" s="13"/>
      <c r="L307" s="13"/>
      <c r="M307" s="13"/>
      <c r="N307" s="13"/>
    </row>
    <row r="308" spans="1:14" ht="12.75">
      <c r="A308" s="13"/>
      <c r="B308" s="13"/>
      <c r="C308" s="13"/>
      <c r="D308" s="13"/>
      <c r="E308" s="9"/>
      <c r="F308" s="13"/>
      <c r="G308" s="13"/>
      <c r="H308" s="13"/>
      <c r="I308" s="13"/>
      <c r="J308" s="13"/>
      <c r="K308" s="13"/>
      <c r="L308" s="13"/>
      <c r="M308" s="13"/>
      <c r="N308" s="13"/>
    </row>
    <row r="309" spans="1:14" ht="12.75">
      <c r="A309" s="13"/>
      <c r="B309" s="13"/>
      <c r="C309" s="13"/>
      <c r="D309" s="13"/>
      <c r="E309" s="9"/>
      <c r="F309" s="13"/>
      <c r="G309" s="13"/>
      <c r="H309" s="13"/>
      <c r="I309" s="13"/>
      <c r="J309" s="13"/>
      <c r="K309" s="13"/>
      <c r="L309" s="13"/>
      <c r="M309" s="13"/>
      <c r="N309" s="13"/>
    </row>
    <row r="310" spans="1:14" ht="12.75">
      <c r="A310" s="13"/>
      <c r="B310" s="13"/>
      <c r="C310" s="13"/>
      <c r="D310" s="13"/>
      <c r="E310" s="9"/>
      <c r="F310" s="13"/>
      <c r="G310" s="13"/>
      <c r="H310" s="13"/>
      <c r="I310" s="13"/>
      <c r="J310" s="13"/>
      <c r="K310" s="13"/>
      <c r="L310" s="13"/>
      <c r="M310" s="13"/>
      <c r="N310" s="13"/>
    </row>
    <row r="311" spans="1:14" ht="12.75">
      <c r="A311" s="13"/>
      <c r="B311" s="13"/>
      <c r="C311" s="13"/>
      <c r="D311" s="13"/>
      <c r="E311" s="9"/>
      <c r="F311" s="13"/>
      <c r="G311" s="13"/>
      <c r="H311" s="13"/>
      <c r="I311" s="13"/>
      <c r="J311" s="13"/>
      <c r="K311" s="13"/>
      <c r="L311" s="13"/>
      <c r="M311" s="13"/>
      <c r="N311" s="13"/>
    </row>
    <row r="312" spans="1:14" ht="12.75">
      <c r="A312" s="13"/>
      <c r="B312" s="13"/>
      <c r="C312" s="13"/>
      <c r="D312" s="13"/>
      <c r="E312" s="9"/>
      <c r="F312" s="13"/>
      <c r="G312" s="13"/>
      <c r="H312" s="13"/>
      <c r="I312" s="13"/>
      <c r="J312" s="13"/>
      <c r="K312" s="13"/>
      <c r="L312" s="13"/>
      <c r="M312" s="13"/>
      <c r="N312" s="13"/>
    </row>
    <row r="313" spans="1:14" ht="12.75">
      <c r="A313" s="13"/>
      <c r="B313" s="13"/>
      <c r="C313" s="13"/>
      <c r="D313" s="13"/>
      <c r="E313" s="9"/>
      <c r="F313" s="13"/>
      <c r="G313" s="13"/>
      <c r="H313" s="13"/>
      <c r="I313" s="13"/>
      <c r="J313" s="13"/>
      <c r="K313" s="13"/>
      <c r="L313" s="13"/>
      <c r="M313" s="13"/>
      <c r="N313" s="13"/>
    </row>
    <row r="314" spans="1:14" ht="12.75">
      <c r="A314" s="13"/>
      <c r="B314" s="13"/>
      <c r="C314" s="13"/>
      <c r="D314" s="13"/>
      <c r="E314" s="9"/>
      <c r="F314" s="13"/>
      <c r="G314" s="13"/>
      <c r="H314" s="13"/>
      <c r="I314" s="13"/>
      <c r="J314" s="13"/>
      <c r="K314" s="13"/>
      <c r="L314" s="13"/>
      <c r="M314" s="13"/>
      <c r="N314" s="13"/>
    </row>
    <row r="315" spans="1:14" ht="12.75">
      <c r="A315" s="13"/>
      <c r="B315" s="13"/>
      <c r="C315" s="13"/>
      <c r="D315" s="13"/>
      <c r="E315" s="9"/>
      <c r="F315" s="13"/>
      <c r="G315" s="13"/>
      <c r="H315" s="13"/>
      <c r="I315" s="13"/>
      <c r="J315" s="13"/>
      <c r="K315" s="13"/>
      <c r="L315" s="13"/>
      <c r="M315" s="13"/>
      <c r="N315" s="13"/>
    </row>
    <row r="316" spans="1:14" ht="12.75">
      <c r="A316" s="13"/>
      <c r="B316" s="13"/>
      <c r="C316" s="13"/>
      <c r="D316" s="13"/>
      <c r="E316" s="9"/>
      <c r="F316" s="13"/>
      <c r="G316" s="13"/>
      <c r="H316" s="13"/>
      <c r="I316" s="13"/>
      <c r="J316" s="13"/>
      <c r="K316" s="13"/>
      <c r="L316" s="13"/>
      <c r="M316" s="13"/>
      <c r="N316" s="13"/>
    </row>
    <row r="317" spans="1:14" ht="12.75">
      <c r="A317" s="13"/>
      <c r="B317" s="13"/>
      <c r="C317" s="13"/>
      <c r="D317" s="13"/>
      <c r="E317" s="9"/>
      <c r="F317" s="13"/>
      <c r="G317" s="13"/>
      <c r="H317" s="13"/>
      <c r="I317" s="13"/>
      <c r="J317" s="13"/>
      <c r="K317" s="13"/>
      <c r="L317" s="13"/>
      <c r="M317" s="13"/>
      <c r="N317" s="13"/>
    </row>
    <row r="318" spans="1:14" ht="12.75">
      <c r="A318" s="13"/>
      <c r="B318" s="13"/>
      <c r="C318" s="13"/>
      <c r="D318" s="13"/>
      <c r="E318" s="9"/>
      <c r="F318" s="13"/>
      <c r="G318" s="13"/>
      <c r="H318" s="13"/>
      <c r="I318" s="13"/>
      <c r="J318" s="13"/>
      <c r="K318" s="13"/>
      <c r="L318" s="13"/>
      <c r="M318" s="13"/>
      <c r="N318" s="13"/>
    </row>
    <row r="319" spans="1:14" ht="12.75">
      <c r="A319" s="13"/>
      <c r="B319" s="13"/>
      <c r="C319" s="13"/>
      <c r="D319" s="13"/>
      <c r="E319" s="9"/>
      <c r="F319" s="13"/>
      <c r="G319" s="13"/>
      <c r="H319" s="13"/>
      <c r="I319" s="13"/>
      <c r="J319" s="13"/>
      <c r="K319" s="13"/>
      <c r="L319" s="13"/>
      <c r="M319" s="13"/>
      <c r="N319" s="13"/>
    </row>
    <row r="320" spans="1:14" ht="12.75">
      <c r="A320" s="13"/>
      <c r="B320" s="13"/>
      <c r="C320" s="13"/>
      <c r="D320" s="13"/>
      <c r="E320" s="9"/>
      <c r="F320" s="13"/>
      <c r="G320" s="13"/>
      <c r="H320" s="13"/>
      <c r="I320" s="13"/>
      <c r="J320" s="13"/>
      <c r="K320" s="13"/>
      <c r="L320" s="13"/>
      <c r="M320" s="13"/>
      <c r="N320" s="13"/>
    </row>
    <row r="321" spans="1:14" ht="12.75">
      <c r="A321" s="13"/>
      <c r="B321" s="13"/>
      <c r="C321" s="13"/>
      <c r="D321" s="13"/>
      <c r="E321" s="9"/>
      <c r="F321" s="13"/>
      <c r="G321" s="13"/>
      <c r="H321" s="13"/>
      <c r="I321" s="13"/>
      <c r="J321" s="13"/>
      <c r="K321" s="13"/>
      <c r="L321" s="13"/>
      <c r="M321" s="13"/>
      <c r="N321" s="13"/>
    </row>
    <row r="322" spans="1:14" ht="12.75">
      <c r="A322" s="13"/>
      <c r="B322" s="13"/>
      <c r="C322" s="13"/>
      <c r="D322" s="13"/>
      <c r="E322" s="9"/>
      <c r="F322" s="13"/>
      <c r="G322" s="13"/>
      <c r="H322" s="13"/>
      <c r="I322" s="13"/>
      <c r="J322" s="13"/>
      <c r="K322" s="13"/>
      <c r="L322" s="13"/>
      <c r="M322" s="13"/>
      <c r="N322" s="13"/>
    </row>
    <row r="323" spans="1:14" ht="12.75">
      <c r="A323" s="13"/>
      <c r="B323" s="13"/>
      <c r="C323" s="13"/>
      <c r="D323" s="13"/>
      <c r="E323" s="9"/>
      <c r="F323" s="13"/>
      <c r="G323" s="13"/>
      <c r="H323" s="13"/>
      <c r="I323" s="13"/>
      <c r="J323" s="13"/>
      <c r="K323" s="13"/>
      <c r="L323" s="13"/>
      <c r="M323" s="13"/>
      <c r="N323" s="13"/>
    </row>
    <row r="324" spans="1:14" ht="12.75">
      <c r="A324" s="13"/>
      <c r="B324" s="13"/>
      <c r="C324" s="13"/>
      <c r="D324" s="13"/>
      <c r="E324" s="9"/>
      <c r="F324" s="13"/>
      <c r="G324" s="13"/>
      <c r="H324" s="13"/>
      <c r="I324" s="13"/>
      <c r="J324" s="13"/>
      <c r="K324" s="13"/>
      <c r="L324" s="13"/>
      <c r="M324" s="13"/>
      <c r="N324" s="13"/>
    </row>
    <row r="325" spans="1:14" ht="12.75">
      <c r="A325" s="13"/>
      <c r="B325" s="13"/>
      <c r="C325" s="13"/>
      <c r="D325" s="13"/>
      <c r="E325" s="9"/>
      <c r="F325" s="13"/>
      <c r="G325" s="13"/>
      <c r="H325" s="13"/>
      <c r="I325" s="13"/>
      <c r="J325" s="13"/>
      <c r="K325" s="13"/>
      <c r="L325" s="13"/>
      <c r="M325" s="13"/>
      <c r="N325" s="13"/>
    </row>
    <row r="326" spans="1:14" ht="12.75">
      <c r="A326" s="13"/>
      <c r="B326" s="13"/>
      <c r="C326" s="13"/>
      <c r="D326" s="13"/>
      <c r="E326" s="9"/>
      <c r="F326" s="13"/>
      <c r="G326" s="13"/>
      <c r="H326" s="13"/>
      <c r="I326" s="13"/>
      <c r="J326" s="13"/>
      <c r="K326" s="13"/>
      <c r="L326" s="13"/>
      <c r="M326" s="13"/>
      <c r="N326" s="13"/>
    </row>
    <row r="327" spans="1:14" ht="12.75">
      <c r="A327" s="13"/>
      <c r="B327" s="13"/>
      <c r="C327" s="13"/>
      <c r="D327" s="13"/>
      <c r="E327" s="9"/>
      <c r="F327" s="13"/>
      <c r="G327" s="13"/>
      <c r="H327" s="13"/>
      <c r="I327" s="13"/>
      <c r="J327" s="13"/>
      <c r="K327" s="13"/>
      <c r="L327" s="13"/>
      <c r="M327" s="13"/>
      <c r="N327" s="13"/>
    </row>
    <row r="328" spans="1:14" ht="12.75">
      <c r="A328" s="13"/>
      <c r="B328" s="13"/>
      <c r="C328" s="13"/>
      <c r="D328" s="13"/>
      <c r="E328" s="9"/>
      <c r="F328" s="13"/>
      <c r="G328" s="13"/>
      <c r="H328" s="13"/>
      <c r="I328" s="13"/>
      <c r="J328" s="13"/>
      <c r="K328" s="13"/>
      <c r="L328" s="13"/>
      <c r="M328" s="13"/>
      <c r="N328" s="13"/>
    </row>
    <row r="329" spans="1:14" ht="12.75">
      <c r="A329" s="13"/>
      <c r="B329" s="13"/>
      <c r="C329" s="13"/>
      <c r="D329" s="13"/>
      <c r="E329" s="9"/>
      <c r="F329" s="13"/>
      <c r="G329" s="13"/>
      <c r="H329" s="13"/>
      <c r="I329" s="13"/>
      <c r="J329" s="13"/>
      <c r="K329" s="13"/>
      <c r="L329" s="13"/>
      <c r="M329" s="13"/>
      <c r="N329" s="13"/>
    </row>
    <row r="330" spans="1:14" ht="12.75">
      <c r="A330" s="13"/>
      <c r="B330" s="13"/>
      <c r="C330" s="13"/>
      <c r="D330" s="13"/>
      <c r="E330" s="9"/>
      <c r="F330" s="13"/>
      <c r="G330" s="13"/>
      <c r="H330" s="13"/>
      <c r="I330" s="13"/>
      <c r="J330" s="13"/>
      <c r="K330" s="13"/>
      <c r="L330" s="13"/>
      <c r="M330" s="13"/>
      <c r="N330" s="13"/>
    </row>
    <row r="331" spans="1:14" ht="12.75">
      <c r="A331" s="13"/>
      <c r="B331" s="13"/>
      <c r="C331" s="13"/>
      <c r="D331" s="13"/>
      <c r="E331" s="9"/>
      <c r="F331" s="13"/>
      <c r="G331" s="13"/>
      <c r="H331" s="13"/>
      <c r="I331" s="13"/>
      <c r="J331" s="13"/>
      <c r="K331" s="13"/>
      <c r="L331" s="13"/>
      <c r="M331" s="13"/>
      <c r="N331" s="13"/>
    </row>
    <row r="332" spans="1:14" ht="12.75">
      <c r="A332" s="13"/>
      <c r="B332" s="13"/>
      <c r="C332" s="13"/>
      <c r="D332" s="13"/>
      <c r="E332" s="9"/>
      <c r="F332" s="13"/>
      <c r="G332" s="13"/>
      <c r="H332" s="13"/>
      <c r="I332" s="13"/>
      <c r="J332" s="13"/>
      <c r="K332" s="13"/>
      <c r="L332" s="13"/>
      <c r="M332" s="13"/>
      <c r="N332" s="13"/>
    </row>
    <row r="333" spans="1:14" ht="12.75">
      <c r="A333" s="13"/>
      <c r="B333" s="13"/>
      <c r="C333" s="13"/>
      <c r="D333" s="13"/>
      <c r="E333" s="9"/>
      <c r="F333" s="13"/>
      <c r="G333" s="13"/>
      <c r="H333" s="13"/>
      <c r="I333" s="13"/>
      <c r="J333" s="13"/>
      <c r="K333" s="13"/>
      <c r="L333" s="13"/>
      <c r="M333" s="13"/>
      <c r="N333" s="13"/>
    </row>
    <row r="334" spans="1:14" ht="12.75">
      <c r="A334" s="13"/>
      <c r="B334" s="13"/>
      <c r="C334" s="13"/>
      <c r="D334" s="13"/>
      <c r="E334" s="9"/>
      <c r="F334" s="13"/>
      <c r="G334" s="13"/>
      <c r="H334" s="13"/>
      <c r="I334" s="13"/>
      <c r="J334" s="13"/>
      <c r="K334" s="13"/>
      <c r="L334" s="13"/>
      <c r="M334" s="13"/>
      <c r="N334" s="13"/>
    </row>
    <row r="335" spans="1:14" ht="12.75">
      <c r="A335" s="13"/>
      <c r="B335" s="13"/>
      <c r="C335" s="13"/>
      <c r="D335" s="13"/>
      <c r="E335" s="9"/>
      <c r="F335" s="13"/>
      <c r="G335" s="13"/>
      <c r="H335" s="13"/>
      <c r="I335" s="13"/>
      <c r="J335" s="13"/>
      <c r="K335" s="13"/>
      <c r="L335" s="13"/>
      <c r="M335" s="13"/>
      <c r="N335" s="13"/>
    </row>
    <row r="336" spans="1:14" ht="12.75">
      <c r="A336" s="13"/>
      <c r="B336" s="13"/>
      <c r="C336" s="13"/>
      <c r="D336" s="13"/>
      <c r="E336" s="9"/>
      <c r="F336" s="13"/>
      <c r="G336" s="13"/>
      <c r="H336" s="13"/>
      <c r="I336" s="13"/>
      <c r="J336" s="13"/>
      <c r="K336" s="13"/>
      <c r="L336" s="13"/>
      <c r="M336" s="13"/>
      <c r="N336" s="13"/>
    </row>
    <row r="337" spans="1:14" ht="12.75">
      <c r="A337" s="13"/>
      <c r="B337" s="13"/>
      <c r="C337" s="13"/>
      <c r="D337" s="13"/>
      <c r="E337" s="9"/>
      <c r="F337" s="13"/>
      <c r="G337" s="13"/>
      <c r="H337" s="13"/>
      <c r="I337" s="13"/>
      <c r="J337" s="13"/>
      <c r="K337" s="13"/>
      <c r="L337" s="13"/>
      <c r="M337" s="13"/>
      <c r="N337" s="13"/>
    </row>
    <row r="338" spans="1:14" ht="12.75">
      <c r="A338" s="13"/>
      <c r="B338" s="13"/>
      <c r="C338" s="13"/>
      <c r="D338" s="13"/>
      <c r="E338" s="9"/>
      <c r="F338" s="13"/>
      <c r="G338" s="13"/>
      <c r="H338" s="13"/>
      <c r="I338" s="13"/>
      <c r="J338" s="13"/>
      <c r="K338" s="13"/>
      <c r="L338" s="13"/>
      <c r="M338" s="13"/>
      <c r="N338" s="13"/>
    </row>
    <row r="339" spans="1:14" ht="12.75">
      <c r="A339" s="13"/>
      <c r="B339" s="13"/>
      <c r="C339" s="13"/>
      <c r="D339" s="13"/>
      <c r="E339" s="9"/>
      <c r="F339" s="13"/>
      <c r="G339" s="13"/>
      <c r="H339" s="13"/>
      <c r="I339" s="13"/>
      <c r="J339" s="13"/>
      <c r="K339" s="13"/>
      <c r="L339" s="13"/>
      <c r="M339" s="13"/>
      <c r="N339" s="13"/>
    </row>
    <row r="340" spans="1:14" ht="12.75">
      <c r="A340" s="13"/>
      <c r="B340" s="13"/>
      <c r="C340" s="13"/>
      <c r="D340" s="13"/>
      <c r="E340" s="9"/>
      <c r="F340" s="13"/>
      <c r="G340" s="13"/>
      <c r="H340" s="13"/>
      <c r="I340" s="13"/>
      <c r="J340" s="13"/>
      <c r="K340" s="13"/>
      <c r="L340" s="13"/>
      <c r="M340" s="13"/>
      <c r="N340" s="13"/>
    </row>
    <row r="341" spans="1:14" ht="12.75">
      <c r="A341" s="13"/>
      <c r="B341" s="13"/>
      <c r="C341" s="13"/>
      <c r="D341" s="13"/>
      <c r="E341" s="9"/>
      <c r="F341" s="13"/>
      <c r="G341" s="13"/>
      <c r="H341" s="13"/>
      <c r="I341" s="13"/>
      <c r="J341" s="13"/>
      <c r="K341" s="13"/>
      <c r="L341" s="13"/>
      <c r="M341" s="13"/>
      <c r="N341" s="13"/>
    </row>
    <row r="342" spans="1:14" ht="12.75">
      <c r="A342" s="13"/>
      <c r="B342" s="13"/>
      <c r="C342" s="13"/>
      <c r="D342" s="13"/>
      <c r="E342" s="9"/>
      <c r="F342" s="13"/>
      <c r="G342" s="13"/>
      <c r="H342" s="13"/>
      <c r="I342" s="13"/>
      <c r="J342" s="13"/>
      <c r="K342" s="13"/>
      <c r="L342" s="13"/>
      <c r="M342" s="13"/>
      <c r="N342" s="13"/>
    </row>
    <row r="343" spans="1:14" ht="12.75">
      <c r="A343" s="13"/>
      <c r="B343" s="13"/>
      <c r="C343" s="13"/>
      <c r="D343" s="13"/>
      <c r="E343" s="9"/>
      <c r="F343" s="13"/>
      <c r="G343" s="13"/>
      <c r="H343" s="13"/>
      <c r="I343" s="13"/>
      <c r="J343" s="13"/>
      <c r="K343" s="13"/>
      <c r="L343" s="13"/>
      <c r="M343" s="13"/>
      <c r="N343" s="13"/>
    </row>
    <row r="344" spans="1:14" ht="12.75">
      <c r="A344" s="13"/>
      <c r="B344" s="13"/>
      <c r="C344" s="13"/>
      <c r="D344" s="13"/>
      <c r="E344" s="9"/>
      <c r="F344" s="13"/>
      <c r="G344" s="13"/>
      <c r="H344" s="13"/>
      <c r="I344" s="13"/>
      <c r="J344" s="13"/>
      <c r="K344" s="13"/>
      <c r="L344" s="13"/>
      <c r="M344" s="13"/>
      <c r="N344" s="13"/>
    </row>
    <row r="345" spans="1:14" ht="12.75">
      <c r="A345" s="13"/>
      <c r="B345" s="13"/>
      <c r="C345" s="13"/>
      <c r="D345" s="13"/>
      <c r="E345" s="9"/>
      <c r="F345" s="13"/>
      <c r="G345" s="13"/>
      <c r="H345" s="13"/>
      <c r="I345" s="13"/>
      <c r="J345" s="13"/>
      <c r="K345" s="13"/>
      <c r="L345" s="13"/>
      <c r="M345" s="13"/>
      <c r="N345" s="13"/>
    </row>
    <row r="346" spans="1:14" ht="12.75">
      <c r="A346" s="13"/>
      <c r="B346" s="13"/>
      <c r="C346" s="13"/>
      <c r="D346" s="13"/>
      <c r="E346" s="9"/>
      <c r="F346" s="13"/>
      <c r="G346" s="13"/>
      <c r="H346" s="13"/>
      <c r="I346" s="13"/>
      <c r="J346" s="13"/>
      <c r="K346" s="13"/>
      <c r="L346" s="13"/>
      <c r="M346" s="13"/>
      <c r="N346" s="13"/>
    </row>
    <row r="347" spans="1:14" ht="12.75">
      <c r="A347" s="13"/>
      <c r="B347" s="13"/>
      <c r="C347" s="13"/>
      <c r="D347" s="13"/>
      <c r="E347" s="9"/>
      <c r="F347" s="13"/>
      <c r="G347" s="13"/>
      <c r="H347" s="13"/>
      <c r="I347" s="13"/>
      <c r="J347" s="13"/>
      <c r="K347" s="13"/>
      <c r="L347" s="13"/>
      <c r="M347" s="13"/>
      <c r="N347" s="13"/>
    </row>
    <row r="348" spans="1:14" ht="12.75">
      <c r="A348" s="13"/>
      <c r="B348" s="13"/>
      <c r="C348" s="13"/>
      <c r="D348" s="13"/>
      <c r="E348" s="9"/>
      <c r="F348" s="13"/>
      <c r="G348" s="13"/>
      <c r="H348" s="13"/>
      <c r="I348" s="13"/>
      <c r="J348" s="13"/>
      <c r="K348" s="13"/>
      <c r="L348" s="13"/>
      <c r="M348" s="13"/>
      <c r="N348" s="13"/>
    </row>
    <row r="349" spans="1:14" ht="12.75">
      <c r="A349" s="13"/>
      <c r="B349" s="13"/>
      <c r="C349" s="13"/>
      <c r="D349" s="13"/>
      <c r="E349" s="9"/>
      <c r="F349" s="13"/>
      <c r="G349" s="13"/>
      <c r="H349" s="13"/>
      <c r="I349" s="13"/>
      <c r="J349" s="13"/>
      <c r="K349" s="13"/>
      <c r="L349" s="13"/>
      <c r="M349" s="13"/>
      <c r="N349" s="13"/>
    </row>
    <row r="350" spans="1:14" ht="12.75">
      <c r="A350" s="13"/>
      <c r="B350" s="13"/>
      <c r="C350" s="13"/>
      <c r="D350" s="13"/>
      <c r="E350" s="9"/>
      <c r="F350" s="13"/>
      <c r="G350" s="13"/>
      <c r="H350" s="13"/>
      <c r="I350" s="13"/>
      <c r="J350" s="13"/>
      <c r="K350" s="13"/>
      <c r="L350" s="13"/>
      <c r="M350" s="13"/>
      <c r="N350" s="13"/>
    </row>
    <row r="351" spans="1:14" ht="12.75">
      <c r="A351" s="13"/>
      <c r="B351" s="13"/>
      <c r="C351" s="13"/>
      <c r="D351" s="13"/>
      <c r="E351" s="9"/>
      <c r="F351" s="13"/>
      <c r="G351" s="13"/>
      <c r="H351" s="13"/>
      <c r="I351" s="13"/>
      <c r="J351" s="13"/>
      <c r="K351" s="13"/>
      <c r="L351" s="13"/>
      <c r="M351" s="13"/>
      <c r="N351" s="13"/>
    </row>
    <row r="352" spans="1:14" ht="12.75">
      <c r="A352" s="13"/>
      <c r="B352" s="13"/>
      <c r="C352" s="13"/>
      <c r="D352" s="13"/>
      <c r="E352" s="9"/>
      <c r="F352" s="13"/>
      <c r="G352" s="13"/>
      <c r="H352" s="13"/>
      <c r="I352" s="13"/>
      <c r="J352" s="13"/>
      <c r="K352" s="13"/>
      <c r="L352" s="13"/>
      <c r="M352" s="13"/>
      <c r="N352" s="13"/>
    </row>
    <row r="353" spans="1:14" ht="12.75">
      <c r="A353" s="13"/>
      <c r="B353" s="13"/>
      <c r="C353" s="13"/>
      <c r="D353" s="13"/>
      <c r="E353" s="9"/>
      <c r="F353" s="13"/>
      <c r="G353" s="13"/>
      <c r="H353" s="13"/>
      <c r="I353" s="13"/>
      <c r="J353" s="13"/>
      <c r="K353" s="13"/>
      <c r="L353" s="13"/>
      <c r="M353" s="13"/>
      <c r="N353" s="13"/>
    </row>
    <row r="354" spans="1:14" ht="12.75">
      <c r="A354" s="13"/>
      <c r="B354" s="13"/>
      <c r="C354" s="13"/>
      <c r="D354" s="13"/>
      <c r="E354" s="9"/>
      <c r="F354" s="13"/>
      <c r="G354" s="13"/>
      <c r="H354" s="13"/>
      <c r="I354" s="13"/>
      <c r="J354" s="13"/>
      <c r="K354" s="13"/>
      <c r="L354" s="13"/>
      <c r="M354" s="13"/>
      <c r="N354" s="13"/>
    </row>
    <row r="355" spans="1:14" ht="12.75">
      <c r="A355" s="13"/>
      <c r="B355" s="13"/>
      <c r="C355" s="13"/>
      <c r="D355" s="13"/>
      <c r="E355" s="9"/>
      <c r="F355" s="13"/>
      <c r="G355" s="13"/>
      <c r="H355" s="13"/>
      <c r="I355" s="13"/>
      <c r="J355" s="13"/>
      <c r="K355" s="13"/>
      <c r="L355" s="13"/>
      <c r="M355" s="13"/>
      <c r="N355" s="13"/>
    </row>
    <row r="356" spans="1:14" ht="12.75">
      <c r="A356" s="13"/>
      <c r="B356" s="13"/>
      <c r="C356" s="13"/>
      <c r="D356" s="13"/>
      <c r="E356" s="9"/>
      <c r="F356" s="13"/>
      <c r="G356" s="13"/>
      <c r="H356" s="13"/>
      <c r="I356" s="13"/>
      <c r="J356" s="13"/>
      <c r="K356" s="13"/>
      <c r="L356" s="13"/>
      <c r="M356" s="13"/>
      <c r="N356" s="13"/>
    </row>
    <row r="357" spans="1:14" ht="12.75">
      <c r="A357" s="13"/>
      <c r="B357" s="13"/>
      <c r="C357" s="13"/>
      <c r="D357" s="13"/>
      <c r="E357" s="9"/>
      <c r="F357" s="13"/>
      <c r="G357" s="13"/>
      <c r="H357" s="13"/>
      <c r="I357" s="13"/>
      <c r="J357" s="13"/>
      <c r="K357" s="13"/>
      <c r="L357" s="13"/>
      <c r="M357" s="13"/>
      <c r="N357" s="13"/>
    </row>
    <row r="358" spans="1:14" ht="12.75">
      <c r="A358" s="13"/>
      <c r="B358" s="13"/>
      <c r="C358" s="13"/>
      <c r="D358" s="13"/>
      <c r="E358" s="9"/>
      <c r="F358" s="13"/>
      <c r="G358" s="13"/>
      <c r="H358" s="13"/>
      <c r="I358" s="13"/>
      <c r="J358" s="13"/>
      <c r="K358" s="13"/>
      <c r="L358" s="13"/>
      <c r="M358" s="13"/>
      <c r="N358" s="13"/>
    </row>
    <row r="359" spans="1:14" ht="12.75">
      <c r="A359" s="13"/>
      <c r="B359" s="13"/>
      <c r="C359" s="13"/>
      <c r="D359" s="13"/>
      <c r="E359" s="9"/>
      <c r="F359" s="13"/>
      <c r="G359" s="13"/>
      <c r="H359" s="13"/>
      <c r="I359" s="13"/>
      <c r="J359" s="13"/>
      <c r="K359" s="13"/>
      <c r="L359" s="13"/>
      <c r="M359" s="13"/>
      <c r="N359" s="13"/>
    </row>
    <row r="360" spans="1:14" ht="12.75">
      <c r="A360" s="13"/>
      <c r="B360" s="13"/>
      <c r="C360" s="13"/>
      <c r="D360" s="13"/>
      <c r="E360" s="9"/>
      <c r="F360" s="13"/>
      <c r="G360" s="13"/>
      <c r="H360" s="13"/>
      <c r="I360" s="13"/>
      <c r="J360" s="13"/>
      <c r="K360" s="13"/>
      <c r="L360" s="13"/>
      <c r="M360" s="13"/>
      <c r="N360" s="13"/>
    </row>
    <row r="361" spans="1:14" ht="12.75">
      <c r="A361" s="13"/>
      <c r="B361" s="13"/>
      <c r="C361" s="13"/>
      <c r="D361" s="13"/>
      <c r="E361" s="9"/>
      <c r="F361" s="13"/>
      <c r="G361" s="13"/>
      <c r="H361" s="13"/>
      <c r="I361" s="13"/>
      <c r="J361" s="13"/>
      <c r="K361" s="13"/>
      <c r="L361" s="13"/>
      <c r="M361" s="13"/>
      <c r="N361" s="13"/>
    </row>
    <row r="362" spans="1:14" ht="12.75">
      <c r="A362" s="13"/>
      <c r="B362" s="13"/>
      <c r="C362" s="13"/>
      <c r="D362" s="13"/>
      <c r="E362" s="9"/>
      <c r="F362" s="13"/>
      <c r="G362" s="13"/>
      <c r="H362" s="13"/>
      <c r="I362" s="13"/>
      <c r="J362" s="13"/>
      <c r="K362" s="13"/>
      <c r="L362" s="13"/>
      <c r="M362" s="13"/>
      <c r="N362" s="13"/>
    </row>
    <row r="363" spans="1:14" ht="12.75">
      <c r="A363" s="13"/>
      <c r="B363" s="13"/>
      <c r="C363" s="13"/>
      <c r="D363" s="13"/>
      <c r="E363" s="9"/>
      <c r="F363" s="13"/>
      <c r="G363" s="13"/>
      <c r="H363" s="13"/>
      <c r="I363" s="13"/>
      <c r="J363" s="13"/>
      <c r="K363" s="13"/>
      <c r="L363" s="13"/>
      <c r="M363" s="13"/>
      <c r="N363" s="13"/>
    </row>
    <row r="364" spans="1:14" ht="12.75">
      <c r="A364" s="13"/>
      <c r="B364" s="13"/>
      <c r="C364" s="13"/>
      <c r="D364" s="13"/>
      <c r="E364" s="9"/>
      <c r="F364" s="13"/>
      <c r="G364" s="13"/>
      <c r="H364" s="13"/>
      <c r="I364" s="13"/>
      <c r="J364" s="13"/>
      <c r="K364" s="13"/>
      <c r="L364" s="13"/>
      <c r="M364" s="13"/>
      <c r="N364" s="13"/>
    </row>
    <row r="365" spans="1:14" ht="12.75">
      <c r="A365" s="13"/>
      <c r="B365" s="13"/>
      <c r="C365" s="13"/>
      <c r="D365" s="13"/>
      <c r="E365" s="9"/>
      <c r="F365" s="13"/>
      <c r="G365" s="13"/>
      <c r="H365" s="13"/>
      <c r="I365" s="13"/>
      <c r="J365" s="13"/>
      <c r="K365" s="13"/>
      <c r="L365" s="13"/>
      <c r="M365" s="13"/>
      <c r="N365" s="13"/>
    </row>
    <row r="366" spans="1:14" ht="12.75">
      <c r="A366" s="13"/>
      <c r="B366" s="13"/>
      <c r="C366" s="13"/>
      <c r="D366" s="13"/>
      <c r="E366" s="9"/>
      <c r="F366" s="13"/>
      <c r="G366" s="13"/>
      <c r="H366" s="13"/>
      <c r="I366" s="13"/>
      <c r="J366" s="13"/>
      <c r="K366" s="13"/>
      <c r="L366" s="13"/>
      <c r="M366" s="13"/>
      <c r="N366" s="13"/>
    </row>
    <row r="367" spans="1:14" ht="12.75">
      <c r="A367" s="13"/>
      <c r="B367" s="13"/>
      <c r="C367" s="13"/>
      <c r="D367" s="13"/>
      <c r="E367" s="9"/>
      <c r="F367" s="13"/>
      <c r="G367" s="13"/>
      <c r="H367" s="13"/>
      <c r="I367" s="13"/>
      <c r="J367" s="13"/>
      <c r="K367" s="13"/>
      <c r="L367" s="13"/>
      <c r="M367" s="13"/>
      <c r="N367" s="13"/>
    </row>
    <row r="368" spans="1:14" ht="12.75">
      <c r="A368" s="13"/>
      <c r="B368" s="13"/>
      <c r="C368" s="13"/>
      <c r="D368" s="13"/>
      <c r="E368" s="9"/>
      <c r="F368" s="13"/>
      <c r="G368" s="13"/>
      <c r="H368" s="13"/>
      <c r="I368" s="13"/>
      <c r="J368" s="13"/>
      <c r="K368" s="13"/>
      <c r="L368" s="13"/>
      <c r="M368" s="13"/>
      <c r="N368" s="13"/>
    </row>
    <row r="369" spans="1:14" ht="12.75">
      <c r="A369" s="13"/>
      <c r="B369" s="13"/>
      <c r="C369" s="13"/>
      <c r="D369" s="13"/>
      <c r="E369" s="9"/>
      <c r="F369" s="13"/>
      <c r="G369" s="13"/>
      <c r="H369" s="13"/>
      <c r="I369" s="13"/>
      <c r="J369" s="13"/>
      <c r="K369" s="13"/>
      <c r="L369" s="13"/>
      <c r="M369" s="13"/>
      <c r="N369" s="13"/>
    </row>
    <row r="370" spans="1:14" ht="12.75">
      <c r="A370" s="13"/>
      <c r="B370" s="13"/>
      <c r="C370" s="13"/>
      <c r="D370" s="13"/>
      <c r="E370" s="9"/>
      <c r="F370" s="13"/>
      <c r="G370" s="13"/>
      <c r="H370" s="13"/>
      <c r="I370" s="13"/>
      <c r="J370" s="13"/>
      <c r="K370" s="13"/>
      <c r="L370" s="13"/>
      <c r="M370" s="13"/>
      <c r="N370" s="13"/>
    </row>
    <row r="371" spans="1:14" ht="12.75">
      <c r="A371" s="13"/>
      <c r="B371" s="13"/>
      <c r="C371" s="13"/>
      <c r="D371" s="13"/>
      <c r="E371" s="9"/>
      <c r="F371" s="13"/>
      <c r="G371" s="13"/>
      <c r="H371" s="13"/>
      <c r="I371" s="13"/>
      <c r="J371" s="13"/>
      <c r="K371" s="13"/>
      <c r="L371" s="13"/>
      <c r="M371" s="13"/>
      <c r="N371" s="13"/>
    </row>
    <row r="372" spans="1:14" ht="12.75">
      <c r="A372" s="13"/>
      <c r="B372" s="13"/>
      <c r="C372" s="13"/>
      <c r="D372" s="13"/>
      <c r="E372" s="9"/>
      <c r="F372" s="13"/>
      <c r="G372" s="13"/>
      <c r="H372" s="13"/>
      <c r="I372" s="13"/>
      <c r="J372" s="13"/>
      <c r="K372" s="13"/>
      <c r="L372" s="13"/>
      <c r="M372" s="13"/>
      <c r="N372" s="13"/>
    </row>
    <row r="373" spans="1:14" ht="12.75">
      <c r="A373" s="13"/>
      <c r="B373" s="13"/>
      <c r="C373" s="13"/>
      <c r="D373" s="13"/>
      <c r="E373" s="9"/>
      <c r="F373" s="13"/>
      <c r="G373" s="13"/>
      <c r="H373" s="13"/>
      <c r="I373" s="13"/>
      <c r="J373" s="13"/>
      <c r="K373" s="13"/>
      <c r="L373" s="13"/>
      <c r="M373" s="13"/>
      <c r="N373" s="13"/>
    </row>
    <row r="374" spans="1:14" ht="12.75">
      <c r="A374" s="13"/>
      <c r="B374" s="13"/>
      <c r="C374" s="13"/>
      <c r="D374" s="13"/>
      <c r="E374" s="9"/>
      <c r="F374" s="13"/>
      <c r="G374" s="13"/>
      <c r="H374" s="13"/>
      <c r="I374" s="13"/>
      <c r="J374" s="13"/>
      <c r="K374" s="13"/>
      <c r="L374" s="13"/>
      <c r="M374" s="13"/>
      <c r="N374" s="13"/>
    </row>
    <row r="375" spans="1:14" ht="12.75">
      <c r="A375" s="13"/>
      <c r="B375" s="13"/>
      <c r="C375" s="13"/>
      <c r="D375" s="13"/>
      <c r="E375" s="9"/>
      <c r="F375" s="13"/>
      <c r="G375" s="13"/>
      <c r="H375" s="13"/>
      <c r="I375" s="13"/>
      <c r="J375" s="13"/>
      <c r="K375" s="13"/>
      <c r="L375" s="13"/>
      <c r="M375" s="13"/>
      <c r="N375" s="13"/>
    </row>
    <row r="376" spans="1:14" ht="12.75">
      <c r="A376" s="13"/>
      <c r="B376" s="13"/>
      <c r="C376" s="13"/>
      <c r="D376" s="13"/>
      <c r="E376" s="9"/>
      <c r="F376" s="13"/>
      <c r="G376" s="13"/>
      <c r="H376" s="13"/>
      <c r="I376" s="13"/>
      <c r="J376" s="13"/>
      <c r="K376" s="13"/>
      <c r="L376" s="13"/>
      <c r="M376" s="13"/>
      <c r="N376" s="13"/>
    </row>
    <row r="377" spans="1:14" ht="12.75">
      <c r="A377" s="13"/>
      <c r="B377" s="13"/>
      <c r="C377" s="13"/>
      <c r="D377" s="13"/>
      <c r="E377" s="9"/>
      <c r="F377" s="13"/>
      <c r="G377" s="13"/>
      <c r="H377" s="13"/>
      <c r="I377" s="13"/>
      <c r="J377" s="13"/>
      <c r="K377" s="13"/>
      <c r="L377" s="13"/>
      <c r="M377" s="13"/>
      <c r="N377" s="13"/>
    </row>
    <row r="378" spans="1:14" ht="12.75">
      <c r="A378" s="13"/>
      <c r="B378" s="13"/>
      <c r="C378" s="13"/>
      <c r="D378" s="13"/>
      <c r="E378" s="9"/>
      <c r="F378" s="13"/>
      <c r="G378" s="13"/>
      <c r="H378" s="13"/>
      <c r="I378" s="13"/>
      <c r="J378" s="13"/>
      <c r="K378" s="13"/>
      <c r="L378" s="13"/>
      <c r="M378" s="13"/>
      <c r="N378" s="13"/>
    </row>
    <row r="379" spans="1:14" ht="12.75">
      <c r="A379" s="13"/>
      <c r="B379" s="13"/>
      <c r="C379" s="13"/>
      <c r="D379" s="13"/>
      <c r="E379" s="9"/>
      <c r="F379" s="13"/>
      <c r="G379" s="13"/>
      <c r="H379" s="13"/>
      <c r="I379" s="13"/>
      <c r="J379" s="13"/>
      <c r="K379" s="13"/>
      <c r="L379" s="13"/>
      <c r="M379" s="13"/>
      <c r="N379" s="13"/>
    </row>
    <row r="380" spans="1:14" ht="12.75">
      <c r="A380" s="13"/>
      <c r="B380" s="13"/>
      <c r="C380" s="13"/>
      <c r="D380" s="13"/>
      <c r="E380" s="9"/>
      <c r="F380" s="13"/>
      <c r="G380" s="13"/>
      <c r="H380" s="13"/>
      <c r="I380" s="13"/>
      <c r="J380" s="13"/>
      <c r="K380" s="13"/>
      <c r="L380" s="13"/>
      <c r="M380" s="13"/>
      <c r="N380" s="13"/>
    </row>
    <row r="381" spans="1:14" ht="12.75">
      <c r="A381" s="13"/>
      <c r="B381" s="13"/>
      <c r="C381" s="13"/>
      <c r="D381" s="13"/>
      <c r="E381" s="9"/>
      <c r="F381" s="13"/>
      <c r="G381" s="13"/>
      <c r="H381" s="13"/>
      <c r="I381" s="13"/>
      <c r="J381" s="13"/>
      <c r="K381" s="13"/>
      <c r="L381" s="13"/>
      <c r="M381" s="13"/>
      <c r="N381" s="13"/>
    </row>
    <row r="382" spans="1:14" ht="12.75">
      <c r="A382" s="13"/>
      <c r="B382" s="13"/>
      <c r="C382" s="13"/>
      <c r="D382" s="13"/>
      <c r="E382" s="9"/>
      <c r="F382" s="13"/>
      <c r="G382" s="13"/>
      <c r="H382" s="13"/>
      <c r="I382" s="13"/>
      <c r="J382" s="13"/>
      <c r="K382" s="13"/>
      <c r="L382" s="13"/>
      <c r="M382" s="13"/>
      <c r="N382" s="13"/>
    </row>
    <row r="383" spans="1:14" ht="12.75">
      <c r="A383" s="13"/>
      <c r="B383" s="13"/>
      <c r="C383" s="13"/>
      <c r="D383" s="13"/>
      <c r="E383" s="9"/>
      <c r="F383" s="13"/>
      <c r="G383" s="13"/>
      <c r="H383" s="13"/>
      <c r="I383" s="13"/>
      <c r="J383" s="13"/>
      <c r="K383" s="13"/>
      <c r="L383" s="13"/>
      <c r="M383" s="13"/>
      <c r="N383" s="13"/>
    </row>
    <row r="384" spans="1:14" ht="12.75">
      <c r="A384" s="13"/>
      <c r="B384" s="13"/>
      <c r="C384" s="13"/>
      <c r="D384" s="13"/>
      <c r="E384" s="9"/>
      <c r="F384" s="13"/>
      <c r="G384" s="13"/>
      <c r="H384" s="13"/>
      <c r="I384" s="13"/>
      <c r="J384" s="13"/>
      <c r="K384" s="13"/>
      <c r="L384" s="13"/>
      <c r="M384" s="13"/>
      <c r="N384" s="13"/>
    </row>
    <row r="385" spans="1:14" ht="12.75">
      <c r="A385" s="13"/>
      <c r="B385" s="13"/>
      <c r="C385" s="13"/>
      <c r="D385" s="13"/>
      <c r="E385" s="9"/>
      <c r="F385" s="13"/>
      <c r="G385" s="13"/>
      <c r="H385" s="13"/>
      <c r="I385" s="13"/>
      <c r="J385" s="13"/>
      <c r="K385" s="13"/>
      <c r="L385" s="13"/>
      <c r="M385" s="13"/>
      <c r="N385" s="13"/>
    </row>
    <row r="386" spans="1:14" ht="12.75">
      <c r="A386" s="13"/>
      <c r="B386" s="13"/>
      <c r="C386" s="13"/>
      <c r="D386" s="13"/>
      <c r="E386" s="9"/>
      <c r="F386" s="13"/>
      <c r="G386" s="13"/>
      <c r="H386" s="13"/>
      <c r="I386" s="13"/>
      <c r="J386" s="13"/>
      <c r="K386" s="13"/>
      <c r="L386" s="13"/>
      <c r="M386" s="13"/>
      <c r="N386" s="13"/>
    </row>
    <row r="387" spans="1:14" ht="12.75">
      <c r="A387" s="13"/>
      <c r="B387" s="13"/>
      <c r="C387" s="13"/>
      <c r="D387" s="13"/>
      <c r="E387" s="9"/>
      <c r="F387" s="13"/>
      <c r="G387" s="13"/>
      <c r="H387" s="13"/>
      <c r="I387" s="13"/>
      <c r="J387" s="13"/>
      <c r="K387" s="13"/>
      <c r="L387" s="13"/>
      <c r="M387" s="13"/>
      <c r="N387" s="13"/>
    </row>
    <row r="388" spans="1:14" ht="12.75">
      <c r="A388" s="13"/>
      <c r="B388" s="13"/>
      <c r="C388" s="13"/>
      <c r="D388" s="13"/>
      <c r="E388" s="9"/>
      <c r="F388" s="13"/>
      <c r="G388" s="13"/>
      <c r="H388" s="13"/>
      <c r="I388" s="13"/>
      <c r="J388" s="13"/>
      <c r="K388" s="13"/>
      <c r="L388" s="13"/>
      <c r="M388" s="13"/>
      <c r="N388" s="13"/>
    </row>
    <row r="389" spans="1:14" ht="12.75">
      <c r="A389" s="13"/>
      <c r="B389" s="13"/>
      <c r="C389" s="13"/>
      <c r="D389" s="13"/>
      <c r="E389" s="9"/>
      <c r="F389" s="13"/>
      <c r="G389" s="13"/>
      <c r="H389" s="13"/>
      <c r="I389" s="13"/>
      <c r="J389" s="13"/>
      <c r="K389" s="13"/>
      <c r="L389" s="13"/>
      <c r="M389" s="13"/>
      <c r="N389" s="13"/>
    </row>
    <row r="390" spans="1:14" ht="12.75">
      <c r="A390" s="13"/>
      <c r="B390" s="13"/>
      <c r="C390" s="13"/>
      <c r="D390" s="13"/>
      <c r="E390" s="9"/>
      <c r="F390" s="13"/>
      <c r="G390" s="13"/>
      <c r="H390" s="13"/>
      <c r="I390" s="13"/>
      <c r="J390" s="13"/>
      <c r="K390" s="13"/>
      <c r="L390" s="13"/>
      <c r="M390" s="13"/>
      <c r="N390" s="13"/>
    </row>
    <row r="391" spans="1:14" ht="12.75">
      <c r="A391" s="13"/>
      <c r="B391" s="13"/>
      <c r="C391" s="13"/>
      <c r="D391" s="13"/>
      <c r="E391" s="9"/>
      <c r="F391" s="13"/>
      <c r="G391" s="13"/>
      <c r="H391" s="13"/>
      <c r="I391" s="13"/>
      <c r="J391" s="13"/>
      <c r="K391" s="13"/>
      <c r="L391" s="13"/>
      <c r="M391" s="13"/>
      <c r="N391" s="13"/>
    </row>
    <row r="392" spans="1:14" ht="12.75">
      <c r="A392" s="13"/>
      <c r="B392" s="13"/>
      <c r="C392" s="13"/>
      <c r="D392" s="13"/>
      <c r="E392" s="9"/>
      <c r="F392" s="13"/>
      <c r="G392" s="13"/>
      <c r="H392" s="13"/>
      <c r="I392" s="13"/>
      <c r="J392" s="13"/>
      <c r="K392" s="13"/>
      <c r="L392" s="13"/>
      <c r="M392" s="13"/>
      <c r="N392" s="13"/>
    </row>
    <row r="393" spans="1:14" ht="12.75">
      <c r="A393" s="13"/>
      <c r="B393" s="13"/>
      <c r="C393" s="13"/>
      <c r="D393" s="13"/>
      <c r="E393" s="9"/>
      <c r="F393" s="13"/>
      <c r="G393" s="13"/>
      <c r="H393" s="13"/>
      <c r="I393" s="13"/>
      <c r="J393" s="13"/>
      <c r="K393" s="13"/>
      <c r="L393" s="13"/>
      <c r="M393" s="13"/>
      <c r="N393" s="13"/>
    </row>
    <row r="394" spans="1:14" ht="12.75">
      <c r="A394" s="13"/>
      <c r="B394" s="13"/>
      <c r="C394" s="13"/>
      <c r="D394" s="13"/>
      <c r="E394" s="9"/>
      <c r="F394" s="13"/>
      <c r="G394" s="13"/>
      <c r="H394" s="13"/>
      <c r="I394" s="13"/>
      <c r="J394" s="13"/>
      <c r="K394" s="13"/>
      <c r="L394" s="13"/>
      <c r="M394" s="13"/>
      <c r="N394" s="13"/>
    </row>
    <row r="395" spans="1:14" ht="12.75">
      <c r="A395" s="13"/>
      <c r="B395" s="13"/>
      <c r="C395" s="13"/>
      <c r="D395" s="13"/>
      <c r="E395" s="9"/>
      <c r="F395" s="13"/>
      <c r="G395" s="13"/>
      <c r="H395" s="13"/>
      <c r="I395" s="13"/>
      <c r="J395" s="13"/>
      <c r="K395" s="13"/>
      <c r="L395" s="13"/>
      <c r="M395" s="13"/>
      <c r="N395" s="13"/>
    </row>
    <row r="396" spans="1:14" ht="12.75">
      <c r="A396" s="13"/>
      <c r="B396" s="13"/>
      <c r="C396" s="13"/>
      <c r="D396" s="13"/>
      <c r="E396" s="9"/>
      <c r="F396" s="13"/>
      <c r="G396" s="13"/>
      <c r="H396" s="13"/>
      <c r="I396" s="13"/>
      <c r="J396" s="13"/>
      <c r="K396" s="13"/>
      <c r="L396" s="13"/>
      <c r="M396" s="13"/>
      <c r="N396" s="13"/>
    </row>
    <row r="397" spans="1:14" ht="12.75">
      <c r="A397" s="13"/>
      <c r="B397" s="13"/>
      <c r="C397" s="13"/>
      <c r="D397" s="13"/>
      <c r="E397" s="9"/>
      <c r="F397" s="13"/>
      <c r="G397" s="13"/>
      <c r="H397" s="13"/>
      <c r="I397" s="13"/>
      <c r="J397" s="13"/>
      <c r="K397" s="13"/>
      <c r="L397" s="13"/>
      <c r="M397" s="13"/>
      <c r="N397" s="13"/>
    </row>
    <row r="398" spans="1:14" ht="12.75">
      <c r="A398" s="13"/>
      <c r="B398" s="13"/>
      <c r="C398" s="13"/>
      <c r="D398" s="13"/>
      <c r="E398" s="9"/>
      <c r="F398" s="13"/>
      <c r="G398" s="13"/>
      <c r="H398" s="13"/>
      <c r="I398" s="13"/>
      <c r="J398" s="13"/>
      <c r="K398" s="13"/>
      <c r="L398" s="13"/>
      <c r="M398" s="13"/>
      <c r="N398" s="13"/>
    </row>
    <row r="399" spans="1:14" ht="12.75">
      <c r="A399" s="13"/>
      <c r="B399" s="13"/>
      <c r="C399" s="13"/>
      <c r="D399" s="13"/>
      <c r="E399" s="9"/>
      <c r="F399" s="13"/>
      <c r="G399" s="13"/>
      <c r="H399" s="13"/>
      <c r="I399" s="13"/>
      <c r="J399" s="13"/>
      <c r="K399" s="13"/>
      <c r="L399" s="13"/>
      <c r="M399" s="13"/>
      <c r="N399" s="13"/>
    </row>
    <row r="400" spans="1:14" ht="12.75">
      <c r="A400" s="13"/>
      <c r="B400" s="13"/>
      <c r="C400" s="13"/>
      <c r="D400" s="13"/>
      <c r="E400" s="9"/>
      <c r="F400" s="13"/>
      <c r="G400" s="13"/>
      <c r="H400" s="13"/>
      <c r="I400" s="13"/>
      <c r="J400" s="13"/>
      <c r="K400" s="13"/>
      <c r="L400" s="13"/>
      <c r="M400" s="13"/>
      <c r="N400" s="13"/>
    </row>
    <row r="401" spans="1:14" ht="12.75">
      <c r="A401" s="13"/>
      <c r="B401" s="13"/>
      <c r="C401" s="13"/>
      <c r="D401" s="13"/>
      <c r="E401" s="9"/>
      <c r="F401" s="13"/>
      <c r="G401" s="13"/>
      <c r="H401" s="13"/>
      <c r="I401" s="13"/>
      <c r="J401" s="13"/>
      <c r="K401" s="13"/>
      <c r="L401" s="13"/>
      <c r="M401" s="13"/>
      <c r="N401" s="13"/>
    </row>
    <row r="402" spans="1:14" ht="12.75">
      <c r="A402" s="13"/>
      <c r="B402" s="13"/>
      <c r="C402" s="13"/>
      <c r="D402" s="13"/>
      <c r="E402" s="9"/>
      <c r="F402" s="13"/>
      <c r="G402" s="13"/>
      <c r="H402" s="13"/>
      <c r="I402" s="13"/>
      <c r="J402" s="13"/>
      <c r="K402" s="13"/>
      <c r="L402" s="13"/>
      <c r="M402" s="13"/>
      <c r="N402" s="13"/>
    </row>
    <row r="403" spans="1:14" ht="12.75">
      <c r="A403" s="13"/>
      <c r="B403" s="13"/>
      <c r="C403" s="13"/>
      <c r="D403" s="13"/>
      <c r="E403" s="9"/>
      <c r="F403" s="13"/>
      <c r="G403" s="13"/>
      <c r="H403" s="13"/>
      <c r="I403" s="13"/>
      <c r="J403" s="13"/>
      <c r="K403" s="13"/>
      <c r="L403" s="13"/>
      <c r="M403" s="13"/>
      <c r="N403" s="13"/>
    </row>
    <row r="404" spans="1:14" ht="12.75">
      <c r="A404" s="13"/>
      <c r="B404" s="13"/>
      <c r="C404" s="13"/>
      <c r="D404" s="13"/>
      <c r="E404" s="9"/>
      <c r="F404" s="13"/>
      <c r="G404" s="13"/>
      <c r="H404" s="13"/>
      <c r="I404" s="13"/>
      <c r="J404" s="13"/>
      <c r="K404" s="13"/>
      <c r="L404" s="13"/>
      <c r="M404" s="13"/>
      <c r="N404" s="13"/>
    </row>
    <row r="405" spans="1:14" ht="12.75">
      <c r="A405" s="13"/>
      <c r="B405" s="13"/>
      <c r="C405" s="13"/>
      <c r="D405" s="13"/>
      <c r="E405" s="9"/>
      <c r="F405" s="13"/>
      <c r="G405" s="13"/>
      <c r="H405" s="13"/>
      <c r="I405" s="13"/>
      <c r="J405" s="13"/>
      <c r="K405" s="13"/>
      <c r="L405" s="13"/>
      <c r="M405" s="13"/>
      <c r="N405" s="13"/>
    </row>
    <row r="406" spans="1:14" ht="12.75">
      <c r="A406" s="13"/>
      <c r="B406" s="13"/>
      <c r="C406" s="13"/>
      <c r="D406" s="13"/>
      <c r="E406" s="9"/>
      <c r="F406" s="13"/>
      <c r="G406" s="13"/>
      <c r="H406" s="13"/>
      <c r="I406" s="13"/>
      <c r="J406" s="13"/>
      <c r="K406" s="13"/>
      <c r="L406" s="13"/>
      <c r="M406" s="13"/>
      <c r="N406" s="13"/>
    </row>
    <row r="407" spans="1:14" ht="12.75">
      <c r="A407" s="13"/>
      <c r="B407" s="13"/>
      <c r="C407" s="13"/>
      <c r="D407" s="13"/>
      <c r="E407" s="9"/>
      <c r="F407" s="13"/>
      <c r="G407" s="13"/>
      <c r="H407" s="13"/>
      <c r="I407" s="13"/>
      <c r="J407" s="13"/>
      <c r="K407" s="13"/>
      <c r="L407" s="13"/>
      <c r="M407" s="13"/>
      <c r="N407" s="13"/>
    </row>
    <row r="408" spans="1:14" ht="12.75">
      <c r="A408" s="13"/>
      <c r="B408" s="13"/>
      <c r="C408" s="13"/>
      <c r="D408" s="13"/>
      <c r="E408" s="9"/>
      <c r="F408" s="13"/>
      <c r="G408" s="13"/>
      <c r="H408" s="13"/>
      <c r="I408" s="13"/>
      <c r="J408" s="13"/>
      <c r="K408" s="13"/>
      <c r="L408" s="13"/>
      <c r="M408" s="13"/>
      <c r="N408" s="13"/>
    </row>
    <row r="409" spans="1:14" ht="12.75">
      <c r="A409" s="13"/>
      <c r="B409" s="13"/>
      <c r="C409" s="13"/>
      <c r="D409" s="13"/>
      <c r="E409" s="9"/>
      <c r="F409" s="13"/>
      <c r="G409" s="13"/>
      <c r="H409" s="13"/>
      <c r="I409" s="13"/>
      <c r="J409" s="13"/>
      <c r="K409" s="13"/>
      <c r="L409" s="13"/>
      <c r="M409" s="13"/>
      <c r="N409" s="13"/>
    </row>
    <row r="410" spans="1:14" ht="12.75">
      <c r="A410" s="13"/>
      <c r="B410" s="13"/>
      <c r="C410" s="13"/>
      <c r="D410" s="13"/>
      <c r="E410" s="9"/>
      <c r="F410" s="13"/>
      <c r="G410" s="13"/>
      <c r="H410" s="13"/>
      <c r="I410" s="13"/>
      <c r="J410" s="13"/>
      <c r="K410" s="13"/>
      <c r="L410" s="13"/>
      <c r="M410" s="13"/>
      <c r="N410" s="13"/>
    </row>
    <row r="411" spans="1:14" ht="12.75">
      <c r="A411" s="13"/>
      <c r="B411" s="13"/>
      <c r="C411" s="13"/>
      <c r="D411" s="13"/>
      <c r="E411" s="9"/>
      <c r="F411" s="13"/>
      <c r="G411" s="13"/>
      <c r="H411" s="13"/>
      <c r="I411" s="13"/>
      <c r="J411" s="13"/>
      <c r="K411" s="13"/>
      <c r="L411" s="13"/>
      <c r="M411" s="13"/>
      <c r="N411" s="13"/>
    </row>
    <row r="412" spans="1:14" ht="12.75">
      <c r="A412" s="13"/>
      <c r="B412" s="13"/>
      <c r="C412" s="13"/>
      <c r="D412" s="13"/>
      <c r="E412" s="9"/>
      <c r="F412" s="13"/>
      <c r="G412" s="13"/>
      <c r="H412" s="13"/>
      <c r="I412" s="13"/>
      <c r="J412" s="13"/>
      <c r="K412" s="13"/>
      <c r="L412" s="13"/>
      <c r="M412" s="13"/>
      <c r="N412" s="13"/>
    </row>
    <row r="413" spans="1:14" ht="12.75">
      <c r="A413" s="13"/>
      <c r="B413" s="13"/>
      <c r="C413" s="13"/>
      <c r="D413" s="13"/>
      <c r="E413" s="9"/>
      <c r="F413" s="13"/>
      <c r="G413" s="13"/>
      <c r="H413" s="13"/>
      <c r="I413" s="13"/>
      <c r="J413" s="13"/>
      <c r="K413" s="13"/>
      <c r="L413" s="13"/>
      <c r="M413" s="13"/>
      <c r="N413" s="13"/>
    </row>
    <row r="414" spans="1:14" ht="12.75">
      <c r="A414" s="13"/>
      <c r="B414" s="13"/>
      <c r="C414" s="13"/>
      <c r="D414" s="13"/>
      <c r="E414" s="9"/>
      <c r="F414" s="13"/>
      <c r="G414" s="13"/>
      <c r="H414" s="13"/>
      <c r="I414" s="13"/>
      <c r="J414" s="13"/>
      <c r="K414" s="13"/>
      <c r="L414" s="13"/>
      <c r="M414" s="13"/>
      <c r="N414" s="13"/>
    </row>
    <row r="415" spans="1:14" ht="12.75">
      <c r="A415" s="13"/>
      <c r="B415" s="13"/>
      <c r="C415" s="13"/>
      <c r="D415" s="13"/>
      <c r="E415" s="9"/>
      <c r="F415" s="13"/>
      <c r="G415" s="13"/>
      <c r="H415" s="13"/>
      <c r="I415" s="13"/>
      <c r="J415" s="13"/>
      <c r="K415" s="13"/>
      <c r="L415" s="13"/>
      <c r="M415" s="13"/>
      <c r="N415" s="13"/>
    </row>
    <row r="416" spans="1:14" ht="12.75">
      <c r="A416" s="13"/>
      <c r="B416" s="13"/>
      <c r="C416" s="13"/>
      <c r="D416" s="13"/>
      <c r="E416" s="9"/>
      <c r="F416" s="13"/>
      <c r="G416" s="13"/>
      <c r="H416" s="13"/>
      <c r="I416" s="13"/>
      <c r="J416" s="13"/>
      <c r="K416" s="13"/>
      <c r="L416" s="13"/>
      <c r="M416" s="13"/>
      <c r="N416" s="13"/>
    </row>
    <row r="417" spans="1:14" ht="12.75">
      <c r="A417" s="13"/>
      <c r="B417" s="13"/>
      <c r="C417" s="13"/>
      <c r="D417" s="13"/>
      <c r="E417" s="9"/>
      <c r="F417" s="13"/>
      <c r="G417" s="13"/>
      <c r="H417" s="13"/>
      <c r="I417" s="13"/>
      <c r="J417" s="13"/>
      <c r="K417" s="13"/>
      <c r="L417" s="13"/>
      <c r="M417" s="13"/>
      <c r="N417" s="13"/>
    </row>
    <row r="418" spans="1:14" ht="12.75">
      <c r="A418" s="13"/>
      <c r="B418" s="13"/>
      <c r="C418" s="13"/>
      <c r="D418" s="13"/>
      <c r="E418" s="9"/>
      <c r="F418" s="13"/>
      <c r="G418" s="13"/>
      <c r="H418" s="13"/>
      <c r="I418" s="13"/>
      <c r="J418" s="13"/>
      <c r="K418" s="13"/>
      <c r="L418" s="13"/>
      <c r="M418" s="13"/>
      <c r="N418" s="13"/>
    </row>
    <row r="419" spans="1:14" ht="12.75">
      <c r="A419" s="13"/>
      <c r="B419" s="13"/>
      <c r="C419" s="13"/>
      <c r="D419" s="13"/>
      <c r="E419" s="9"/>
      <c r="F419" s="13"/>
      <c r="G419" s="13"/>
      <c r="H419" s="13"/>
      <c r="I419" s="13"/>
      <c r="J419" s="13"/>
      <c r="K419" s="13"/>
      <c r="L419" s="13"/>
      <c r="M419" s="13"/>
      <c r="N419" s="13"/>
    </row>
    <row r="420" spans="1:14" ht="12.75">
      <c r="A420" s="13"/>
      <c r="B420" s="13"/>
      <c r="C420" s="13"/>
      <c r="D420" s="13"/>
      <c r="E420" s="9"/>
      <c r="F420" s="13"/>
      <c r="G420" s="13"/>
      <c r="H420" s="13"/>
      <c r="I420" s="13"/>
      <c r="J420" s="13"/>
      <c r="K420" s="13"/>
      <c r="L420" s="13"/>
      <c r="M420" s="13"/>
      <c r="N420" s="13"/>
    </row>
    <row r="421" spans="1:14" ht="12.75">
      <c r="A421" s="13"/>
      <c r="B421" s="13"/>
      <c r="C421" s="13"/>
      <c r="D421" s="13"/>
      <c r="E421" s="9"/>
      <c r="F421" s="13"/>
      <c r="G421" s="13"/>
      <c r="H421" s="13"/>
      <c r="I421" s="13"/>
      <c r="J421" s="13"/>
      <c r="K421" s="13"/>
      <c r="L421" s="13"/>
      <c r="M421" s="13"/>
      <c r="N421" s="13"/>
    </row>
    <row r="422" spans="1:14" ht="12.75">
      <c r="A422" s="13"/>
      <c r="B422" s="13"/>
      <c r="C422" s="13"/>
      <c r="D422" s="13"/>
      <c r="E422" s="17"/>
      <c r="F422" s="13"/>
      <c r="G422" s="13"/>
      <c r="H422" s="13"/>
      <c r="I422" s="13"/>
      <c r="J422" s="13"/>
      <c r="K422" s="13"/>
      <c r="L422" s="13"/>
      <c r="M422" s="13"/>
      <c r="N422" s="13"/>
    </row>
    <row r="423" spans="1:14" ht="12.75">
      <c r="A423" s="13"/>
      <c r="B423" s="13"/>
      <c r="C423" s="13"/>
      <c r="D423" s="13"/>
      <c r="E423" s="17"/>
      <c r="F423" s="13"/>
      <c r="G423" s="13"/>
      <c r="H423" s="13"/>
      <c r="I423" s="13"/>
      <c r="J423" s="13"/>
      <c r="K423" s="13"/>
      <c r="L423" s="13"/>
      <c r="M423" s="13"/>
      <c r="N423" s="13"/>
    </row>
    <row r="424" spans="1:14" ht="12.75">
      <c r="A424" s="13"/>
      <c r="B424" s="13"/>
      <c r="C424" s="13"/>
      <c r="D424" s="13"/>
      <c r="E424" s="17"/>
      <c r="F424" s="13"/>
      <c r="G424" s="13"/>
      <c r="H424" s="13"/>
      <c r="I424" s="13"/>
      <c r="J424" s="13"/>
      <c r="K424" s="13"/>
      <c r="L424" s="13"/>
      <c r="M424" s="13"/>
      <c r="N424" s="13"/>
    </row>
    <row r="425" spans="1:14" ht="12.75">
      <c r="A425" s="13"/>
      <c r="B425" s="13"/>
      <c r="C425" s="13"/>
      <c r="D425" s="13"/>
      <c r="E425" s="17"/>
      <c r="F425" s="13"/>
      <c r="G425" s="13"/>
      <c r="H425" s="13"/>
      <c r="I425" s="13"/>
      <c r="J425" s="13"/>
      <c r="K425" s="13"/>
      <c r="L425" s="13"/>
      <c r="M425" s="13"/>
      <c r="N425" s="13"/>
    </row>
    <row r="426" spans="1:14" ht="12.75">
      <c r="A426" s="13"/>
      <c r="B426" s="13"/>
      <c r="C426" s="13"/>
      <c r="D426" s="13"/>
      <c r="E426" s="17"/>
      <c r="F426" s="13"/>
      <c r="G426" s="13"/>
      <c r="H426" s="13"/>
      <c r="I426" s="13"/>
      <c r="J426" s="13"/>
      <c r="K426" s="13"/>
      <c r="L426" s="13"/>
      <c r="M426" s="13"/>
      <c r="N426" s="13"/>
    </row>
    <row r="427" spans="1:14" ht="12.75">
      <c r="A427" s="13"/>
      <c r="B427" s="13"/>
      <c r="C427" s="13"/>
      <c r="D427" s="13"/>
      <c r="E427" s="17"/>
      <c r="F427" s="13"/>
      <c r="G427" s="13"/>
      <c r="H427" s="13"/>
      <c r="I427" s="13"/>
      <c r="J427" s="13"/>
      <c r="K427" s="13"/>
      <c r="L427" s="13"/>
      <c r="M427" s="13"/>
      <c r="N427" s="13"/>
    </row>
    <row r="428" spans="1:14" ht="12.75">
      <c r="A428" s="13"/>
      <c r="B428" s="13"/>
      <c r="C428" s="13"/>
      <c r="D428" s="13"/>
      <c r="E428" s="17"/>
      <c r="F428" s="13"/>
      <c r="G428" s="13"/>
      <c r="H428" s="13"/>
      <c r="I428" s="13"/>
      <c r="J428" s="13"/>
      <c r="K428" s="13"/>
      <c r="L428" s="13"/>
      <c r="M428" s="13"/>
      <c r="N428" s="13"/>
    </row>
    <row r="429" spans="1:14" ht="12.75">
      <c r="A429" s="13"/>
      <c r="B429" s="13"/>
      <c r="C429" s="13"/>
      <c r="D429" s="13"/>
      <c r="E429" s="17"/>
      <c r="F429" s="13"/>
      <c r="G429" s="13"/>
      <c r="H429" s="13"/>
      <c r="I429" s="13"/>
      <c r="J429" s="13"/>
      <c r="K429" s="13"/>
      <c r="L429" s="13"/>
      <c r="M429" s="13"/>
      <c r="N429" s="13"/>
    </row>
    <row r="430" spans="1:14" ht="12.75">
      <c r="A430" s="13"/>
      <c r="B430" s="13"/>
      <c r="C430" s="13"/>
      <c r="D430" s="13"/>
      <c r="E430" s="17"/>
      <c r="F430" s="13"/>
      <c r="G430" s="13"/>
      <c r="H430" s="13"/>
      <c r="I430" s="13"/>
      <c r="J430" s="13"/>
      <c r="K430" s="13"/>
      <c r="L430" s="13"/>
      <c r="M430" s="13"/>
      <c r="N430" s="13"/>
    </row>
    <row r="431" spans="1:14" ht="12.75">
      <c r="A431" s="13"/>
      <c r="B431" s="13"/>
      <c r="C431" s="13"/>
      <c r="D431" s="13"/>
      <c r="E431" s="17"/>
      <c r="F431" s="13"/>
      <c r="G431" s="13"/>
      <c r="H431" s="13"/>
      <c r="I431" s="13"/>
      <c r="J431" s="13"/>
      <c r="K431" s="13"/>
      <c r="L431" s="13"/>
      <c r="M431" s="13"/>
      <c r="N431" s="13"/>
    </row>
    <row r="432" spans="1:14" ht="12.75">
      <c r="A432" s="13"/>
      <c r="B432" s="13"/>
      <c r="C432" s="13"/>
      <c r="D432" s="13"/>
      <c r="E432" s="17"/>
      <c r="F432" s="13"/>
      <c r="G432" s="13"/>
      <c r="H432" s="13"/>
      <c r="I432" s="13"/>
      <c r="J432" s="13"/>
      <c r="K432" s="13"/>
      <c r="L432" s="13"/>
      <c r="M432" s="13"/>
      <c r="N432" s="13"/>
    </row>
    <row r="433" spans="1:14" ht="12.75">
      <c r="A433" s="13"/>
      <c r="B433" s="13"/>
      <c r="C433" s="13"/>
      <c r="D433" s="13"/>
      <c r="E433" s="17"/>
      <c r="F433" s="13"/>
      <c r="G433" s="13"/>
      <c r="H433" s="13"/>
      <c r="I433" s="13"/>
      <c r="J433" s="13"/>
      <c r="K433" s="13"/>
      <c r="L433" s="13"/>
      <c r="M433" s="13"/>
      <c r="N433" s="13"/>
    </row>
    <row r="434" spans="1:14" ht="12.75">
      <c r="A434" s="13"/>
      <c r="B434" s="13"/>
      <c r="C434" s="13"/>
      <c r="D434" s="13"/>
      <c r="E434" s="17"/>
      <c r="F434" s="13"/>
      <c r="G434" s="13"/>
      <c r="H434" s="13"/>
      <c r="I434" s="13"/>
      <c r="J434" s="13"/>
      <c r="K434" s="13"/>
      <c r="L434" s="13"/>
      <c r="M434" s="13"/>
      <c r="N434" s="13"/>
    </row>
    <row r="435" spans="1:14" ht="12.75">
      <c r="A435" s="13"/>
      <c r="B435" s="13"/>
      <c r="C435" s="13"/>
      <c r="D435" s="13"/>
      <c r="E435" s="17"/>
      <c r="F435" s="13"/>
      <c r="G435" s="13"/>
      <c r="H435" s="13"/>
      <c r="I435" s="13"/>
      <c r="J435" s="13"/>
      <c r="K435" s="13"/>
      <c r="L435" s="13"/>
      <c r="M435" s="13"/>
      <c r="N435" s="13"/>
    </row>
    <row r="436" spans="1:14" ht="12.75">
      <c r="A436" s="13"/>
      <c r="B436" s="13"/>
      <c r="C436" s="13"/>
      <c r="D436" s="13"/>
      <c r="E436" s="17"/>
      <c r="F436" s="13"/>
      <c r="G436" s="13"/>
      <c r="H436" s="13"/>
      <c r="I436" s="13"/>
      <c r="J436" s="13"/>
      <c r="K436" s="13"/>
      <c r="L436" s="13"/>
      <c r="M436" s="13"/>
      <c r="N436" s="13"/>
    </row>
    <row r="437" spans="1:14" ht="12.75">
      <c r="A437" s="13"/>
      <c r="B437" s="13"/>
      <c r="C437" s="13"/>
      <c r="D437" s="13"/>
      <c r="E437" s="17"/>
      <c r="F437" s="13"/>
      <c r="G437" s="13"/>
      <c r="H437" s="13"/>
      <c r="I437" s="13"/>
      <c r="J437" s="13"/>
      <c r="K437" s="13"/>
      <c r="L437" s="13"/>
      <c r="M437" s="13"/>
      <c r="N437" s="13"/>
    </row>
    <row r="438" spans="1:14" ht="12.75">
      <c r="A438" s="13"/>
      <c r="B438" s="13"/>
      <c r="C438" s="13"/>
      <c r="D438" s="13"/>
      <c r="E438" s="17"/>
      <c r="F438" s="13"/>
      <c r="G438" s="13"/>
      <c r="H438" s="13"/>
      <c r="I438" s="13"/>
      <c r="J438" s="13"/>
      <c r="K438" s="13"/>
      <c r="L438" s="13"/>
      <c r="M438" s="13"/>
      <c r="N438" s="13"/>
    </row>
    <row r="439" spans="1:14" ht="12.75">
      <c r="A439" s="13"/>
      <c r="B439" s="13"/>
      <c r="C439" s="13"/>
      <c r="D439" s="13"/>
      <c r="E439" s="17"/>
      <c r="F439" s="13"/>
      <c r="G439" s="13"/>
      <c r="H439" s="13"/>
      <c r="I439" s="13"/>
      <c r="J439" s="13"/>
      <c r="K439" s="13"/>
      <c r="L439" s="13"/>
      <c r="M439" s="13"/>
      <c r="N439" s="13"/>
    </row>
    <row r="440" spans="1:14" ht="12.75">
      <c r="A440" s="13"/>
      <c r="B440" s="13"/>
      <c r="C440" s="13"/>
      <c r="D440" s="13"/>
      <c r="E440" s="17"/>
      <c r="F440" s="13"/>
      <c r="G440" s="13"/>
      <c r="H440" s="13"/>
      <c r="I440" s="13"/>
      <c r="J440" s="13"/>
      <c r="K440" s="13"/>
      <c r="L440" s="13"/>
      <c r="M440" s="13"/>
      <c r="N440" s="13"/>
    </row>
    <row r="441" spans="1:14" ht="12.75">
      <c r="A441" s="13"/>
      <c r="B441" s="13"/>
      <c r="C441" s="13"/>
      <c r="D441" s="13"/>
      <c r="E441" s="17"/>
      <c r="F441" s="13"/>
      <c r="G441" s="13"/>
      <c r="H441" s="13"/>
      <c r="I441" s="13"/>
      <c r="J441" s="13"/>
      <c r="K441" s="13"/>
      <c r="L441" s="13"/>
      <c r="M441" s="13"/>
      <c r="N441" s="13"/>
    </row>
    <row r="442" spans="1:14" ht="12.75">
      <c r="A442" s="13"/>
      <c r="B442" s="13"/>
      <c r="C442" s="13"/>
      <c r="D442" s="13"/>
      <c r="E442" s="17"/>
      <c r="F442" s="13"/>
      <c r="G442" s="13"/>
      <c r="H442" s="13"/>
      <c r="I442" s="13"/>
      <c r="J442" s="13"/>
      <c r="K442" s="13"/>
      <c r="L442" s="13"/>
      <c r="M442" s="13"/>
      <c r="N442" s="13"/>
    </row>
    <row r="443" spans="1:14" ht="12.75">
      <c r="A443" s="13"/>
      <c r="B443" s="13"/>
      <c r="C443" s="13"/>
      <c r="D443" s="13"/>
      <c r="E443" s="17"/>
      <c r="F443" s="13"/>
      <c r="G443" s="13"/>
      <c r="H443" s="13"/>
      <c r="I443" s="13"/>
      <c r="J443" s="13"/>
      <c r="K443" s="13"/>
      <c r="L443" s="13"/>
      <c r="M443" s="13"/>
      <c r="N443" s="13"/>
    </row>
    <row r="444" spans="1:14" ht="12.75">
      <c r="A444" s="13"/>
      <c r="B444" s="13"/>
      <c r="C444" s="13"/>
      <c r="D444" s="13"/>
      <c r="E444" s="17"/>
      <c r="F444" s="13"/>
      <c r="G444" s="13"/>
      <c r="H444" s="13"/>
      <c r="I444" s="13"/>
      <c r="J444" s="13"/>
      <c r="K444" s="13"/>
      <c r="L444" s="13"/>
      <c r="M444" s="13"/>
      <c r="N444" s="13"/>
    </row>
    <row r="445" spans="1:14" ht="12.75">
      <c r="A445" s="13"/>
      <c r="B445" s="13"/>
      <c r="C445" s="13"/>
      <c r="D445" s="13"/>
      <c r="E445" s="17"/>
      <c r="F445" s="13"/>
      <c r="G445" s="13"/>
      <c r="H445" s="13"/>
      <c r="I445" s="13"/>
      <c r="J445" s="13"/>
      <c r="K445" s="13"/>
      <c r="L445" s="13"/>
      <c r="M445" s="13"/>
      <c r="N445" s="13"/>
    </row>
    <row r="446" spans="1:14" ht="12.75">
      <c r="A446" s="13"/>
      <c r="B446" s="13"/>
      <c r="C446" s="13"/>
      <c r="D446" s="13"/>
      <c r="E446" s="17"/>
      <c r="F446" s="13"/>
      <c r="G446" s="13"/>
      <c r="H446" s="13"/>
      <c r="I446" s="13"/>
      <c r="J446" s="13"/>
      <c r="K446" s="13"/>
      <c r="L446" s="13"/>
      <c r="M446" s="13"/>
      <c r="N446" s="13"/>
    </row>
    <row r="447" spans="1:14" ht="12.75">
      <c r="A447" s="13"/>
      <c r="B447" s="13"/>
      <c r="C447" s="13"/>
      <c r="D447" s="13"/>
      <c r="E447" s="17"/>
      <c r="F447" s="13"/>
      <c r="G447" s="13"/>
      <c r="H447" s="13"/>
      <c r="I447" s="13"/>
      <c r="J447" s="13"/>
      <c r="K447" s="13"/>
      <c r="L447" s="13"/>
      <c r="M447" s="13"/>
      <c r="N447" s="13"/>
    </row>
    <row r="448" spans="1:14" ht="12.75">
      <c r="A448" s="13"/>
      <c r="B448" s="13"/>
      <c r="C448" s="13"/>
      <c r="D448" s="13"/>
      <c r="E448" s="17"/>
      <c r="F448" s="13"/>
      <c r="G448" s="13"/>
      <c r="H448" s="13"/>
      <c r="I448" s="13"/>
      <c r="J448" s="13"/>
      <c r="K448" s="13"/>
      <c r="L448" s="13"/>
      <c r="M448" s="13"/>
      <c r="N448" s="13"/>
    </row>
    <row r="449" spans="1:14" ht="12.75">
      <c r="A449" s="13"/>
      <c r="B449" s="13"/>
      <c r="C449" s="13"/>
      <c r="D449" s="13"/>
      <c r="E449" s="17"/>
      <c r="F449" s="13"/>
      <c r="G449" s="13"/>
      <c r="H449" s="13"/>
      <c r="I449" s="13"/>
      <c r="J449" s="13"/>
      <c r="K449" s="13"/>
      <c r="L449" s="13"/>
      <c r="M449" s="13"/>
      <c r="N449" s="13"/>
    </row>
    <row r="450" spans="1:14" ht="12.75">
      <c r="A450" s="13"/>
      <c r="B450" s="13"/>
      <c r="C450" s="13"/>
      <c r="D450" s="13"/>
      <c r="E450" s="17"/>
      <c r="F450" s="13"/>
      <c r="G450" s="13"/>
      <c r="H450" s="13"/>
      <c r="I450" s="13"/>
      <c r="J450" s="13"/>
      <c r="K450" s="13"/>
      <c r="L450" s="13"/>
      <c r="M450" s="13"/>
      <c r="N450" s="13"/>
    </row>
    <row r="451" spans="1:14" ht="12.75">
      <c r="A451" s="13"/>
      <c r="B451" s="13"/>
      <c r="C451" s="13"/>
      <c r="D451" s="13"/>
      <c r="E451" s="17"/>
      <c r="F451" s="13"/>
      <c r="G451" s="13"/>
      <c r="H451" s="13"/>
      <c r="I451" s="13"/>
      <c r="J451" s="13"/>
      <c r="K451" s="13"/>
      <c r="L451" s="13"/>
      <c r="M451" s="13"/>
      <c r="N451" s="13"/>
    </row>
    <row r="452" spans="1:14" ht="12.75">
      <c r="A452" s="13"/>
      <c r="B452" s="13"/>
      <c r="C452" s="13"/>
      <c r="D452" s="13"/>
      <c r="E452" s="17"/>
      <c r="F452" s="13"/>
      <c r="G452" s="13"/>
      <c r="H452" s="13"/>
      <c r="I452" s="13"/>
      <c r="J452" s="13"/>
      <c r="K452" s="13"/>
      <c r="L452" s="13"/>
      <c r="M452" s="13"/>
      <c r="N452" s="13"/>
    </row>
    <row r="453" spans="1:14" ht="12.75">
      <c r="A453" s="13"/>
      <c r="B453" s="13"/>
      <c r="C453" s="13"/>
      <c r="D453" s="13"/>
      <c r="E453" s="17"/>
      <c r="F453" s="13"/>
      <c r="G453" s="13"/>
      <c r="H453" s="13"/>
      <c r="I453" s="13"/>
      <c r="J453" s="13"/>
      <c r="K453" s="13"/>
      <c r="L453" s="13"/>
      <c r="M453" s="13"/>
      <c r="N453" s="13"/>
    </row>
    <row r="454" spans="1:14" ht="12.75">
      <c r="A454" s="13"/>
      <c r="B454" s="13"/>
      <c r="C454" s="13"/>
      <c r="D454" s="13"/>
      <c r="E454" s="17"/>
      <c r="F454" s="13"/>
      <c r="G454" s="13"/>
      <c r="H454" s="13"/>
      <c r="I454" s="13"/>
      <c r="J454" s="13"/>
      <c r="K454" s="13"/>
      <c r="L454" s="13"/>
      <c r="M454" s="13"/>
      <c r="N454" s="13"/>
    </row>
    <row r="455" spans="1:14" ht="12.75">
      <c r="A455" s="13"/>
      <c r="B455" s="13"/>
      <c r="C455" s="13"/>
      <c r="D455" s="13"/>
      <c r="E455" s="17"/>
      <c r="F455" s="13"/>
      <c r="G455" s="13"/>
      <c r="H455" s="13"/>
      <c r="I455" s="13"/>
      <c r="J455" s="13"/>
      <c r="K455" s="13"/>
      <c r="L455" s="13"/>
      <c r="M455" s="13"/>
      <c r="N455" s="13"/>
    </row>
    <row r="456" spans="1:14" ht="12.75">
      <c r="A456" s="13"/>
      <c r="B456" s="13"/>
      <c r="C456" s="13"/>
      <c r="D456" s="13"/>
      <c r="E456" s="17"/>
      <c r="F456" s="13"/>
      <c r="G456" s="13"/>
      <c r="H456" s="13"/>
      <c r="I456" s="13"/>
      <c r="J456" s="13"/>
      <c r="K456" s="13"/>
      <c r="L456" s="13"/>
      <c r="M456" s="13"/>
      <c r="N456" s="13"/>
    </row>
    <row r="457" spans="1:14" ht="12.75">
      <c r="A457" s="13"/>
      <c r="B457" s="13"/>
      <c r="C457" s="13"/>
      <c r="D457" s="13"/>
      <c r="E457" s="17"/>
      <c r="F457" s="13"/>
      <c r="G457" s="13"/>
      <c r="H457" s="13"/>
      <c r="I457" s="13"/>
      <c r="J457" s="13"/>
      <c r="K457" s="13"/>
      <c r="L457" s="13"/>
      <c r="M457" s="13"/>
      <c r="N457" s="13"/>
    </row>
    <row r="458" spans="1:14" ht="12.75">
      <c r="A458" s="13"/>
      <c r="B458" s="13"/>
      <c r="C458" s="13"/>
      <c r="D458" s="13"/>
      <c r="E458" s="17"/>
      <c r="F458" s="13"/>
      <c r="G458" s="13"/>
      <c r="H458" s="13"/>
      <c r="I458" s="13"/>
      <c r="J458" s="13"/>
      <c r="K458" s="13"/>
      <c r="L458" s="13"/>
      <c r="M458" s="13"/>
      <c r="N458" s="13"/>
    </row>
    <row r="459" spans="1:14" ht="12.75">
      <c r="A459" s="13"/>
      <c r="B459" s="13"/>
      <c r="C459" s="13"/>
      <c r="D459" s="13"/>
      <c r="E459" s="17"/>
      <c r="F459" s="13"/>
      <c r="G459" s="13"/>
      <c r="H459" s="13"/>
      <c r="I459" s="13"/>
      <c r="J459" s="13"/>
      <c r="K459" s="13"/>
      <c r="L459" s="13"/>
      <c r="M459" s="13"/>
      <c r="N459" s="13"/>
    </row>
    <row r="460" spans="1:14" ht="12.75">
      <c r="A460" s="13"/>
      <c r="B460" s="13"/>
      <c r="C460" s="13"/>
      <c r="D460" s="13"/>
      <c r="E460" s="17"/>
      <c r="F460" s="13"/>
      <c r="G460" s="13"/>
      <c r="H460" s="13"/>
      <c r="I460" s="13"/>
      <c r="J460" s="13"/>
      <c r="K460" s="13"/>
      <c r="L460" s="13"/>
      <c r="M460" s="13"/>
      <c r="N460" s="13"/>
    </row>
    <row r="461" spans="1:14" ht="12.75">
      <c r="A461" s="13"/>
      <c r="B461" s="13"/>
      <c r="C461" s="13"/>
      <c r="D461" s="13"/>
      <c r="E461" s="17"/>
      <c r="F461" s="13"/>
      <c r="G461" s="13"/>
      <c r="H461" s="13"/>
      <c r="I461" s="13"/>
      <c r="J461" s="13"/>
      <c r="K461" s="13"/>
      <c r="L461" s="13"/>
      <c r="M461" s="13"/>
      <c r="N461" s="13"/>
    </row>
    <row r="462" spans="1:14" ht="12.75">
      <c r="A462" s="13"/>
      <c r="B462" s="13"/>
      <c r="C462" s="13"/>
      <c r="D462" s="13"/>
      <c r="E462" s="17"/>
      <c r="F462" s="13"/>
      <c r="G462" s="13"/>
      <c r="H462" s="13"/>
      <c r="I462" s="13"/>
      <c r="J462" s="13"/>
      <c r="K462" s="13"/>
      <c r="L462" s="13"/>
      <c r="M462" s="13"/>
      <c r="N462" s="13"/>
    </row>
    <row r="463" spans="1:14" ht="12.75">
      <c r="A463" s="13"/>
      <c r="B463" s="13"/>
      <c r="C463" s="13"/>
      <c r="D463" s="13"/>
      <c r="E463" s="17"/>
      <c r="F463" s="13"/>
      <c r="G463" s="13"/>
      <c r="H463" s="13"/>
      <c r="I463" s="13"/>
      <c r="J463" s="13"/>
      <c r="K463" s="13"/>
      <c r="L463" s="13"/>
      <c r="M463" s="13"/>
      <c r="N463" s="13"/>
    </row>
    <row r="464" spans="1:14" ht="12.75">
      <c r="A464" s="13"/>
      <c r="B464" s="13"/>
      <c r="C464" s="13"/>
      <c r="D464" s="13"/>
      <c r="E464" s="17"/>
      <c r="F464" s="13"/>
      <c r="G464" s="13"/>
      <c r="H464" s="13"/>
      <c r="I464" s="13"/>
      <c r="J464" s="13"/>
      <c r="K464" s="13"/>
      <c r="L464" s="13"/>
      <c r="M464" s="13"/>
      <c r="N464" s="13"/>
    </row>
    <row r="465" spans="1:14" ht="12.75">
      <c r="A465" s="13"/>
      <c r="B465" s="13"/>
      <c r="C465" s="13"/>
      <c r="D465" s="13"/>
      <c r="E465" s="17"/>
      <c r="F465" s="13"/>
      <c r="G465" s="13"/>
      <c r="H465" s="13"/>
      <c r="I465" s="13"/>
      <c r="J465" s="13"/>
      <c r="K465" s="13"/>
      <c r="L465" s="13"/>
      <c r="M465" s="13"/>
      <c r="N465" s="13"/>
    </row>
    <row r="466" spans="1:14" ht="12.75">
      <c r="A466" s="13"/>
      <c r="B466" s="13"/>
      <c r="C466" s="13"/>
      <c r="D466" s="13"/>
      <c r="E466" s="17"/>
      <c r="F466" s="13"/>
      <c r="G466" s="13"/>
      <c r="H466" s="13"/>
      <c r="I466" s="13"/>
      <c r="J466" s="13"/>
      <c r="K466" s="13"/>
      <c r="L466" s="13"/>
      <c r="M466" s="13"/>
      <c r="N466" s="13"/>
    </row>
    <row r="467" spans="1:14" ht="12.75">
      <c r="A467" s="13"/>
      <c r="B467" s="13"/>
      <c r="C467" s="13"/>
      <c r="D467" s="13"/>
      <c r="E467" s="17"/>
      <c r="F467" s="13"/>
      <c r="G467" s="13"/>
      <c r="H467" s="13"/>
      <c r="I467" s="13"/>
      <c r="J467" s="13"/>
      <c r="K467" s="13"/>
      <c r="L467" s="13"/>
      <c r="M467" s="13"/>
      <c r="N467" s="13"/>
    </row>
    <row r="468" spans="1:14" ht="12.75">
      <c r="A468" s="13"/>
      <c r="B468" s="13"/>
      <c r="C468" s="13"/>
      <c r="D468" s="13"/>
      <c r="E468" s="17"/>
      <c r="F468" s="13"/>
      <c r="G468" s="13"/>
      <c r="H468" s="13"/>
      <c r="I468" s="13"/>
      <c r="J468" s="13"/>
      <c r="K468" s="13"/>
      <c r="L468" s="13"/>
      <c r="M468" s="13"/>
      <c r="N468" s="13"/>
    </row>
    <row r="469" spans="1:14" ht="12.75">
      <c r="A469" s="13"/>
      <c r="B469" s="13"/>
      <c r="C469" s="13"/>
      <c r="D469" s="13"/>
      <c r="E469" s="17"/>
      <c r="F469" s="13"/>
      <c r="G469" s="13"/>
      <c r="H469" s="13"/>
      <c r="I469" s="13"/>
      <c r="J469" s="13"/>
      <c r="K469" s="13"/>
      <c r="L469" s="13"/>
      <c r="M469" s="13"/>
      <c r="N469" s="13"/>
    </row>
    <row r="470" spans="1:14" ht="12.75">
      <c r="A470" s="13"/>
      <c r="B470" s="13"/>
      <c r="C470" s="13"/>
      <c r="D470" s="13"/>
      <c r="E470" s="17"/>
      <c r="F470" s="13"/>
      <c r="G470" s="13"/>
      <c r="H470" s="13"/>
      <c r="I470" s="13"/>
      <c r="J470" s="13"/>
      <c r="K470" s="13"/>
      <c r="L470" s="13"/>
      <c r="M470" s="13"/>
      <c r="N470" s="13"/>
    </row>
    <row r="471" spans="1:14" ht="12.75">
      <c r="A471" s="13"/>
      <c r="B471" s="13"/>
      <c r="C471" s="13"/>
      <c r="D471" s="13"/>
      <c r="E471" s="17"/>
      <c r="F471" s="13"/>
      <c r="G471" s="13"/>
      <c r="H471" s="13"/>
      <c r="I471" s="13"/>
      <c r="J471" s="13"/>
      <c r="K471" s="13"/>
      <c r="L471" s="13"/>
      <c r="M471" s="13"/>
      <c r="N471" s="13"/>
    </row>
    <row r="472" spans="1:14" ht="12.75">
      <c r="A472" s="13"/>
      <c r="B472" s="13"/>
      <c r="C472" s="13"/>
      <c r="D472" s="13"/>
      <c r="E472" s="17"/>
      <c r="F472" s="13"/>
      <c r="G472" s="13"/>
      <c r="H472" s="13"/>
      <c r="I472" s="13"/>
      <c r="J472" s="13"/>
      <c r="K472" s="13"/>
      <c r="L472" s="13"/>
      <c r="M472" s="13"/>
      <c r="N472" s="13"/>
    </row>
    <row r="473" spans="1:14" ht="12.75">
      <c r="A473" s="13"/>
      <c r="B473" s="13"/>
      <c r="C473" s="13"/>
      <c r="D473" s="13"/>
      <c r="E473" s="17"/>
      <c r="F473" s="13"/>
      <c r="G473" s="13"/>
      <c r="H473" s="13"/>
      <c r="I473" s="13"/>
      <c r="J473" s="13"/>
      <c r="K473" s="13"/>
      <c r="L473" s="13"/>
      <c r="M473" s="13"/>
      <c r="N473" s="13"/>
    </row>
    <row r="474" spans="1:14" ht="12.75">
      <c r="A474" s="13"/>
      <c r="B474" s="13"/>
      <c r="C474" s="13"/>
      <c r="D474" s="13"/>
      <c r="E474" s="17"/>
      <c r="F474" s="13"/>
      <c r="G474" s="13"/>
      <c r="H474" s="13"/>
      <c r="I474" s="13"/>
      <c r="J474" s="13"/>
      <c r="K474" s="13"/>
      <c r="L474" s="13"/>
      <c r="M474" s="13"/>
      <c r="N474" s="13"/>
    </row>
    <row r="475" spans="1:14" ht="12.75">
      <c r="A475" s="13"/>
      <c r="B475" s="13"/>
      <c r="C475" s="13"/>
      <c r="D475" s="13"/>
      <c r="E475" s="17"/>
      <c r="F475" s="13"/>
      <c r="G475" s="13"/>
      <c r="H475" s="13"/>
      <c r="I475" s="13"/>
      <c r="J475" s="13"/>
      <c r="K475" s="13"/>
      <c r="L475" s="13"/>
      <c r="M475" s="13"/>
      <c r="N475" s="13"/>
    </row>
    <row r="476" spans="1:14" ht="12.75">
      <c r="A476" s="13"/>
      <c r="B476" s="13"/>
      <c r="C476" s="13"/>
      <c r="D476" s="13"/>
      <c r="E476" s="17"/>
      <c r="F476" s="13"/>
      <c r="G476" s="13"/>
      <c r="H476" s="13"/>
      <c r="I476" s="13"/>
      <c r="J476" s="13"/>
      <c r="K476" s="13"/>
      <c r="L476" s="13"/>
      <c r="M476" s="13"/>
      <c r="N476" s="13"/>
    </row>
    <row r="477" spans="1:14" ht="12.75">
      <c r="A477" s="13"/>
      <c r="B477" s="13"/>
      <c r="C477" s="13"/>
      <c r="D477" s="13"/>
      <c r="E477" s="17"/>
      <c r="F477" s="13"/>
      <c r="G477" s="13"/>
      <c r="H477" s="13"/>
      <c r="I477" s="13"/>
      <c r="J477" s="13"/>
      <c r="K477" s="13"/>
      <c r="L477" s="13"/>
      <c r="M477" s="13"/>
      <c r="N477" s="13"/>
    </row>
    <row r="478" spans="1:14" ht="12.75">
      <c r="A478" s="13"/>
      <c r="B478" s="13"/>
      <c r="C478" s="13"/>
      <c r="D478" s="13"/>
      <c r="E478" s="17"/>
      <c r="F478" s="13"/>
      <c r="G478" s="13"/>
      <c r="H478" s="13"/>
      <c r="I478" s="13"/>
      <c r="J478" s="13"/>
      <c r="K478" s="13"/>
      <c r="L478" s="13"/>
      <c r="M478" s="13"/>
      <c r="N478" s="13"/>
    </row>
    <row r="479" spans="1:14" ht="12.75">
      <c r="A479" s="13"/>
      <c r="B479" s="13"/>
      <c r="C479" s="13"/>
      <c r="D479" s="13"/>
      <c r="E479" s="17"/>
      <c r="F479" s="13"/>
      <c r="G479" s="13"/>
      <c r="H479" s="13"/>
      <c r="I479" s="13"/>
      <c r="J479" s="13"/>
      <c r="K479" s="13"/>
      <c r="L479" s="13"/>
      <c r="M479" s="13"/>
      <c r="N479" s="13"/>
    </row>
    <row r="480" spans="1:14" ht="12.75">
      <c r="A480" s="13"/>
      <c r="B480" s="13"/>
      <c r="C480" s="13"/>
      <c r="D480" s="13"/>
      <c r="E480" s="17"/>
      <c r="F480" s="13"/>
      <c r="G480" s="13"/>
      <c r="H480" s="13"/>
      <c r="I480" s="13"/>
      <c r="J480" s="13"/>
      <c r="K480" s="13"/>
      <c r="L480" s="13"/>
      <c r="M480" s="13"/>
      <c r="N480" s="13"/>
    </row>
    <row r="481" spans="1:14" ht="12.75">
      <c r="A481" s="13"/>
      <c r="B481" s="13"/>
      <c r="C481" s="13"/>
      <c r="D481" s="13"/>
      <c r="E481" s="17"/>
      <c r="F481" s="13"/>
      <c r="G481" s="13"/>
      <c r="H481" s="13"/>
      <c r="I481" s="13"/>
      <c r="J481" s="13"/>
      <c r="K481" s="13"/>
      <c r="L481" s="13"/>
      <c r="M481" s="13"/>
      <c r="N481" s="13"/>
    </row>
    <row r="482" spans="1:14" ht="12.75">
      <c r="A482" s="13"/>
      <c r="B482" s="13"/>
      <c r="C482" s="13"/>
      <c r="D482" s="13"/>
      <c r="E482" s="17"/>
      <c r="F482" s="13"/>
      <c r="G482" s="13"/>
      <c r="H482" s="13"/>
      <c r="I482" s="13"/>
      <c r="J482" s="13"/>
      <c r="K482" s="13"/>
      <c r="L482" s="13"/>
      <c r="M482" s="13"/>
      <c r="N482" s="13"/>
    </row>
    <row r="483" spans="1:14" ht="12.75">
      <c r="A483" s="13"/>
      <c r="B483" s="13"/>
      <c r="C483" s="13"/>
      <c r="D483" s="13"/>
      <c r="E483" s="17"/>
      <c r="F483" s="13"/>
      <c r="G483" s="13"/>
      <c r="H483" s="13"/>
      <c r="I483" s="13"/>
      <c r="J483" s="13"/>
      <c r="K483" s="13"/>
      <c r="L483" s="13"/>
      <c r="M483" s="13"/>
      <c r="N483" s="13"/>
    </row>
    <row r="484" spans="1:14" ht="12.75">
      <c r="A484" s="13"/>
      <c r="B484" s="13"/>
      <c r="C484" s="13"/>
      <c r="D484" s="13"/>
      <c r="E484" s="17"/>
      <c r="F484" s="13"/>
      <c r="G484" s="13"/>
      <c r="H484" s="13"/>
      <c r="I484" s="13"/>
      <c r="J484" s="13"/>
      <c r="K484" s="13"/>
      <c r="L484" s="13"/>
      <c r="M484" s="13"/>
      <c r="N484" s="13"/>
    </row>
    <row r="485" spans="1:14" ht="12.75">
      <c r="A485" s="13"/>
      <c r="B485" s="13"/>
      <c r="C485" s="13"/>
      <c r="D485" s="13"/>
      <c r="E485" s="17"/>
      <c r="F485" s="13"/>
      <c r="G485" s="13"/>
      <c r="H485" s="13"/>
      <c r="I485" s="13"/>
      <c r="J485" s="13"/>
      <c r="K485" s="13"/>
      <c r="L485" s="13"/>
      <c r="M485" s="13"/>
      <c r="N485" s="13"/>
    </row>
    <row r="486" spans="1:14" ht="12.75">
      <c r="A486" s="13"/>
      <c r="B486" s="13"/>
      <c r="C486" s="13"/>
      <c r="D486" s="13"/>
      <c r="E486" s="17"/>
      <c r="F486" s="13"/>
      <c r="G486" s="13"/>
      <c r="H486" s="13"/>
      <c r="I486" s="13"/>
      <c r="J486" s="13"/>
      <c r="K486" s="13"/>
      <c r="L486" s="13"/>
      <c r="M486" s="13"/>
      <c r="N486" s="13"/>
    </row>
    <row r="487" spans="1:14" ht="12.75">
      <c r="A487" s="13"/>
      <c r="B487" s="13"/>
      <c r="C487" s="13"/>
      <c r="D487" s="13"/>
      <c r="E487" s="17"/>
      <c r="F487" s="13"/>
      <c r="G487" s="13"/>
      <c r="H487" s="13"/>
      <c r="I487" s="13"/>
      <c r="J487" s="13"/>
      <c r="K487" s="13"/>
      <c r="L487" s="13"/>
      <c r="M487" s="13"/>
      <c r="N487" s="13"/>
    </row>
    <row r="488" spans="1:14" ht="12.75">
      <c r="A488" s="13"/>
      <c r="B488" s="13"/>
      <c r="C488" s="13"/>
      <c r="D488" s="13"/>
      <c r="E488" s="17"/>
      <c r="F488" s="13"/>
      <c r="G488" s="13"/>
      <c r="H488" s="13"/>
      <c r="I488" s="13"/>
      <c r="J488" s="13"/>
      <c r="K488" s="13"/>
      <c r="L488" s="13"/>
      <c r="M488" s="13"/>
      <c r="N488" s="13"/>
    </row>
    <row r="489" spans="1:14" ht="12.75">
      <c r="A489" s="13"/>
      <c r="B489" s="13"/>
      <c r="C489" s="13"/>
      <c r="D489" s="13"/>
      <c r="E489" s="17"/>
      <c r="F489" s="13"/>
      <c r="G489" s="13"/>
      <c r="H489" s="13"/>
      <c r="I489" s="13"/>
      <c r="J489" s="13"/>
      <c r="K489" s="13"/>
      <c r="L489" s="13"/>
      <c r="M489" s="13"/>
      <c r="N489" s="13"/>
    </row>
    <row r="490" spans="1:14" ht="12.75">
      <c r="A490" s="13"/>
      <c r="B490" s="13"/>
      <c r="C490" s="13"/>
      <c r="D490" s="13"/>
      <c r="E490" s="17"/>
      <c r="F490" s="13"/>
      <c r="G490" s="13"/>
      <c r="H490" s="13"/>
      <c r="I490" s="13"/>
      <c r="J490" s="13"/>
      <c r="K490" s="13"/>
      <c r="L490" s="13"/>
      <c r="M490" s="13"/>
      <c r="N490" s="13"/>
    </row>
    <row r="491" spans="1:14" ht="12.75">
      <c r="A491" s="13"/>
      <c r="B491" s="13"/>
      <c r="C491" s="13"/>
      <c r="D491" s="13"/>
      <c r="E491" s="17"/>
      <c r="F491" s="13"/>
      <c r="G491" s="13"/>
      <c r="H491" s="13"/>
      <c r="I491" s="13"/>
      <c r="J491" s="13"/>
      <c r="K491" s="13"/>
      <c r="L491" s="13"/>
      <c r="M491" s="13"/>
      <c r="N491" s="13"/>
    </row>
    <row r="492" spans="1:14" ht="12.75">
      <c r="A492" s="13"/>
      <c r="B492" s="13"/>
      <c r="C492" s="13"/>
      <c r="D492" s="13"/>
      <c r="E492" s="17"/>
      <c r="F492" s="13"/>
      <c r="G492" s="13"/>
      <c r="H492" s="13"/>
      <c r="I492" s="13"/>
      <c r="J492" s="13"/>
      <c r="K492" s="13"/>
      <c r="L492" s="13"/>
      <c r="M492" s="13"/>
      <c r="N492" s="13"/>
    </row>
    <row r="493" spans="1:14" ht="12.75">
      <c r="A493" s="13"/>
      <c r="B493" s="13"/>
      <c r="C493" s="13"/>
      <c r="D493" s="13"/>
      <c r="E493" s="17"/>
      <c r="F493" s="13"/>
      <c r="G493" s="13"/>
      <c r="H493" s="13"/>
      <c r="I493" s="13"/>
      <c r="J493" s="13"/>
      <c r="K493" s="13"/>
      <c r="L493" s="13"/>
      <c r="M493" s="13"/>
      <c r="N493" s="13"/>
    </row>
    <row r="494" spans="1:14" ht="12.75">
      <c r="A494" s="13"/>
      <c r="B494" s="13"/>
      <c r="C494" s="13"/>
      <c r="D494" s="13"/>
      <c r="E494" s="17"/>
      <c r="F494" s="13"/>
      <c r="G494" s="13"/>
      <c r="H494" s="13"/>
      <c r="I494" s="13"/>
      <c r="J494" s="13"/>
      <c r="K494" s="13"/>
      <c r="L494" s="13"/>
      <c r="M494" s="13"/>
      <c r="N494" s="13"/>
    </row>
    <row r="495" spans="1:14" ht="12.75">
      <c r="A495" s="13"/>
      <c r="B495" s="13"/>
      <c r="C495" s="13"/>
      <c r="D495" s="13"/>
      <c r="E495" s="17"/>
      <c r="F495" s="13"/>
      <c r="G495" s="13"/>
      <c r="H495" s="13"/>
      <c r="I495" s="13"/>
      <c r="J495" s="13"/>
      <c r="K495" s="13"/>
      <c r="L495" s="13"/>
      <c r="M495" s="13"/>
      <c r="N495" s="13"/>
    </row>
    <row r="496" spans="1:14" ht="12.75">
      <c r="A496" s="13"/>
      <c r="B496" s="13"/>
      <c r="C496" s="13"/>
      <c r="D496" s="13"/>
      <c r="E496" s="17"/>
      <c r="F496" s="13"/>
      <c r="G496" s="13"/>
      <c r="H496" s="13"/>
      <c r="I496" s="13"/>
      <c r="J496" s="13"/>
      <c r="K496" s="13"/>
      <c r="L496" s="13"/>
      <c r="M496" s="13"/>
      <c r="N496" s="13"/>
    </row>
    <row r="497" spans="1:14" ht="12.75">
      <c r="A497" s="13"/>
      <c r="B497" s="13"/>
      <c r="C497" s="13"/>
      <c r="D497" s="13"/>
      <c r="E497" s="17"/>
      <c r="F497" s="13"/>
      <c r="G497" s="13"/>
      <c r="H497" s="13"/>
      <c r="I497" s="13"/>
      <c r="J497" s="13"/>
      <c r="K497" s="13"/>
      <c r="L497" s="13"/>
      <c r="M497" s="13"/>
      <c r="N497" s="13"/>
    </row>
    <row r="498" spans="1:14" ht="12.75">
      <c r="A498" s="13"/>
      <c r="B498" s="13"/>
      <c r="C498" s="13"/>
      <c r="D498" s="13"/>
      <c r="E498" s="17"/>
      <c r="F498" s="13"/>
      <c r="G498" s="13"/>
      <c r="H498" s="13"/>
      <c r="I498" s="13"/>
      <c r="J498" s="13"/>
      <c r="K498" s="13"/>
      <c r="L498" s="13"/>
      <c r="M498" s="13"/>
      <c r="N498" s="13"/>
    </row>
    <row r="499" spans="1:14" ht="12.75">
      <c r="A499" s="13"/>
      <c r="B499" s="13"/>
      <c r="C499" s="13"/>
      <c r="D499" s="13"/>
      <c r="E499" s="17"/>
      <c r="F499" s="13"/>
      <c r="G499" s="13"/>
      <c r="H499" s="13"/>
      <c r="I499" s="13"/>
      <c r="J499" s="13"/>
      <c r="K499" s="13"/>
      <c r="L499" s="13"/>
      <c r="M499" s="13"/>
      <c r="N499" s="13"/>
    </row>
    <row r="500" spans="1:14" ht="12.75">
      <c r="A500" s="13"/>
      <c r="B500" s="13"/>
      <c r="C500" s="13"/>
      <c r="D500" s="13"/>
      <c r="E500" s="17"/>
      <c r="F500" s="13"/>
      <c r="G500" s="13"/>
      <c r="H500" s="13"/>
      <c r="I500" s="13"/>
      <c r="J500" s="13"/>
      <c r="K500" s="13"/>
      <c r="L500" s="13"/>
      <c r="M500" s="13"/>
      <c r="N500" s="13"/>
    </row>
    <row r="501" spans="1:14" ht="12.75">
      <c r="A501" s="13"/>
      <c r="B501" s="13"/>
      <c r="C501" s="13"/>
      <c r="D501" s="13"/>
      <c r="E501" s="17"/>
      <c r="F501" s="13"/>
      <c r="G501" s="13"/>
      <c r="H501" s="13"/>
      <c r="I501" s="13"/>
      <c r="J501" s="13"/>
      <c r="K501" s="13"/>
      <c r="L501" s="13"/>
      <c r="M501" s="13"/>
      <c r="N501" s="13"/>
    </row>
    <row r="502" spans="1:14" ht="12.75">
      <c r="A502" s="13"/>
      <c r="B502" s="13"/>
      <c r="C502" s="13"/>
      <c r="D502" s="13"/>
      <c r="E502" s="17"/>
      <c r="F502" s="13"/>
      <c r="G502" s="13"/>
      <c r="H502" s="13"/>
      <c r="I502" s="13"/>
      <c r="J502" s="13"/>
      <c r="K502" s="13"/>
      <c r="L502" s="13"/>
      <c r="M502" s="13"/>
      <c r="N502" s="13"/>
    </row>
    <row r="503" spans="1:14" ht="12.75">
      <c r="A503" s="13"/>
      <c r="B503" s="13"/>
      <c r="C503" s="13"/>
      <c r="D503" s="13"/>
      <c r="E503" s="17"/>
      <c r="F503" s="13"/>
      <c r="G503" s="13"/>
      <c r="H503" s="13"/>
      <c r="I503" s="13"/>
      <c r="J503" s="13"/>
      <c r="K503" s="13"/>
      <c r="L503" s="13"/>
      <c r="M503" s="13"/>
      <c r="N503" s="13"/>
    </row>
    <row r="504" spans="1:14" ht="12.75">
      <c r="A504" s="13"/>
      <c r="B504" s="13"/>
      <c r="C504" s="13"/>
      <c r="D504" s="13"/>
      <c r="E504" s="17"/>
      <c r="F504" s="13"/>
      <c r="G504" s="13"/>
      <c r="H504" s="13"/>
      <c r="I504" s="13"/>
      <c r="J504" s="13"/>
      <c r="K504" s="13"/>
      <c r="L504" s="13"/>
      <c r="M504" s="13"/>
      <c r="N504" s="13"/>
    </row>
    <row r="505" spans="1:14" ht="12.75">
      <c r="A505" s="13"/>
      <c r="B505" s="13"/>
      <c r="C505" s="13"/>
      <c r="D505" s="13"/>
      <c r="E505" s="17"/>
      <c r="F505" s="13"/>
      <c r="G505" s="13"/>
      <c r="H505" s="13"/>
      <c r="I505" s="13"/>
      <c r="J505" s="13"/>
      <c r="K505" s="13"/>
      <c r="L505" s="13"/>
      <c r="M505" s="13"/>
      <c r="N505" s="13"/>
    </row>
    <row r="506" spans="1:14" ht="12.75">
      <c r="A506" s="13"/>
      <c r="B506" s="13"/>
      <c r="C506" s="13"/>
      <c r="D506" s="13"/>
      <c r="E506" s="17"/>
      <c r="F506" s="13"/>
      <c r="G506" s="13"/>
      <c r="H506" s="13"/>
      <c r="I506" s="13"/>
      <c r="J506" s="13"/>
      <c r="K506" s="13"/>
      <c r="L506" s="13"/>
      <c r="M506" s="13"/>
      <c r="N506" s="13"/>
    </row>
    <row r="507" spans="1:14" ht="12.75">
      <c r="A507" s="13"/>
      <c r="B507" s="13"/>
      <c r="C507" s="13"/>
      <c r="D507" s="13"/>
      <c r="E507" s="17"/>
      <c r="F507" s="13"/>
      <c r="G507" s="13"/>
      <c r="H507" s="13"/>
      <c r="I507" s="13"/>
      <c r="J507" s="13"/>
      <c r="K507" s="13"/>
      <c r="L507" s="13"/>
      <c r="M507" s="13"/>
      <c r="N507" s="13"/>
    </row>
    <row r="508" spans="1:14" ht="12.75">
      <c r="A508" s="13"/>
      <c r="B508" s="13"/>
      <c r="C508" s="13"/>
      <c r="D508" s="13"/>
      <c r="E508" s="17"/>
      <c r="F508" s="13"/>
      <c r="G508" s="13"/>
      <c r="H508" s="13"/>
      <c r="I508" s="13"/>
      <c r="J508" s="13"/>
      <c r="K508" s="13"/>
      <c r="L508" s="13"/>
      <c r="M508" s="13"/>
      <c r="N508" s="13"/>
    </row>
    <row r="509" spans="1:14" ht="12.75">
      <c r="A509" s="13"/>
      <c r="B509" s="13"/>
      <c r="C509" s="13"/>
      <c r="D509" s="13"/>
      <c r="E509" s="17"/>
      <c r="F509" s="13"/>
      <c r="G509" s="13"/>
      <c r="H509" s="13"/>
      <c r="I509" s="13"/>
      <c r="J509" s="13"/>
      <c r="K509" s="13"/>
      <c r="L509" s="13"/>
      <c r="M509" s="13"/>
      <c r="N509" s="13"/>
    </row>
    <row r="510" spans="1:14" ht="12.75">
      <c r="A510" s="13"/>
      <c r="B510" s="13"/>
      <c r="C510" s="13"/>
      <c r="D510" s="13"/>
      <c r="E510" s="17"/>
      <c r="F510" s="13"/>
      <c r="G510" s="13"/>
      <c r="H510" s="13"/>
      <c r="I510" s="13"/>
      <c r="J510" s="13"/>
      <c r="K510" s="13"/>
      <c r="L510" s="13"/>
      <c r="M510" s="13"/>
      <c r="N510" s="13"/>
    </row>
    <row r="511" spans="1:14" ht="12.75">
      <c r="A511" s="13"/>
      <c r="B511" s="13"/>
      <c r="C511" s="13"/>
      <c r="D511" s="13"/>
      <c r="E511" s="17"/>
      <c r="F511" s="13"/>
      <c r="G511" s="13"/>
      <c r="H511" s="13"/>
      <c r="I511" s="13"/>
      <c r="J511" s="13"/>
      <c r="K511" s="13"/>
      <c r="L511" s="13"/>
      <c r="M511" s="13"/>
      <c r="N511" s="13"/>
    </row>
    <row r="512" spans="1:14" ht="12.75">
      <c r="A512" s="13"/>
      <c r="B512" s="13"/>
      <c r="C512" s="13"/>
      <c r="D512" s="13"/>
      <c r="E512" s="17"/>
      <c r="F512" s="13"/>
      <c r="G512" s="13"/>
      <c r="H512" s="13"/>
      <c r="I512" s="13"/>
      <c r="J512" s="13"/>
      <c r="K512" s="13"/>
      <c r="L512" s="13"/>
      <c r="M512" s="13"/>
      <c r="N512" s="13"/>
    </row>
    <row r="513" spans="1:14" ht="12.75">
      <c r="A513" s="13"/>
      <c r="B513" s="13"/>
      <c r="C513" s="13"/>
      <c r="D513" s="13"/>
      <c r="E513" s="17"/>
      <c r="F513" s="13"/>
      <c r="G513" s="13"/>
      <c r="H513" s="13"/>
      <c r="I513" s="13"/>
      <c r="J513" s="13"/>
      <c r="K513" s="13"/>
      <c r="L513" s="13"/>
      <c r="M513" s="13"/>
      <c r="N513" s="13"/>
    </row>
    <row r="514" spans="1:14" ht="12.75">
      <c r="A514" s="13"/>
      <c r="B514" s="13"/>
      <c r="C514" s="13"/>
      <c r="D514" s="13"/>
      <c r="E514" s="17"/>
      <c r="F514" s="13"/>
      <c r="G514" s="13"/>
      <c r="H514" s="13"/>
      <c r="I514" s="13"/>
      <c r="J514" s="13"/>
      <c r="K514" s="13"/>
      <c r="L514" s="13"/>
      <c r="M514" s="13"/>
      <c r="N514" s="13"/>
    </row>
    <row r="515" spans="1:14" ht="12.75">
      <c r="A515" s="13"/>
      <c r="B515" s="13"/>
      <c r="C515" s="13"/>
      <c r="D515" s="13"/>
      <c r="E515" s="17"/>
      <c r="F515" s="13"/>
      <c r="G515" s="13"/>
      <c r="H515" s="13"/>
      <c r="I515" s="13"/>
      <c r="J515" s="13"/>
      <c r="K515" s="13"/>
      <c r="L515" s="13"/>
      <c r="M515" s="13"/>
      <c r="N515" s="13"/>
    </row>
    <row r="516" spans="1:14" ht="12.75">
      <c r="A516" s="13"/>
      <c r="B516" s="13"/>
      <c r="C516" s="13"/>
      <c r="D516" s="13"/>
      <c r="E516" s="17"/>
      <c r="F516" s="13"/>
      <c r="G516" s="13"/>
      <c r="H516" s="13"/>
      <c r="I516" s="13"/>
      <c r="J516" s="13"/>
      <c r="K516" s="13"/>
      <c r="L516" s="13"/>
      <c r="M516" s="13"/>
      <c r="N516" s="13"/>
    </row>
    <row r="517" spans="1:14" ht="12.75">
      <c r="A517" s="13"/>
      <c r="B517" s="13"/>
      <c r="C517" s="13"/>
      <c r="D517" s="13"/>
      <c r="E517" s="17"/>
      <c r="F517" s="13"/>
      <c r="G517" s="13"/>
      <c r="H517" s="13"/>
      <c r="I517" s="13"/>
      <c r="J517" s="13"/>
      <c r="K517" s="13"/>
      <c r="L517" s="13"/>
      <c r="M517" s="13"/>
      <c r="N517" s="13"/>
    </row>
    <row r="518" spans="1:14" ht="12.75">
      <c r="A518" s="13"/>
      <c r="B518" s="13"/>
      <c r="C518" s="13"/>
      <c r="D518" s="13"/>
      <c r="E518" s="17"/>
      <c r="F518" s="13"/>
      <c r="G518" s="13"/>
      <c r="H518" s="13"/>
      <c r="I518" s="13"/>
      <c r="J518" s="13"/>
      <c r="K518" s="13"/>
      <c r="L518" s="13"/>
      <c r="M518" s="13"/>
      <c r="N518" s="13"/>
    </row>
    <row r="519" spans="1:14" ht="12.75">
      <c r="A519" s="13"/>
      <c r="B519" s="13"/>
      <c r="C519" s="13"/>
      <c r="D519" s="13"/>
      <c r="E519" s="17"/>
      <c r="F519" s="13"/>
      <c r="G519" s="13"/>
      <c r="H519" s="13"/>
      <c r="I519" s="13"/>
      <c r="J519" s="13"/>
      <c r="K519" s="13"/>
      <c r="L519" s="13"/>
      <c r="M519" s="13"/>
      <c r="N519" s="13"/>
    </row>
    <row r="520" spans="1:14" ht="12.75">
      <c r="A520" s="13"/>
      <c r="B520" s="13"/>
      <c r="C520" s="13"/>
      <c r="D520" s="13"/>
      <c r="E520" s="17"/>
      <c r="F520" s="13"/>
      <c r="G520" s="13"/>
      <c r="H520" s="13"/>
      <c r="I520" s="13"/>
      <c r="J520" s="13"/>
      <c r="K520" s="13"/>
      <c r="L520" s="13"/>
      <c r="M520" s="13"/>
      <c r="N520" s="13"/>
    </row>
    <row r="521" spans="1:14" ht="12.75">
      <c r="A521" s="13"/>
      <c r="B521" s="13"/>
      <c r="C521" s="13"/>
      <c r="D521" s="13"/>
      <c r="E521" s="17"/>
      <c r="F521" s="13"/>
      <c r="G521" s="13"/>
      <c r="H521" s="13"/>
      <c r="I521" s="13"/>
      <c r="J521" s="13"/>
      <c r="K521" s="13"/>
      <c r="L521" s="13"/>
      <c r="M521" s="13"/>
      <c r="N521" s="13"/>
    </row>
    <row r="522" spans="1:14" ht="12.75">
      <c r="A522" s="13"/>
      <c r="B522" s="13"/>
      <c r="C522" s="13"/>
      <c r="D522" s="13"/>
      <c r="E522" s="17"/>
      <c r="F522" s="13"/>
      <c r="G522" s="13"/>
      <c r="H522" s="13"/>
      <c r="I522" s="13"/>
      <c r="J522" s="13"/>
      <c r="K522" s="13"/>
      <c r="L522" s="13"/>
      <c r="M522" s="13"/>
      <c r="N522" s="13"/>
    </row>
    <row r="523" spans="1:14" ht="12.75">
      <c r="A523" s="13"/>
      <c r="B523" s="13"/>
      <c r="C523" s="13"/>
      <c r="D523" s="13"/>
      <c r="E523" s="17"/>
      <c r="F523" s="13"/>
      <c r="G523" s="13"/>
      <c r="H523" s="13"/>
      <c r="I523" s="13"/>
      <c r="J523" s="13"/>
      <c r="K523" s="13"/>
      <c r="L523" s="13"/>
      <c r="M523" s="13"/>
      <c r="N523" s="13"/>
    </row>
    <row r="524" spans="1:14" ht="12.75">
      <c r="A524" s="13"/>
      <c r="B524" s="13"/>
      <c r="C524" s="13"/>
      <c r="D524" s="13"/>
      <c r="E524" s="17"/>
      <c r="F524" s="13"/>
      <c r="G524" s="13"/>
      <c r="H524" s="13"/>
      <c r="I524" s="13"/>
      <c r="J524" s="13"/>
      <c r="K524" s="13"/>
      <c r="L524" s="13"/>
      <c r="M524" s="13"/>
      <c r="N524" s="13"/>
    </row>
    <row r="525" spans="1:14" ht="12.75">
      <c r="A525" s="13"/>
      <c r="B525" s="13"/>
      <c r="C525" s="13"/>
      <c r="D525" s="13"/>
      <c r="E525" s="17"/>
      <c r="F525" s="13"/>
      <c r="G525" s="13"/>
      <c r="H525" s="13"/>
      <c r="I525" s="13"/>
      <c r="J525" s="13"/>
      <c r="K525" s="13"/>
      <c r="L525" s="13"/>
      <c r="M525" s="13"/>
      <c r="N525" s="13"/>
    </row>
    <row r="526" spans="1:14" ht="12.75">
      <c r="A526" s="13"/>
      <c r="B526" s="13"/>
      <c r="C526" s="13"/>
      <c r="D526" s="13"/>
      <c r="E526" s="17"/>
      <c r="F526" s="13"/>
      <c r="G526" s="13"/>
      <c r="H526" s="13"/>
      <c r="I526" s="13"/>
      <c r="J526" s="13"/>
      <c r="K526" s="13"/>
      <c r="L526" s="13"/>
      <c r="M526" s="13"/>
      <c r="N526" s="13"/>
    </row>
    <row r="527" spans="1:14" ht="12.75">
      <c r="A527" s="13"/>
      <c r="B527" s="13"/>
      <c r="C527" s="13"/>
      <c r="D527" s="13"/>
      <c r="E527" s="17"/>
      <c r="F527" s="13"/>
      <c r="G527" s="13"/>
      <c r="H527" s="13"/>
      <c r="I527" s="13"/>
      <c r="J527" s="13"/>
      <c r="K527" s="13"/>
      <c r="L527" s="13"/>
      <c r="M527" s="13"/>
      <c r="N527" s="13"/>
    </row>
    <row r="528" spans="1:14" ht="12.75">
      <c r="A528" s="13"/>
      <c r="B528" s="13"/>
      <c r="C528" s="13"/>
      <c r="D528" s="13"/>
      <c r="E528" s="17"/>
      <c r="F528" s="13"/>
      <c r="G528" s="13"/>
      <c r="H528" s="13"/>
      <c r="I528" s="13"/>
      <c r="J528" s="13"/>
      <c r="K528" s="13"/>
      <c r="L528" s="13"/>
      <c r="M528" s="13"/>
      <c r="N528" s="13"/>
    </row>
    <row r="529" spans="1:14" ht="12.75">
      <c r="A529" s="13"/>
      <c r="B529" s="13"/>
      <c r="C529" s="13"/>
      <c r="D529" s="13"/>
      <c r="E529" s="17"/>
      <c r="F529" s="13"/>
      <c r="G529" s="13"/>
      <c r="H529" s="13"/>
      <c r="I529" s="13"/>
      <c r="J529" s="13"/>
      <c r="K529" s="13"/>
      <c r="L529" s="13"/>
      <c r="M529" s="13"/>
      <c r="N529" s="13"/>
    </row>
    <row r="530" spans="1:14" ht="12.75">
      <c r="A530" s="13"/>
      <c r="B530" s="13"/>
      <c r="C530" s="13"/>
      <c r="D530" s="13"/>
      <c r="E530" s="17"/>
      <c r="F530" s="13"/>
      <c r="G530" s="13"/>
      <c r="H530" s="13"/>
      <c r="I530" s="13"/>
      <c r="J530" s="13"/>
      <c r="K530" s="13"/>
      <c r="L530" s="13"/>
      <c r="M530" s="13"/>
      <c r="N530" s="13"/>
    </row>
    <row r="531" spans="1:14" ht="12.75">
      <c r="A531" s="13"/>
      <c r="B531" s="13"/>
      <c r="C531" s="13"/>
      <c r="D531" s="13"/>
      <c r="E531" s="17"/>
      <c r="F531" s="13"/>
      <c r="G531" s="13"/>
      <c r="H531" s="13"/>
      <c r="I531" s="13"/>
      <c r="J531" s="13"/>
      <c r="K531" s="13"/>
      <c r="L531" s="13"/>
      <c r="M531" s="13"/>
      <c r="N531" s="13"/>
    </row>
    <row r="532" spans="1:14" ht="12.75">
      <c r="A532" s="13"/>
      <c r="B532" s="13"/>
      <c r="C532" s="13"/>
      <c r="D532" s="13"/>
      <c r="E532" s="17"/>
      <c r="F532" s="13"/>
      <c r="G532" s="13"/>
      <c r="H532" s="13"/>
      <c r="I532" s="13"/>
      <c r="J532" s="13"/>
      <c r="K532" s="13"/>
      <c r="L532" s="13"/>
      <c r="M532" s="13"/>
      <c r="N532" s="13"/>
    </row>
    <row r="533" spans="1:14" ht="12.75">
      <c r="A533" s="13"/>
      <c r="B533" s="13"/>
      <c r="C533" s="13"/>
      <c r="D533" s="13"/>
      <c r="E533" s="17"/>
      <c r="F533" s="13"/>
      <c r="G533" s="13"/>
      <c r="H533" s="13"/>
      <c r="I533" s="13"/>
      <c r="J533" s="13"/>
      <c r="K533" s="13"/>
      <c r="L533" s="13"/>
      <c r="M533" s="13"/>
      <c r="N533" s="13"/>
    </row>
    <row r="534" spans="1:14" ht="12.75">
      <c r="A534" s="13"/>
      <c r="B534" s="13"/>
      <c r="C534" s="13"/>
      <c r="D534" s="13"/>
      <c r="E534" s="17"/>
      <c r="F534" s="13"/>
      <c r="G534" s="13"/>
      <c r="H534" s="13"/>
      <c r="I534" s="13"/>
      <c r="J534" s="13"/>
      <c r="K534" s="13"/>
      <c r="L534" s="13"/>
      <c r="M534" s="13"/>
      <c r="N534" s="13"/>
    </row>
    <row r="535" spans="1:14" ht="12.75">
      <c r="A535" s="13"/>
      <c r="B535" s="13"/>
      <c r="C535" s="13"/>
      <c r="D535" s="13"/>
      <c r="E535" s="17"/>
      <c r="F535" s="13"/>
      <c r="G535" s="13"/>
      <c r="H535" s="13"/>
      <c r="I535" s="13"/>
      <c r="J535" s="13"/>
      <c r="K535" s="13"/>
      <c r="L535" s="13"/>
      <c r="M535" s="13"/>
      <c r="N535" s="13"/>
    </row>
    <row r="536" spans="1:14" ht="12.75">
      <c r="A536" s="13"/>
      <c r="B536" s="13"/>
      <c r="C536" s="13"/>
      <c r="D536" s="13"/>
      <c r="E536" s="17"/>
      <c r="F536" s="13"/>
      <c r="G536" s="13"/>
      <c r="H536" s="13"/>
      <c r="I536" s="13"/>
      <c r="J536" s="13"/>
      <c r="K536" s="13"/>
      <c r="L536" s="13"/>
      <c r="M536" s="13"/>
      <c r="N536" s="13"/>
    </row>
    <row r="537" spans="1:14" ht="12.75">
      <c r="A537" s="13"/>
      <c r="B537" s="13"/>
      <c r="C537" s="13"/>
      <c r="D537" s="13"/>
      <c r="E537" s="17"/>
      <c r="F537" s="13"/>
      <c r="G537" s="13"/>
      <c r="H537" s="13"/>
      <c r="I537" s="13"/>
      <c r="J537" s="13"/>
      <c r="K537" s="13"/>
      <c r="L537" s="13"/>
      <c r="M537" s="13"/>
      <c r="N537" s="13"/>
    </row>
    <row r="538" spans="1:14" ht="12.75">
      <c r="A538" s="13"/>
      <c r="B538" s="13"/>
      <c r="C538" s="13"/>
      <c r="D538" s="13"/>
      <c r="E538" s="17"/>
      <c r="F538" s="13"/>
      <c r="G538" s="13"/>
      <c r="H538" s="13"/>
      <c r="I538" s="13"/>
      <c r="J538" s="13"/>
      <c r="K538" s="13"/>
      <c r="L538" s="13"/>
      <c r="M538" s="13"/>
      <c r="N538" s="13"/>
    </row>
    <row r="539" spans="1:14" ht="12.75">
      <c r="A539" s="13"/>
      <c r="B539" s="13"/>
      <c r="C539" s="13"/>
      <c r="D539" s="13"/>
      <c r="E539" s="17"/>
      <c r="F539" s="13"/>
      <c r="G539" s="13"/>
      <c r="H539" s="13"/>
      <c r="I539" s="13"/>
      <c r="J539" s="13"/>
      <c r="K539" s="13"/>
      <c r="L539" s="13"/>
      <c r="M539" s="13"/>
      <c r="N539" s="13"/>
    </row>
    <row r="540" spans="1:14" ht="12.75">
      <c r="A540" s="13"/>
      <c r="B540" s="13"/>
      <c r="C540" s="13"/>
      <c r="D540" s="13"/>
      <c r="E540" s="17"/>
      <c r="F540" s="13"/>
      <c r="G540" s="13"/>
      <c r="H540" s="13"/>
      <c r="I540" s="13"/>
      <c r="J540" s="13"/>
      <c r="K540" s="13"/>
      <c r="L540" s="13"/>
      <c r="M540" s="13"/>
      <c r="N540" s="13"/>
    </row>
    <row r="541" spans="1:14" ht="12.75">
      <c r="A541" s="13"/>
      <c r="B541" s="13"/>
      <c r="C541" s="13"/>
      <c r="D541" s="13"/>
      <c r="E541" s="17"/>
      <c r="F541" s="13"/>
      <c r="G541" s="13"/>
      <c r="H541" s="13"/>
      <c r="I541" s="13"/>
      <c r="J541" s="13"/>
      <c r="K541" s="13"/>
      <c r="L541" s="13"/>
      <c r="M541" s="13"/>
      <c r="N541" s="13"/>
    </row>
    <row r="542" spans="1:14" ht="12.75">
      <c r="A542" s="13"/>
      <c r="B542" s="13"/>
      <c r="C542" s="13"/>
      <c r="D542" s="13"/>
      <c r="E542" s="17"/>
      <c r="F542" s="13"/>
      <c r="G542" s="13"/>
      <c r="H542" s="13"/>
      <c r="I542" s="13"/>
      <c r="J542" s="13"/>
      <c r="K542" s="13"/>
      <c r="L542" s="13"/>
      <c r="M542" s="13"/>
      <c r="N542" s="13"/>
    </row>
    <row r="543" spans="1:14" ht="12.75">
      <c r="A543" s="13"/>
      <c r="B543" s="13"/>
      <c r="C543" s="13"/>
      <c r="D543" s="13"/>
      <c r="E543" s="17"/>
      <c r="F543" s="13"/>
      <c r="G543" s="13"/>
      <c r="H543" s="13"/>
      <c r="I543" s="13"/>
      <c r="J543" s="13"/>
      <c r="K543" s="13"/>
      <c r="L543" s="13"/>
      <c r="M543" s="13"/>
      <c r="N543" s="13"/>
    </row>
    <row r="544" spans="1:14" ht="12.75">
      <c r="A544" s="13"/>
      <c r="B544" s="13"/>
      <c r="C544" s="13"/>
      <c r="D544" s="13"/>
      <c r="E544" s="17"/>
      <c r="F544" s="13"/>
      <c r="G544" s="13"/>
      <c r="H544" s="13"/>
      <c r="I544" s="13"/>
      <c r="J544" s="13"/>
      <c r="K544" s="13"/>
      <c r="L544" s="13"/>
      <c r="M544" s="13"/>
      <c r="N544" s="13"/>
    </row>
    <row r="545" spans="1:14" ht="12.75">
      <c r="A545" s="13"/>
      <c r="B545" s="13"/>
      <c r="C545" s="13"/>
      <c r="D545" s="13"/>
      <c r="E545" s="17"/>
      <c r="F545" s="13"/>
      <c r="G545" s="13"/>
      <c r="H545" s="13"/>
      <c r="I545" s="13"/>
      <c r="J545" s="13"/>
      <c r="K545" s="13"/>
      <c r="L545" s="13"/>
      <c r="M545" s="13"/>
      <c r="N545" s="13"/>
    </row>
    <row r="546" spans="1:14" ht="12.75">
      <c r="A546" s="13"/>
      <c r="B546" s="13"/>
      <c r="C546" s="13"/>
      <c r="D546" s="13"/>
      <c r="E546" s="17"/>
      <c r="F546" s="13"/>
      <c r="G546" s="13"/>
      <c r="H546" s="13"/>
      <c r="I546" s="13"/>
      <c r="J546" s="13"/>
      <c r="K546" s="13"/>
      <c r="L546" s="13"/>
      <c r="M546" s="13"/>
      <c r="N546" s="13"/>
    </row>
    <row r="547" spans="1:14" ht="12.75">
      <c r="A547" s="13"/>
      <c r="B547" s="13"/>
      <c r="C547" s="13"/>
      <c r="D547" s="13"/>
      <c r="E547" s="17"/>
      <c r="F547" s="13"/>
      <c r="G547" s="13"/>
      <c r="H547" s="13"/>
      <c r="I547" s="13"/>
      <c r="J547" s="13"/>
      <c r="K547" s="13"/>
      <c r="L547" s="13"/>
      <c r="M547" s="13"/>
      <c r="N547" s="13"/>
    </row>
    <row r="548" spans="1:14" ht="12.75">
      <c r="A548" s="13"/>
      <c r="B548" s="13"/>
      <c r="C548" s="13"/>
      <c r="D548" s="13"/>
      <c r="E548" s="17"/>
      <c r="F548" s="13"/>
      <c r="G548" s="13"/>
      <c r="H548" s="13"/>
      <c r="I548" s="13"/>
      <c r="J548" s="13"/>
      <c r="K548" s="13"/>
      <c r="L548" s="13"/>
      <c r="M548" s="13"/>
      <c r="N548" s="13"/>
    </row>
    <row r="549" spans="1:14" ht="12.75">
      <c r="A549" s="13"/>
      <c r="B549" s="13"/>
      <c r="C549" s="13"/>
      <c r="D549" s="13"/>
      <c r="E549" s="17"/>
      <c r="F549" s="13"/>
      <c r="G549" s="13"/>
      <c r="H549" s="13"/>
      <c r="I549" s="13"/>
      <c r="J549" s="13"/>
      <c r="K549" s="13"/>
      <c r="L549" s="13"/>
      <c r="M549" s="13"/>
      <c r="N549" s="13"/>
    </row>
    <row r="550" spans="1:14" ht="12.75">
      <c r="A550" s="13"/>
      <c r="B550" s="13"/>
      <c r="C550" s="13"/>
      <c r="D550" s="13"/>
      <c r="E550" s="17"/>
      <c r="F550" s="13"/>
      <c r="G550" s="13"/>
      <c r="H550" s="13"/>
      <c r="I550" s="13"/>
      <c r="J550" s="13"/>
      <c r="K550" s="13"/>
      <c r="L550" s="13"/>
      <c r="M550" s="13"/>
      <c r="N550" s="13"/>
    </row>
    <row r="551" spans="1:14" ht="12.75">
      <c r="A551" s="13"/>
      <c r="B551" s="13"/>
      <c r="C551" s="13"/>
      <c r="D551" s="13"/>
      <c r="E551" s="17"/>
      <c r="F551" s="13"/>
      <c r="G551" s="13"/>
      <c r="H551" s="13"/>
      <c r="I551" s="13"/>
      <c r="J551" s="13"/>
      <c r="K551" s="13"/>
      <c r="L551" s="13"/>
      <c r="M551" s="13"/>
      <c r="N551" s="13"/>
    </row>
    <row r="552" spans="1:14" ht="12.75">
      <c r="A552" s="13"/>
      <c r="B552" s="13"/>
      <c r="C552" s="13"/>
      <c r="D552" s="13"/>
      <c r="E552" s="17"/>
      <c r="F552" s="13"/>
      <c r="G552" s="13"/>
      <c r="H552" s="13"/>
      <c r="I552" s="13"/>
      <c r="J552" s="13"/>
      <c r="K552" s="13"/>
      <c r="L552" s="13"/>
      <c r="M552" s="13"/>
      <c r="N552" s="13"/>
    </row>
    <row r="553" spans="1:14" ht="12.75">
      <c r="A553" s="13"/>
      <c r="B553" s="13"/>
      <c r="C553" s="13"/>
      <c r="D553" s="13"/>
      <c r="E553" s="17"/>
      <c r="F553" s="13"/>
      <c r="G553" s="13"/>
      <c r="H553" s="13"/>
      <c r="I553" s="13"/>
      <c r="J553" s="13"/>
      <c r="K553" s="13"/>
      <c r="L553" s="13"/>
      <c r="M553" s="13"/>
      <c r="N553" s="13"/>
    </row>
    <row r="554" spans="1:14" ht="12.75">
      <c r="A554" s="13"/>
      <c r="B554" s="13"/>
      <c r="C554" s="13"/>
      <c r="D554" s="13"/>
      <c r="E554" s="17"/>
      <c r="F554" s="13"/>
      <c r="G554" s="13"/>
      <c r="H554" s="13"/>
      <c r="I554" s="13"/>
      <c r="J554" s="13"/>
      <c r="K554" s="13"/>
      <c r="L554" s="13"/>
      <c r="M554" s="13"/>
      <c r="N554" s="13"/>
    </row>
    <row r="555" spans="1:14" ht="12.75">
      <c r="A555" s="13"/>
      <c r="B555" s="13"/>
      <c r="C555" s="13"/>
      <c r="D555" s="13"/>
      <c r="E555" s="17"/>
      <c r="F555" s="13"/>
      <c r="G555" s="13"/>
      <c r="H555" s="13"/>
      <c r="I555" s="13"/>
      <c r="J555" s="13"/>
      <c r="K555" s="13"/>
      <c r="L555" s="13"/>
      <c r="M555" s="13"/>
      <c r="N555" s="13"/>
    </row>
    <row r="556" spans="1:14" ht="12.75">
      <c r="A556" s="13"/>
      <c r="B556" s="13"/>
      <c r="C556" s="13"/>
      <c r="D556" s="13"/>
      <c r="E556" s="17"/>
      <c r="F556" s="13"/>
      <c r="G556" s="13"/>
      <c r="H556" s="13"/>
      <c r="I556" s="13"/>
      <c r="J556" s="13"/>
      <c r="K556" s="13"/>
      <c r="L556" s="13"/>
      <c r="M556" s="13"/>
      <c r="N556" s="13"/>
    </row>
    <row r="557" spans="1:14" ht="12.75">
      <c r="A557" s="13"/>
      <c r="B557" s="13"/>
      <c r="C557" s="13"/>
      <c r="D557" s="13"/>
      <c r="E557" s="17"/>
      <c r="F557" s="13"/>
      <c r="G557" s="13"/>
      <c r="H557" s="13"/>
      <c r="I557" s="13"/>
      <c r="J557" s="13"/>
      <c r="K557" s="13"/>
      <c r="L557" s="13"/>
      <c r="M557" s="13"/>
      <c r="N557" s="13"/>
    </row>
    <row r="558" spans="1:14" ht="12.75">
      <c r="A558" s="13"/>
      <c r="B558" s="13"/>
      <c r="C558" s="13"/>
      <c r="D558" s="13"/>
      <c r="E558" s="17"/>
      <c r="F558" s="13"/>
      <c r="G558" s="13"/>
      <c r="H558" s="13"/>
      <c r="I558" s="13"/>
      <c r="J558" s="13"/>
      <c r="K558" s="13"/>
      <c r="L558" s="13"/>
      <c r="M558" s="13"/>
      <c r="N558" s="13"/>
    </row>
    <row r="559" spans="1:14" ht="12.75">
      <c r="A559" s="13"/>
      <c r="B559" s="13"/>
      <c r="C559" s="13"/>
      <c r="D559" s="13"/>
      <c r="E559" s="17"/>
      <c r="F559" s="13"/>
      <c r="G559" s="13"/>
      <c r="H559" s="13"/>
      <c r="I559" s="13"/>
      <c r="J559" s="13"/>
      <c r="K559" s="13"/>
      <c r="L559" s="13"/>
      <c r="M559" s="13"/>
      <c r="N559" s="13"/>
    </row>
    <row r="560" spans="1:14" ht="12.75">
      <c r="A560" s="13"/>
      <c r="B560" s="13"/>
      <c r="C560" s="13"/>
      <c r="D560" s="13"/>
      <c r="E560" s="17"/>
      <c r="F560" s="13"/>
      <c r="G560" s="13"/>
      <c r="H560" s="13"/>
      <c r="I560" s="13"/>
      <c r="J560" s="13"/>
      <c r="K560" s="13"/>
      <c r="L560" s="13"/>
      <c r="M560" s="13"/>
      <c r="N560" s="13"/>
    </row>
    <row r="561" spans="1:14" ht="12.75">
      <c r="A561" s="13"/>
      <c r="B561" s="13"/>
      <c r="C561" s="13"/>
      <c r="D561" s="13"/>
      <c r="E561" s="17"/>
      <c r="F561" s="13"/>
      <c r="G561" s="13"/>
      <c r="H561" s="13"/>
      <c r="I561" s="13"/>
      <c r="J561" s="13"/>
      <c r="K561" s="13"/>
      <c r="L561" s="13"/>
      <c r="M561" s="13"/>
      <c r="N561" s="13"/>
    </row>
    <row r="562" spans="1:14" ht="12.75">
      <c r="A562" s="13"/>
      <c r="B562" s="13"/>
      <c r="C562" s="13"/>
      <c r="D562" s="13"/>
      <c r="E562" s="17"/>
      <c r="F562" s="13"/>
      <c r="G562" s="13"/>
      <c r="H562" s="13"/>
      <c r="I562" s="13"/>
      <c r="J562" s="13"/>
      <c r="K562" s="13"/>
      <c r="L562" s="13"/>
      <c r="M562" s="13"/>
      <c r="N562" s="13"/>
    </row>
    <row r="563" spans="1:14" ht="12.75">
      <c r="A563" s="13"/>
      <c r="B563" s="13"/>
      <c r="C563" s="13"/>
      <c r="D563" s="13"/>
      <c r="E563" s="17"/>
      <c r="F563" s="13"/>
      <c r="G563" s="13"/>
      <c r="H563" s="13"/>
      <c r="I563" s="13"/>
      <c r="J563" s="13"/>
      <c r="K563" s="13"/>
      <c r="L563" s="13"/>
      <c r="M563" s="13"/>
      <c r="N563" s="13"/>
    </row>
    <row r="564" spans="1:14" ht="12.75">
      <c r="A564" s="13"/>
      <c r="B564" s="13"/>
      <c r="C564" s="13"/>
      <c r="D564" s="13"/>
      <c r="E564" s="17"/>
      <c r="F564" s="13"/>
      <c r="G564" s="13"/>
      <c r="H564" s="13"/>
      <c r="I564" s="13"/>
      <c r="J564" s="13"/>
      <c r="K564" s="13"/>
      <c r="L564" s="13"/>
      <c r="M564" s="13"/>
      <c r="N564" s="13"/>
    </row>
    <row r="565" spans="1:14" ht="12.75">
      <c r="A565" s="13"/>
      <c r="B565" s="13"/>
      <c r="C565" s="13"/>
      <c r="D565" s="13"/>
      <c r="E565" s="17"/>
      <c r="F565" s="13"/>
      <c r="G565" s="13"/>
      <c r="H565" s="13"/>
      <c r="I565" s="13"/>
      <c r="J565" s="13"/>
      <c r="K565" s="13"/>
      <c r="L565" s="13"/>
      <c r="M565" s="13"/>
      <c r="N565" s="13"/>
    </row>
    <row r="566" spans="1:14" ht="12.75">
      <c r="A566" s="13"/>
      <c r="B566" s="13"/>
      <c r="C566" s="13"/>
      <c r="D566" s="13"/>
      <c r="E566" s="17"/>
      <c r="F566" s="13"/>
      <c r="G566" s="13"/>
      <c r="H566" s="13"/>
      <c r="I566" s="13"/>
      <c r="J566" s="13"/>
      <c r="K566" s="13"/>
      <c r="L566" s="13"/>
      <c r="M566" s="13"/>
      <c r="N566" s="13"/>
    </row>
    <row r="567" spans="1:14" ht="12.75">
      <c r="A567" s="13"/>
      <c r="B567" s="13"/>
      <c r="C567" s="13"/>
      <c r="D567" s="13"/>
      <c r="E567" s="17"/>
      <c r="F567" s="13"/>
      <c r="G567" s="13"/>
      <c r="H567" s="13"/>
      <c r="I567" s="13"/>
      <c r="J567" s="13"/>
      <c r="K567" s="13"/>
      <c r="L567" s="13"/>
      <c r="M567" s="13"/>
      <c r="N567" s="13"/>
    </row>
    <row r="568" spans="1:14" ht="12.75">
      <c r="A568" s="13"/>
      <c r="B568" s="13"/>
      <c r="C568" s="13"/>
      <c r="D568" s="13"/>
      <c r="E568" s="17"/>
      <c r="F568" s="13"/>
      <c r="G568" s="13"/>
      <c r="H568" s="13"/>
      <c r="I568" s="13"/>
      <c r="J568" s="13"/>
      <c r="K568" s="13"/>
      <c r="L568" s="13"/>
      <c r="M568" s="13"/>
      <c r="N568" s="13"/>
    </row>
    <row r="569" spans="1:14" ht="12.75">
      <c r="A569" s="13"/>
      <c r="B569" s="13"/>
      <c r="C569" s="13"/>
      <c r="D569" s="13"/>
      <c r="E569" s="17"/>
      <c r="F569" s="13"/>
      <c r="G569" s="13"/>
      <c r="H569" s="13"/>
      <c r="I569" s="13"/>
      <c r="J569" s="13"/>
      <c r="K569" s="13"/>
      <c r="L569" s="13"/>
      <c r="M569" s="13"/>
      <c r="N569" s="13"/>
    </row>
    <row r="570" spans="1:14" ht="12.75">
      <c r="A570" s="13"/>
      <c r="B570" s="13"/>
      <c r="C570" s="13"/>
      <c r="D570" s="13"/>
      <c r="E570" s="17"/>
      <c r="F570" s="13"/>
      <c r="G570" s="13"/>
      <c r="H570" s="13"/>
      <c r="I570" s="13"/>
      <c r="J570" s="13"/>
      <c r="K570" s="13"/>
      <c r="L570" s="13"/>
      <c r="M570" s="13"/>
      <c r="N570" s="13"/>
    </row>
    <row r="571" spans="1:14" ht="12.75">
      <c r="A571" s="13"/>
      <c r="B571" s="13"/>
      <c r="C571" s="13"/>
      <c r="D571" s="13"/>
      <c r="E571" s="17"/>
      <c r="F571" s="13"/>
      <c r="G571" s="13"/>
      <c r="H571" s="13"/>
      <c r="I571" s="13"/>
      <c r="J571" s="13"/>
      <c r="K571" s="13"/>
      <c r="L571" s="13"/>
      <c r="M571" s="13"/>
      <c r="N571" s="13"/>
    </row>
    <row r="572" spans="1:14" ht="12.75">
      <c r="A572" s="13"/>
      <c r="B572" s="13"/>
      <c r="C572" s="13"/>
      <c r="D572" s="13"/>
      <c r="E572" s="17"/>
      <c r="F572" s="13"/>
      <c r="G572" s="13"/>
      <c r="H572" s="13"/>
      <c r="I572" s="13"/>
      <c r="J572" s="13"/>
      <c r="K572" s="13"/>
      <c r="L572" s="13"/>
      <c r="M572" s="13"/>
      <c r="N572" s="13"/>
    </row>
    <row r="573" spans="1:14" ht="12.75">
      <c r="A573" s="13"/>
      <c r="B573" s="13"/>
      <c r="C573" s="13"/>
      <c r="D573" s="13"/>
      <c r="E573" s="17"/>
      <c r="F573" s="13"/>
      <c r="G573" s="13"/>
      <c r="H573" s="13"/>
      <c r="I573" s="13"/>
      <c r="J573" s="13"/>
      <c r="K573" s="13"/>
      <c r="L573" s="13"/>
      <c r="M573" s="13"/>
      <c r="N573" s="13"/>
    </row>
    <row r="574" spans="1:14" ht="12.75">
      <c r="A574" s="13"/>
      <c r="B574" s="13"/>
      <c r="C574" s="13"/>
      <c r="D574" s="13"/>
      <c r="E574" s="17"/>
      <c r="F574" s="13"/>
      <c r="G574" s="13"/>
      <c r="H574" s="13"/>
      <c r="I574" s="13"/>
      <c r="J574" s="13"/>
      <c r="K574" s="13"/>
      <c r="L574" s="13"/>
      <c r="M574" s="13"/>
      <c r="N574" s="13"/>
    </row>
    <row r="575" spans="1:14" ht="12.75">
      <c r="A575" s="13"/>
      <c r="B575" s="13"/>
      <c r="C575" s="13"/>
      <c r="D575" s="13"/>
      <c r="E575" s="17"/>
      <c r="F575" s="13"/>
      <c r="G575" s="13"/>
      <c r="H575" s="13"/>
      <c r="I575" s="13"/>
      <c r="J575" s="13"/>
      <c r="K575" s="13"/>
      <c r="L575" s="13"/>
      <c r="M575" s="13"/>
      <c r="N575" s="13"/>
    </row>
    <row r="576" spans="1:14" ht="12.75">
      <c r="A576" s="13"/>
      <c r="B576" s="13"/>
      <c r="C576" s="13"/>
      <c r="D576" s="13"/>
      <c r="E576" s="17"/>
      <c r="F576" s="13"/>
      <c r="G576" s="13"/>
      <c r="H576" s="13"/>
      <c r="I576" s="13"/>
      <c r="J576" s="13"/>
      <c r="K576" s="13"/>
      <c r="L576" s="13"/>
      <c r="M576" s="13"/>
      <c r="N576" s="13"/>
    </row>
    <row r="577" spans="1:14" ht="12.75">
      <c r="A577" s="13"/>
      <c r="B577" s="13"/>
      <c r="C577" s="13"/>
      <c r="D577" s="13"/>
      <c r="E577" s="17"/>
      <c r="F577" s="13"/>
      <c r="G577" s="13"/>
      <c r="H577" s="13"/>
      <c r="I577" s="13"/>
      <c r="J577" s="13"/>
      <c r="K577" s="13"/>
      <c r="L577" s="13"/>
      <c r="M577" s="13"/>
      <c r="N577" s="13"/>
    </row>
    <row r="578" spans="1:14" ht="12.75">
      <c r="A578" s="13"/>
      <c r="B578" s="13"/>
      <c r="C578" s="13"/>
      <c r="D578" s="13"/>
      <c r="E578" s="17"/>
      <c r="F578" s="13"/>
      <c r="G578" s="13"/>
      <c r="H578" s="13"/>
      <c r="I578" s="13"/>
      <c r="J578" s="13"/>
      <c r="K578" s="13"/>
      <c r="L578" s="13"/>
      <c r="M578" s="13"/>
      <c r="N578" s="13"/>
    </row>
    <row r="579" spans="1:14" ht="12.75">
      <c r="A579" s="13"/>
      <c r="B579" s="13"/>
      <c r="C579" s="13"/>
      <c r="D579" s="13"/>
      <c r="E579" s="17"/>
      <c r="F579" s="13"/>
      <c r="G579" s="13"/>
      <c r="H579" s="13"/>
      <c r="I579" s="13"/>
      <c r="J579" s="13"/>
      <c r="K579" s="13"/>
      <c r="L579" s="13"/>
      <c r="M579" s="13"/>
      <c r="N579" s="13"/>
    </row>
    <row r="580" spans="1:14" ht="12.75">
      <c r="A580" s="13"/>
      <c r="B580" s="13"/>
      <c r="C580" s="13"/>
      <c r="D580" s="13"/>
      <c r="E580" s="17"/>
      <c r="F580" s="13"/>
      <c r="G580" s="13"/>
      <c r="H580" s="13"/>
      <c r="I580" s="13"/>
      <c r="J580" s="13"/>
      <c r="K580" s="13"/>
      <c r="L580" s="13"/>
      <c r="M580" s="13"/>
      <c r="N580" s="13"/>
    </row>
    <row r="581" spans="1:14" ht="12.75">
      <c r="A581" s="13"/>
      <c r="B581" s="13"/>
      <c r="C581" s="13"/>
      <c r="D581" s="13"/>
      <c r="E581" s="17"/>
      <c r="F581" s="13"/>
      <c r="G581" s="13"/>
      <c r="H581" s="13"/>
      <c r="I581" s="13"/>
      <c r="J581" s="13"/>
      <c r="K581" s="13"/>
      <c r="L581" s="13"/>
      <c r="M581" s="13"/>
      <c r="N581" s="13"/>
    </row>
    <row r="582" spans="1:14" ht="12.75">
      <c r="A582" s="13"/>
      <c r="B582" s="13"/>
      <c r="C582" s="13"/>
      <c r="D582" s="13"/>
      <c r="E582" s="17"/>
      <c r="F582" s="13"/>
      <c r="G582" s="13"/>
      <c r="H582" s="13"/>
      <c r="I582" s="13"/>
      <c r="J582" s="13"/>
      <c r="K582" s="13"/>
      <c r="L582" s="13"/>
      <c r="M582" s="13"/>
      <c r="N582" s="13"/>
    </row>
    <row r="583" spans="1:14" ht="12.75">
      <c r="A583" s="13"/>
      <c r="B583" s="13"/>
      <c r="C583" s="13"/>
      <c r="D583" s="13"/>
      <c r="E583" s="17"/>
      <c r="F583" s="13"/>
      <c r="G583" s="13"/>
      <c r="H583" s="13"/>
      <c r="I583" s="13"/>
      <c r="J583" s="13"/>
      <c r="K583" s="13"/>
      <c r="L583" s="13"/>
      <c r="M583" s="13"/>
      <c r="N583" s="13"/>
    </row>
    <row r="584" spans="1:14" ht="12.75">
      <c r="A584" s="13"/>
      <c r="B584" s="13"/>
      <c r="C584" s="13"/>
      <c r="D584" s="13"/>
      <c r="E584" s="17"/>
      <c r="F584" s="13"/>
      <c r="G584" s="13"/>
      <c r="H584" s="13"/>
      <c r="I584" s="13"/>
      <c r="J584" s="13"/>
      <c r="K584" s="13"/>
      <c r="L584" s="13"/>
      <c r="M584" s="13"/>
      <c r="N584" s="13"/>
    </row>
    <row r="585" spans="1:14" ht="12.75">
      <c r="A585" s="13"/>
      <c r="B585" s="13"/>
      <c r="C585" s="13"/>
      <c r="D585" s="13"/>
      <c r="E585" s="17"/>
      <c r="F585" s="13"/>
      <c r="G585" s="13"/>
      <c r="H585" s="13"/>
      <c r="I585" s="13"/>
      <c r="J585" s="13"/>
      <c r="K585" s="13"/>
      <c r="L585" s="13"/>
      <c r="M585" s="13"/>
      <c r="N585" s="13"/>
    </row>
    <row r="586" spans="1:14" ht="12.75">
      <c r="A586" s="13"/>
      <c r="B586" s="13"/>
      <c r="C586" s="13"/>
      <c r="D586" s="13"/>
      <c r="E586" s="17"/>
      <c r="F586" s="13"/>
      <c r="G586" s="13"/>
      <c r="H586" s="13"/>
      <c r="I586" s="13"/>
      <c r="J586" s="13"/>
      <c r="K586" s="13"/>
      <c r="L586" s="13"/>
      <c r="M586" s="13"/>
      <c r="N586" s="13"/>
    </row>
    <row r="587" spans="1:14" ht="12.75">
      <c r="A587" s="13"/>
      <c r="B587" s="13"/>
      <c r="C587" s="13"/>
      <c r="D587" s="13"/>
      <c r="E587" s="17"/>
      <c r="F587" s="13"/>
      <c r="G587" s="13"/>
      <c r="H587" s="13"/>
      <c r="I587" s="13"/>
      <c r="J587" s="13"/>
      <c r="K587" s="13"/>
      <c r="L587" s="13"/>
      <c r="M587" s="13"/>
      <c r="N587" s="13"/>
    </row>
    <row r="588" spans="1:14" ht="12.75">
      <c r="A588" s="13"/>
      <c r="B588" s="13"/>
      <c r="C588" s="13"/>
      <c r="D588" s="13"/>
      <c r="E588" s="17"/>
      <c r="F588" s="13"/>
      <c r="G588" s="13"/>
      <c r="H588" s="13"/>
      <c r="I588" s="13"/>
      <c r="J588" s="13"/>
      <c r="K588" s="13"/>
      <c r="L588" s="13"/>
      <c r="M588" s="13"/>
      <c r="N588" s="13"/>
    </row>
    <row r="589" spans="1:14" ht="12.75">
      <c r="A589" s="13"/>
      <c r="B589" s="13"/>
      <c r="C589" s="13"/>
      <c r="D589" s="13"/>
      <c r="E589" s="17"/>
      <c r="F589" s="13"/>
      <c r="G589" s="13"/>
      <c r="H589" s="13"/>
      <c r="I589" s="13"/>
      <c r="J589" s="13"/>
      <c r="K589" s="13"/>
      <c r="L589" s="13"/>
      <c r="M589" s="13"/>
      <c r="N589" s="13"/>
    </row>
    <row r="590" spans="1:14" ht="12.75">
      <c r="A590" s="13"/>
      <c r="B590" s="13"/>
      <c r="C590" s="13"/>
      <c r="D590" s="13"/>
      <c r="E590" s="17"/>
      <c r="F590" s="13"/>
      <c r="G590" s="13"/>
      <c r="H590" s="13"/>
      <c r="I590" s="13"/>
      <c r="J590" s="13"/>
      <c r="K590" s="13"/>
      <c r="L590" s="13"/>
      <c r="M590" s="13"/>
      <c r="N590" s="13"/>
    </row>
    <row r="591" spans="1:14" ht="12.75">
      <c r="A591" s="13"/>
      <c r="B591" s="13"/>
      <c r="C591" s="13"/>
      <c r="D591" s="13"/>
      <c r="E591" s="17"/>
      <c r="F591" s="13"/>
      <c r="G591" s="13"/>
      <c r="H591" s="13"/>
      <c r="I591" s="13"/>
      <c r="J591" s="13"/>
      <c r="K591" s="13"/>
      <c r="L591" s="13"/>
      <c r="M591" s="13"/>
      <c r="N591" s="13"/>
    </row>
    <row r="592" spans="1:14" ht="12.75">
      <c r="A592" s="13"/>
      <c r="B592" s="13"/>
      <c r="C592" s="13"/>
      <c r="D592" s="13"/>
      <c r="E592" s="17"/>
      <c r="F592" s="13"/>
      <c r="G592" s="13"/>
      <c r="H592" s="13"/>
      <c r="I592" s="13"/>
      <c r="J592" s="13"/>
      <c r="K592" s="13"/>
      <c r="L592" s="13"/>
      <c r="M592" s="13"/>
      <c r="N592" s="13"/>
    </row>
    <row r="593" spans="1:14" ht="12.75">
      <c r="A593" s="13"/>
      <c r="B593" s="13"/>
      <c r="C593" s="13"/>
      <c r="D593" s="13"/>
      <c r="E593" s="17"/>
      <c r="F593" s="13"/>
      <c r="G593" s="13"/>
      <c r="H593" s="13"/>
      <c r="I593" s="13"/>
      <c r="J593" s="13"/>
      <c r="K593" s="13"/>
      <c r="L593" s="13"/>
      <c r="M593" s="13"/>
      <c r="N593" s="13"/>
    </row>
    <row r="594" spans="1:14" ht="12.75">
      <c r="A594" s="13"/>
      <c r="B594" s="13"/>
      <c r="C594" s="13"/>
      <c r="D594" s="13"/>
      <c r="E594" s="17"/>
      <c r="F594" s="13"/>
      <c r="G594" s="13"/>
      <c r="H594" s="13"/>
      <c r="I594" s="13"/>
      <c r="J594" s="13"/>
      <c r="K594" s="13"/>
      <c r="L594" s="13"/>
      <c r="M594" s="13"/>
      <c r="N594" s="13"/>
    </row>
    <row r="595" spans="1:14" ht="12.75">
      <c r="A595" s="13"/>
      <c r="B595" s="13"/>
      <c r="C595" s="13"/>
      <c r="D595" s="13"/>
      <c r="E595" s="17"/>
      <c r="F595" s="13"/>
      <c r="G595" s="13"/>
      <c r="H595" s="13"/>
      <c r="I595" s="13"/>
      <c r="J595" s="13"/>
      <c r="K595" s="13"/>
      <c r="L595" s="13"/>
      <c r="M595" s="13"/>
      <c r="N595" s="13"/>
    </row>
    <row r="596" spans="1:14" ht="12.75">
      <c r="A596" s="13"/>
      <c r="B596" s="13"/>
      <c r="C596" s="13"/>
      <c r="D596" s="13"/>
      <c r="E596" s="17"/>
      <c r="F596" s="13"/>
      <c r="G596" s="13"/>
      <c r="H596" s="13"/>
      <c r="I596" s="13"/>
      <c r="J596" s="13"/>
      <c r="K596" s="13"/>
      <c r="L596" s="13"/>
      <c r="M596" s="13"/>
      <c r="N596" s="13"/>
    </row>
    <row r="597" spans="1:14" ht="12.75">
      <c r="A597" s="13"/>
      <c r="B597" s="13"/>
      <c r="C597" s="13"/>
      <c r="D597" s="13"/>
      <c r="E597" s="17"/>
      <c r="F597" s="13"/>
      <c r="G597" s="13"/>
      <c r="H597" s="13"/>
      <c r="I597" s="13"/>
      <c r="J597" s="13"/>
      <c r="K597" s="13"/>
      <c r="L597" s="13"/>
      <c r="M597" s="13"/>
      <c r="N597" s="13"/>
    </row>
    <row r="598" spans="1:14" ht="12.75">
      <c r="A598" s="13"/>
      <c r="B598" s="13"/>
      <c r="C598" s="13"/>
      <c r="D598" s="13"/>
      <c r="E598" s="17"/>
      <c r="F598" s="13"/>
      <c r="G598" s="13"/>
      <c r="H598" s="13"/>
      <c r="I598" s="13"/>
      <c r="J598" s="13"/>
      <c r="K598" s="13"/>
      <c r="L598" s="13"/>
      <c r="M598" s="13"/>
      <c r="N598" s="13"/>
    </row>
    <row r="599" spans="1:14" ht="12.75">
      <c r="A599" s="13"/>
      <c r="B599" s="13"/>
      <c r="C599" s="13"/>
      <c r="D599" s="13"/>
      <c r="E599" s="17"/>
      <c r="F599" s="13"/>
      <c r="G599" s="13"/>
      <c r="H599" s="13"/>
      <c r="I599" s="13"/>
      <c r="J599" s="13"/>
      <c r="K599" s="13"/>
      <c r="L599" s="13"/>
      <c r="M599" s="13"/>
      <c r="N599" s="13"/>
    </row>
    <row r="600" spans="1:14" ht="12.75">
      <c r="A600" s="13"/>
      <c r="B600" s="13"/>
      <c r="C600" s="13"/>
      <c r="D600" s="13"/>
      <c r="E600" s="17"/>
      <c r="F600" s="13"/>
      <c r="G600" s="13"/>
      <c r="H600" s="13"/>
      <c r="I600" s="13"/>
      <c r="J600" s="13"/>
      <c r="K600" s="13"/>
      <c r="L600" s="13"/>
      <c r="M600" s="13"/>
      <c r="N600" s="13"/>
    </row>
    <row r="601" spans="1:14" ht="12.75">
      <c r="A601" s="13"/>
      <c r="B601" s="13"/>
      <c r="C601" s="13"/>
      <c r="D601" s="13"/>
      <c r="E601" s="17"/>
      <c r="F601" s="13"/>
      <c r="G601" s="13"/>
      <c r="H601" s="13"/>
      <c r="I601" s="13"/>
      <c r="J601" s="13"/>
      <c r="K601" s="13"/>
      <c r="L601" s="13"/>
      <c r="M601" s="13"/>
      <c r="N601" s="13"/>
    </row>
    <row r="602" spans="1:14" ht="12.75">
      <c r="A602" s="13"/>
      <c r="B602" s="13"/>
      <c r="C602" s="13"/>
      <c r="D602" s="13"/>
      <c r="E602" s="17"/>
      <c r="F602" s="13"/>
      <c r="G602" s="13"/>
      <c r="H602" s="13"/>
      <c r="I602" s="13"/>
      <c r="J602" s="13"/>
      <c r="K602" s="13"/>
      <c r="L602" s="13"/>
      <c r="M602" s="13"/>
      <c r="N602" s="13"/>
    </row>
    <row r="603" spans="1:14" ht="12.75">
      <c r="A603" s="13"/>
      <c r="B603" s="13"/>
      <c r="C603" s="13"/>
      <c r="D603" s="13"/>
      <c r="E603" s="17"/>
      <c r="F603" s="13"/>
      <c r="G603" s="13"/>
      <c r="H603" s="13"/>
      <c r="I603" s="13"/>
      <c r="J603" s="13"/>
      <c r="K603" s="13"/>
      <c r="L603" s="13"/>
      <c r="M603" s="13"/>
      <c r="N603" s="13"/>
    </row>
    <row r="604" spans="1:14" ht="12.75">
      <c r="A604" s="13"/>
      <c r="B604" s="13"/>
      <c r="C604" s="13"/>
      <c r="D604" s="13"/>
      <c r="E604" s="17"/>
      <c r="F604" s="13"/>
      <c r="G604" s="13"/>
      <c r="H604" s="13"/>
      <c r="I604" s="13"/>
      <c r="J604" s="13"/>
      <c r="K604" s="13"/>
      <c r="L604" s="13"/>
      <c r="M604" s="13"/>
      <c r="N604" s="13"/>
    </row>
    <row r="605" spans="1:14" ht="12.75">
      <c r="A605" s="13"/>
      <c r="B605" s="13"/>
      <c r="C605" s="13"/>
      <c r="D605" s="13"/>
      <c r="E605" s="17"/>
      <c r="F605" s="13"/>
      <c r="G605" s="13"/>
      <c r="H605" s="13"/>
      <c r="I605" s="13"/>
      <c r="J605" s="13"/>
      <c r="K605" s="13"/>
      <c r="L605" s="13"/>
      <c r="M605" s="13"/>
      <c r="N605" s="13"/>
    </row>
    <row r="606" spans="1:14" ht="12.75">
      <c r="A606" s="13"/>
      <c r="B606" s="13"/>
      <c r="C606" s="13"/>
      <c r="D606" s="13"/>
      <c r="E606" s="17"/>
      <c r="F606" s="13"/>
      <c r="G606" s="13"/>
      <c r="H606" s="13"/>
      <c r="I606" s="13"/>
      <c r="J606" s="13"/>
      <c r="K606" s="13"/>
      <c r="L606" s="13"/>
      <c r="M606" s="13"/>
      <c r="N606" s="13"/>
    </row>
    <row r="607" spans="1:14" ht="12.75">
      <c r="A607" s="13"/>
      <c r="B607" s="13"/>
      <c r="C607" s="13"/>
      <c r="D607" s="13"/>
      <c r="E607" s="17"/>
      <c r="F607" s="13"/>
      <c r="G607" s="13"/>
      <c r="H607" s="13"/>
      <c r="I607" s="13"/>
      <c r="J607" s="13"/>
      <c r="K607" s="13"/>
      <c r="L607" s="13"/>
      <c r="M607" s="13"/>
      <c r="N607" s="13"/>
    </row>
    <row r="608" spans="1:14" ht="12.75">
      <c r="A608" s="13"/>
      <c r="B608" s="13"/>
      <c r="C608" s="13"/>
      <c r="D608" s="13"/>
      <c r="E608" s="17"/>
      <c r="F608" s="13"/>
      <c r="G608" s="13"/>
      <c r="H608" s="13"/>
      <c r="I608" s="13"/>
      <c r="J608" s="13"/>
      <c r="K608" s="13"/>
      <c r="L608" s="13"/>
      <c r="M608" s="13"/>
      <c r="N608" s="13"/>
    </row>
    <row r="609" spans="1:14" ht="12.75">
      <c r="A609" s="13"/>
      <c r="B609" s="13"/>
      <c r="C609" s="13"/>
      <c r="D609" s="13"/>
      <c r="E609" s="17"/>
      <c r="F609" s="13"/>
      <c r="G609" s="13"/>
      <c r="H609" s="13"/>
      <c r="I609" s="13"/>
      <c r="J609" s="13"/>
      <c r="K609" s="13"/>
      <c r="L609" s="13"/>
      <c r="M609" s="13"/>
      <c r="N609" s="13"/>
    </row>
    <row r="610" spans="1:14" ht="12.75">
      <c r="A610" s="13"/>
      <c r="B610" s="13"/>
      <c r="C610" s="13"/>
      <c r="D610" s="13"/>
      <c r="E610" s="17"/>
      <c r="F610" s="13"/>
      <c r="G610" s="13"/>
      <c r="H610" s="13"/>
      <c r="I610" s="13"/>
      <c r="J610" s="13"/>
      <c r="K610" s="13"/>
      <c r="L610" s="13"/>
      <c r="M610" s="13"/>
      <c r="N610" s="13"/>
    </row>
    <row r="611" spans="1:14" ht="12.75">
      <c r="A611" s="13"/>
      <c r="B611" s="13"/>
      <c r="C611" s="13"/>
      <c r="D611" s="13"/>
      <c r="E611" s="17"/>
      <c r="F611" s="13"/>
      <c r="G611" s="13"/>
      <c r="H611" s="13"/>
      <c r="I611" s="13"/>
      <c r="J611" s="13"/>
      <c r="K611" s="13"/>
      <c r="L611" s="13"/>
      <c r="M611" s="13"/>
      <c r="N611" s="13"/>
    </row>
    <row r="612" spans="1:14" ht="12.75">
      <c r="A612" s="13"/>
      <c r="B612" s="13"/>
      <c r="C612" s="13"/>
      <c r="D612" s="13"/>
      <c r="E612" s="17"/>
      <c r="F612" s="13"/>
      <c r="G612" s="13"/>
      <c r="H612" s="13"/>
      <c r="I612" s="13"/>
      <c r="J612" s="13"/>
      <c r="K612" s="13"/>
      <c r="L612" s="13"/>
      <c r="M612" s="13"/>
      <c r="N612" s="13"/>
    </row>
    <row r="613" spans="1:14" ht="12.75">
      <c r="A613" s="13"/>
      <c r="B613" s="13"/>
      <c r="C613" s="13"/>
      <c r="D613" s="13"/>
      <c r="E613" s="17"/>
      <c r="F613" s="13"/>
      <c r="G613" s="13"/>
      <c r="H613" s="13"/>
      <c r="I613" s="13"/>
      <c r="J613" s="13"/>
      <c r="K613" s="13"/>
      <c r="L613" s="13"/>
      <c r="M613" s="13"/>
      <c r="N613" s="13"/>
    </row>
    <row r="614" spans="1:14" ht="12.75">
      <c r="A614" s="13"/>
      <c r="B614" s="13"/>
      <c r="C614" s="13"/>
      <c r="D614" s="13"/>
      <c r="E614" s="17"/>
      <c r="F614" s="13"/>
      <c r="G614" s="13"/>
      <c r="H614" s="13"/>
      <c r="I614" s="13"/>
      <c r="J614" s="13"/>
      <c r="K614" s="13"/>
      <c r="L614" s="13"/>
      <c r="M614" s="13"/>
      <c r="N614" s="13"/>
    </row>
    <row r="615" spans="1:14" ht="12.75">
      <c r="A615" s="13"/>
      <c r="B615" s="13"/>
      <c r="C615" s="13"/>
      <c r="D615" s="13"/>
      <c r="E615" s="17"/>
      <c r="F615" s="13"/>
      <c r="G615" s="13"/>
      <c r="H615" s="13"/>
      <c r="I615" s="13"/>
      <c r="J615" s="13"/>
      <c r="K615" s="13"/>
      <c r="L615" s="13"/>
      <c r="M615" s="13"/>
      <c r="N615" s="13"/>
    </row>
    <row r="616" spans="1:14" ht="12.75">
      <c r="A616" s="13"/>
      <c r="B616" s="13"/>
      <c r="C616" s="13"/>
      <c r="D616" s="13"/>
      <c r="E616" s="17"/>
      <c r="F616" s="13"/>
      <c r="G616" s="13"/>
      <c r="H616" s="13"/>
      <c r="I616" s="13"/>
      <c r="J616" s="13"/>
      <c r="K616" s="13"/>
      <c r="L616" s="13"/>
      <c r="M616" s="13"/>
      <c r="N616" s="13"/>
    </row>
    <row r="617" spans="1:14" ht="12.75">
      <c r="A617" s="13"/>
      <c r="B617" s="13"/>
      <c r="C617" s="13"/>
      <c r="D617" s="13"/>
      <c r="E617" s="17"/>
      <c r="F617" s="13"/>
      <c r="G617" s="13"/>
      <c r="H617" s="13"/>
      <c r="I617" s="13"/>
      <c r="J617" s="13"/>
      <c r="K617" s="13"/>
      <c r="L617" s="13"/>
      <c r="M617" s="13"/>
      <c r="N617" s="13"/>
    </row>
    <row r="618" spans="1:14" ht="12.75">
      <c r="A618" s="13"/>
      <c r="B618" s="13"/>
      <c r="C618" s="13"/>
      <c r="D618" s="13"/>
      <c r="E618" s="17"/>
      <c r="F618" s="13"/>
      <c r="G618" s="13"/>
      <c r="H618" s="13"/>
      <c r="I618" s="13"/>
      <c r="J618" s="13"/>
      <c r="K618" s="13"/>
      <c r="L618" s="13"/>
      <c r="M618" s="13"/>
      <c r="N618" s="13"/>
    </row>
    <row r="619" spans="1:14" ht="12.75">
      <c r="A619" s="13"/>
      <c r="B619" s="13"/>
      <c r="C619" s="13"/>
      <c r="D619" s="13"/>
      <c r="E619" s="17"/>
      <c r="F619" s="13"/>
      <c r="G619" s="13"/>
      <c r="H619" s="13"/>
      <c r="I619" s="13"/>
      <c r="J619" s="13"/>
      <c r="K619" s="13"/>
      <c r="L619" s="13"/>
      <c r="M619" s="13"/>
      <c r="N619" s="13"/>
    </row>
    <row r="620" spans="1:14" ht="12.75">
      <c r="A620" s="13"/>
      <c r="B620" s="13"/>
      <c r="C620" s="13"/>
      <c r="D620" s="13"/>
      <c r="E620" s="17"/>
      <c r="F620" s="13"/>
      <c r="G620" s="13"/>
      <c r="H620" s="13"/>
      <c r="I620" s="13"/>
      <c r="J620" s="13"/>
      <c r="K620" s="13"/>
      <c r="L620" s="13"/>
      <c r="M620" s="13"/>
      <c r="N620" s="13"/>
    </row>
    <row r="621" spans="1:14" ht="12.75">
      <c r="A621" s="13"/>
      <c r="B621" s="13"/>
      <c r="C621" s="13"/>
      <c r="D621" s="13"/>
      <c r="E621" s="17"/>
      <c r="F621" s="13"/>
      <c r="G621" s="13"/>
      <c r="H621" s="13"/>
      <c r="I621" s="13"/>
      <c r="J621" s="13"/>
      <c r="K621" s="13"/>
      <c r="L621" s="13"/>
      <c r="M621" s="13"/>
      <c r="N621" s="13"/>
    </row>
    <row r="622" spans="1:14" ht="12.75">
      <c r="A622" s="13"/>
      <c r="B622" s="13"/>
      <c r="C622" s="13"/>
      <c r="D622" s="13"/>
      <c r="E622" s="17"/>
      <c r="F622" s="13"/>
      <c r="G622" s="13"/>
      <c r="H622" s="13"/>
      <c r="I622" s="13"/>
      <c r="J622" s="13"/>
      <c r="K622" s="13"/>
      <c r="L622" s="13"/>
      <c r="M622" s="13"/>
      <c r="N622" s="13"/>
    </row>
    <row r="623" spans="1:14" ht="12.75">
      <c r="A623" s="13"/>
      <c r="B623" s="13"/>
      <c r="C623" s="13"/>
      <c r="D623" s="13"/>
      <c r="E623" s="17"/>
      <c r="F623" s="13"/>
      <c r="G623" s="13"/>
      <c r="H623" s="13"/>
      <c r="I623" s="13"/>
      <c r="J623" s="13"/>
      <c r="K623" s="13"/>
      <c r="L623" s="13"/>
      <c r="M623" s="13"/>
      <c r="N623" s="13"/>
    </row>
    <row r="624" spans="1:14" ht="12.75">
      <c r="A624" s="13"/>
      <c r="B624" s="13"/>
      <c r="C624" s="13"/>
      <c r="D624" s="13"/>
      <c r="E624" s="17"/>
      <c r="F624" s="13"/>
      <c r="G624" s="13"/>
      <c r="H624" s="13"/>
      <c r="I624" s="13"/>
      <c r="J624" s="13"/>
      <c r="K624" s="13"/>
      <c r="L624" s="13"/>
      <c r="M624" s="13"/>
      <c r="N624" s="13"/>
    </row>
    <row r="625" spans="1:14" ht="12.75">
      <c r="A625" s="13"/>
      <c r="B625" s="13"/>
      <c r="C625" s="13"/>
      <c r="D625" s="13"/>
      <c r="E625" s="17"/>
      <c r="F625" s="13"/>
      <c r="G625" s="13"/>
      <c r="H625" s="13"/>
      <c r="I625" s="13"/>
      <c r="J625" s="13"/>
      <c r="K625" s="13"/>
      <c r="L625" s="13"/>
      <c r="M625" s="13"/>
      <c r="N625" s="13"/>
    </row>
    <row r="626" spans="1:14" ht="12.75">
      <c r="A626" s="13"/>
      <c r="B626" s="13"/>
      <c r="C626" s="13"/>
      <c r="D626" s="13"/>
      <c r="E626" s="17"/>
      <c r="F626" s="13"/>
      <c r="G626" s="13"/>
      <c r="H626" s="13"/>
      <c r="I626" s="13"/>
      <c r="J626" s="13"/>
      <c r="K626" s="13"/>
      <c r="L626" s="13"/>
      <c r="M626" s="13"/>
      <c r="N626" s="13"/>
    </row>
    <row r="627" spans="1:14" ht="12.75">
      <c r="A627" s="13"/>
      <c r="B627" s="13"/>
      <c r="C627" s="13"/>
      <c r="D627" s="13"/>
      <c r="E627" s="17"/>
      <c r="F627" s="13"/>
      <c r="G627" s="13"/>
      <c r="H627" s="13"/>
      <c r="I627" s="13"/>
      <c r="J627" s="13"/>
      <c r="K627" s="13"/>
      <c r="L627" s="13"/>
      <c r="M627" s="13"/>
      <c r="N627" s="13"/>
    </row>
    <row r="628" spans="1:14" ht="12.75">
      <c r="A628" s="13"/>
      <c r="B628" s="13"/>
      <c r="C628" s="13"/>
      <c r="D628" s="13"/>
      <c r="E628" s="17"/>
      <c r="F628" s="13"/>
      <c r="G628" s="13"/>
      <c r="H628" s="13"/>
      <c r="I628" s="13"/>
      <c r="J628" s="13"/>
      <c r="K628" s="13"/>
      <c r="L628" s="13"/>
      <c r="M628" s="13"/>
      <c r="N628" s="13"/>
    </row>
    <row r="629" spans="1:14" ht="12.75">
      <c r="A629" s="13"/>
      <c r="B629" s="13"/>
      <c r="C629" s="13"/>
      <c r="D629" s="13"/>
      <c r="E629" s="17"/>
      <c r="F629" s="13"/>
      <c r="G629" s="13"/>
      <c r="H629" s="13"/>
      <c r="I629" s="13"/>
      <c r="J629" s="13"/>
      <c r="K629" s="13"/>
      <c r="L629" s="13"/>
      <c r="M629" s="13"/>
      <c r="N629" s="13"/>
    </row>
    <row r="630" spans="1:14" ht="12.75">
      <c r="A630" s="13"/>
      <c r="B630" s="13"/>
      <c r="C630" s="13"/>
      <c r="D630" s="13"/>
      <c r="E630" s="17"/>
      <c r="F630" s="13"/>
      <c r="G630" s="13"/>
      <c r="H630" s="13"/>
      <c r="I630" s="13"/>
      <c r="J630" s="13"/>
      <c r="K630" s="13"/>
      <c r="L630" s="13"/>
      <c r="M630" s="13"/>
      <c r="N630" s="13"/>
    </row>
    <row r="631" spans="1:14" ht="12.75">
      <c r="A631" s="13"/>
      <c r="B631" s="13"/>
      <c r="C631" s="13"/>
      <c r="D631" s="13"/>
      <c r="E631" s="17"/>
      <c r="F631" s="13"/>
      <c r="G631" s="13"/>
      <c r="H631" s="13"/>
      <c r="I631" s="13"/>
      <c r="J631" s="13"/>
      <c r="K631" s="13"/>
      <c r="L631" s="13"/>
      <c r="M631" s="13"/>
      <c r="N631" s="13"/>
    </row>
    <row r="632" spans="1:14" ht="12.75">
      <c r="A632" s="13"/>
      <c r="B632" s="13"/>
      <c r="C632" s="13"/>
      <c r="D632" s="13"/>
      <c r="E632" s="17"/>
      <c r="F632" s="13"/>
      <c r="G632" s="13"/>
      <c r="H632" s="13"/>
      <c r="I632" s="13"/>
      <c r="J632" s="13"/>
      <c r="K632" s="13"/>
      <c r="L632" s="13"/>
      <c r="M632" s="13"/>
      <c r="N632" s="13"/>
    </row>
    <row r="633" spans="1:14" ht="12.75">
      <c r="A633" s="13"/>
      <c r="B633" s="13"/>
      <c r="C633" s="13"/>
      <c r="D633" s="13"/>
      <c r="E633" s="17"/>
      <c r="F633" s="13"/>
      <c r="G633" s="13"/>
      <c r="H633" s="13"/>
      <c r="I633" s="13"/>
      <c r="J633" s="13"/>
      <c r="K633" s="13"/>
      <c r="L633" s="13"/>
      <c r="M633" s="13"/>
      <c r="N633" s="13"/>
    </row>
    <row r="634" spans="1:14" ht="12.75">
      <c r="A634" s="13"/>
      <c r="B634" s="13"/>
      <c r="C634" s="13"/>
      <c r="D634" s="13"/>
      <c r="E634" s="17"/>
      <c r="F634" s="13"/>
      <c r="G634" s="13"/>
      <c r="H634" s="13"/>
      <c r="I634" s="13"/>
      <c r="J634" s="13"/>
      <c r="K634" s="13"/>
      <c r="L634" s="13"/>
      <c r="M634" s="13"/>
      <c r="N634" s="13"/>
    </row>
    <row r="635" spans="1:14" ht="12.75">
      <c r="A635" s="13"/>
      <c r="B635" s="13"/>
      <c r="C635" s="13"/>
      <c r="D635" s="13"/>
      <c r="E635" s="17"/>
      <c r="F635" s="13"/>
      <c r="G635" s="13"/>
      <c r="H635" s="13"/>
      <c r="I635" s="13"/>
      <c r="J635" s="13"/>
      <c r="K635" s="13"/>
      <c r="L635" s="13"/>
      <c r="M635" s="13"/>
      <c r="N635" s="13"/>
    </row>
    <row r="636" spans="1:14" ht="12.75">
      <c r="A636" s="13"/>
      <c r="B636" s="13"/>
      <c r="C636" s="13"/>
      <c r="D636" s="13"/>
      <c r="E636" s="17"/>
      <c r="F636" s="13"/>
      <c r="G636" s="13"/>
      <c r="H636" s="13"/>
      <c r="I636" s="13"/>
      <c r="J636" s="13"/>
      <c r="K636" s="13"/>
      <c r="L636" s="13"/>
      <c r="M636" s="13"/>
      <c r="N636" s="13"/>
    </row>
    <row r="637" spans="1:14" ht="12.75">
      <c r="A637" s="13"/>
      <c r="B637" s="13"/>
      <c r="C637" s="13"/>
      <c r="D637" s="13"/>
      <c r="E637" s="17"/>
      <c r="F637" s="13"/>
      <c r="G637" s="13"/>
      <c r="H637" s="13"/>
      <c r="I637" s="13"/>
      <c r="J637" s="13"/>
      <c r="K637" s="13"/>
      <c r="L637" s="13"/>
      <c r="M637" s="13"/>
      <c r="N637" s="13"/>
    </row>
    <row r="638" spans="1:14" ht="12.75">
      <c r="A638" s="13"/>
      <c r="B638" s="13"/>
      <c r="C638" s="13"/>
      <c r="D638" s="13"/>
      <c r="E638" s="17"/>
      <c r="F638" s="13"/>
      <c r="G638" s="13"/>
      <c r="H638" s="13"/>
      <c r="I638" s="13"/>
      <c r="J638" s="13"/>
      <c r="K638" s="13"/>
      <c r="L638" s="13"/>
      <c r="M638" s="13"/>
      <c r="N638" s="13"/>
    </row>
    <row r="639" spans="1:14" ht="12.75">
      <c r="A639" s="13"/>
      <c r="B639" s="13"/>
      <c r="C639" s="13"/>
      <c r="D639" s="13"/>
      <c r="E639" s="17"/>
      <c r="F639" s="13"/>
      <c r="G639" s="13"/>
      <c r="H639" s="13"/>
      <c r="I639" s="13"/>
      <c r="J639" s="13"/>
      <c r="K639" s="13"/>
      <c r="L639" s="13"/>
      <c r="M639" s="13"/>
      <c r="N639" s="13"/>
    </row>
    <row r="640" spans="1:14" ht="12.75">
      <c r="A640" s="13"/>
      <c r="B640" s="13"/>
      <c r="C640" s="13"/>
      <c r="D640" s="13"/>
      <c r="E640" s="17"/>
      <c r="F640" s="13"/>
      <c r="G640" s="13"/>
      <c r="H640" s="13"/>
      <c r="I640" s="13"/>
      <c r="J640" s="13"/>
      <c r="K640" s="13"/>
      <c r="L640" s="13"/>
      <c r="M640" s="13"/>
      <c r="N640" s="13"/>
    </row>
    <row r="641" spans="1:14" ht="12.75">
      <c r="A641" s="13"/>
      <c r="B641" s="13"/>
      <c r="C641" s="13"/>
      <c r="D641" s="13"/>
      <c r="E641" s="17"/>
      <c r="F641" s="13"/>
      <c r="G641" s="13"/>
      <c r="H641" s="13"/>
      <c r="I641" s="13"/>
      <c r="J641" s="13"/>
      <c r="K641" s="13"/>
      <c r="L641" s="13"/>
      <c r="M641" s="13"/>
      <c r="N641" s="13"/>
    </row>
    <row r="642" spans="1:14" ht="12.75">
      <c r="A642" s="13"/>
      <c r="B642" s="13"/>
      <c r="C642" s="13"/>
      <c r="D642" s="13"/>
      <c r="E642" s="17"/>
      <c r="F642" s="13"/>
      <c r="G642" s="13"/>
      <c r="H642" s="13"/>
      <c r="I642" s="13"/>
      <c r="J642" s="13"/>
      <c r="K642" s="13"/>
      <c r="L642" s="13"/>
      <c r="M642" s="13"/>
      <c r="N642" s="13"/>
    </row>
    <row r="643" spans="1:14" ht="12.75">
      <c r="A643" s="13"/>
      <c r="B643" s="13"/>
      <c r="C643" s="13"/>
      <c r="D643" s="13"/>
      <c r="E643" s="17"/>
      <c r="F643" s="13"/>
      <c r="G643" s="13"/>
      <c r="H643" s="13"/>
      <c r="I643" s="13"/>
      <c r="J643" s="13"/>
      <c r="K643" s="13"/>
      <c r="L643" s="13"/>
      <c r="M643" s="13"/>
      <c r="N643" s="13"/>
    </row>
    <row r="644" spans="1:14" ht="12.75">
      <c r="A644" s="13"/>
      <c r="B644" s="13"/>
      <c r="C644" s="13"/>
      <c r="D644" s="13"/>
      <c r="E644" s="17"/>
      <c r="F644" s="13"/>
      <c r="G644" s="13"/>
      <c r="H644" s="13"/>
      <c r="I644" s="13"/>
      <c r="J644" s="13"/>
      <c r="K644" s="13"/>
      <c r="L644" s="13"/>
      <c r="M644" s="13"/>
      <c r="N644" s="13"/>
    </row>
    <row r="645" spans="1:14" ht="12.75">
      <c r="A645" s="13"/>
      <c r="B645" s="13"/>
      <c r="C645" s="13"/>
      <c r="D645" s="13"/>
      <c r="E645" s="17"/>
      <c r="F645" s="13"/>
      <c r="G645" s="13"/>
      <c r="H645" s="13"/>
      <c r="I645" s="13"/>
      <c r="J645" s="13"/>
      <c r="K645" s="13"/>
      <c r="L645" s="13"/>
      <c r="M645" s="13"/>
      <c r="N645" s="13"/>
    </row>
    <row r="646" spans="1:14" ht="12.75">
      <c r="A646" s="13"/>
      <c r="B646" s="13"/>
      <c r="C646" s="13"/>
      <c r="D646" s="13"/>
      <c r="E646" s="17"/>
      <c r="F646" s="13"/>
      <c r="G646" s="13"/>
      <c r="H646" s="13"/>
      <c r="I646" s="13"/>
      <c r="J646" s="13"/>
      <c r="K646" s="13"/>
      <c r="L646" s="13"/>
      <c r="M646" s="13"/>
      <c r="N646" s="13"/>
    </row>
    <row r="647" spans="1:14" ht="12.75">
      <c r="A647" s="13"/>
      <c r="B647" s="13"/>
      <c r="C647" s="13"/>
      <c r="D647" s="13"/>
      <c r="E647" s="17"/>
      <c r="F647" s="13"/>
      <c r="G647" s="13"/>
      <c r="H647" s="13"/>
      <c r="I647" s="13"/>
      <c r="J647" s="13"/>
      <c r="K647" s="13"/>
      <c r="L647" s="13"/>
      <c r="M647" s="13"/>
      <c r="N647" s="13"/>
    </row>
    <row r="648" spans="1:14" ht="12.75">
      <c r="A648" s="13"/>
      <c r="B648" s="13"/>
      <c r="C648" s="13"/>
      <c r="D648" s="13"/>
      <c r="E648" s="17"/>
      <c r="F648" s="13"/>
      <c r="G648" s="13"/>
      <c r="H648" s="13"/>
      <c r="I648" s="13"/>
      <c r="J648" s="13"/>
      <c r="K648" s="13"/>
      <c r="L648" s="13"/>
      <c r="M648" s="13"/>
      <c r="N648" s="13"/>
    </row>
    <row r="649" spans="1:14" ht="12.75">
      <c r="A649" s="13"/>
      <c r="B649" s="13"/>
      <c r="C649" s="13"/>
      <c r="D649" s="13"/>
      <c r="E649" s="17"/>
      <c r="F649" s="13"/>
      <c r="G649" s="13"/>
      <c r="H649" s="13"/>
      <c r="I649" s="13"/>
      <c r="J649" s="13"/>
      <c r="K649" s="13"/>
      <c r="L649" s="13"/>
      <c r="M649" s="13"/>
      <c r="N649" s="13"/>
    </row>
    <row r="650" spans="1:14" ht="12.75">
      <c r="A650" s="13"/>
      <c r="B650" s="13"/>
      <c r="C650" s="13"/>
      <c r="D650" s="13"/>
      <c r="E650" s="17"/>
      <c r="F650" s="13"/>
      <c r="G650" s="13"/>
      <c r="H650" s="13"/>
      <c r="I650" s="13"/>
      <c r="J650" s="13"/>
      <c r="K650" s="13"/>
      <c r="L650" s="13"/>
      <c r="M650" s="13"/>
      <c r="N650" s="13"/>
    </row>
    <row r="651" spans="1:14" ht="12.75">
      <c r="A651" s="13"/>
      <c r="B651" s="13"/>
      <c r="C651" s="13"/>
      <c r="D651" s="13"/>
      <c r="E651" s="17"/>
      <c r="F651" s="13"/>
      <c r="G651" s="13"/>
      <c r="H651" s="13"/>
      <c r="I651" s="13"/>
      <c r="J651" s="13"/>
      <c r="K651" s="13"/>
      <c r="L651" s="13"/>
      <c r="M651" s="13"/>
      <c r="N651" s="13"/>
    </row>
    <row r="652" spans="1:14" ht="12.75">
      <c r="A652" s="13"/>
      <c r="B652" s="13"/>
      <c r="C652" s="13"/>
      <c r="D652" s="13"/>
      <c r="E652" s="17"/>
      <c r="F652" s="13"/>
      <c r="G652" s="13"/>
      <c r="H652" s="13"/>
      <c r="I652" s="13"/>
      <c r="J652" s="13"/>
      <c r="K652" s="13"/>
      <c r="L652" s="13"/>
      <c r="M652" s="13"/>
      <c r="N652" s="13"/>
    </row>
    <row r="653" spans="1:14" ht="12.75">
      <c r="A653" s="13"/>
      <c r="B653" s="13"/>
      <c r="C653" s="13"/>
      <c r="D653" s="13"/>
      <c r="E653" s="17"/>
      <c r="F653" s="13"/>
      <c r="G653" s="13"/>
      <c r="H653" s="13"/>
      <c r="I653" s="13"/>
      <c r="J653" s="13"/>
      <c r="K653" s="13"/>
      <c r="L653" s="13"/>
      <c r="M653" s="13"/>
      <c r="N653" s="13"/>
    </row>
    <row r="654" spans="1:14" ht="12.75">
      <c r="A654" s="13"/>
      <c r="B654" s="13"/>
      <c r="C654" s="13"/>
      <c r="D654" s="13"/>
      <c r="E654" s="17"/>
      <c r="F654" s="13"/>
      <c r="G654" s="13"/>
      <c r="H654" s="13"/>
      <c r="I654" s="13"/>
      <c r="J654" s="13"/>
      <c r="K654" s="13"/>
      <c r="L654" s="13"/>
      <c r="M654" s="13"/>
      <c r="N654" s="13"/>
    </row>
    <row r="655" spans="1:14" ht="12.75">
      <c r="A655" s="13"/>
      <c r="B655" s="13"/>
      <c r="C655" s="13"/>
      <c r="D655" s="13"/>
      <c r="E655" s="17"/>
      <c r="F655" s="13"/>
      <c r="G655" s="13"/>
      <c r="H655" s="13"/>
      <c r="I655" s="13"/>
      <c r="J655" s="13"/>
      <c r="K655" s="13"/>
      <c r="L655" s="13"/>
      <c r="M655" s="13"/>
      <c r="N655" s="13"/>
    </row>
    <row r="656" spans="1:14" ht="12.75">
      <c r="A656" s="13"/>
      <c r="B656" s="13"/>
      <c r="C656" s="13"/>
      <c r="D656" s="13"/>
      <c r="E656" s="17"/>
      <c r="F656" s="13"/>
      <c r="G656" s="13"/>
      <c r="H656" s="13"/>
      <c r="I656" s="13"/>
      <c r="J656" s="13"/>
      <c r="K656" s="13"/>
      <c r="L656" s="13"/>
      <c r="M656" s="13"/>
      <c r="N656" s="13"/>
    </row>
    <row r="657" spans="1:14" ht="12.75">
      <c r="A657" s="13"/>
      <c r="B657" s="13"/>
      <c r="C657" s="13"/>
      <c r="D657" s="13"/>
      <c r="E657" s="17"/>
      <c r="F657" s="13"/>
      <c r="G657" s="13"/>
      <c r="H657" s="13"/>
      <c r="I657" s="13"/>
      <c r="J657" s="13"/>
      <c r="K657" s="13"/>
      <c r="L657" s="13"/>
      <c r="M657" s="13"/>
      <c r="N657" s="13"/>
    </row>
    <row r="658" spans="1:14" ht="12.75">
      <c r="A658" s="13"/>
      <c r="B658" s="13"/>
      <c r="C658" s="13"/>
      <c r="D658" s="13"/>
      <c r="E658" s="17"/>
      <c r="F658" s="13"/>
      <c r="G658" s="13"/>
      <c r="H658" s="13"/>
      <c r="I658" s="13"/>
      <c r="J658" s="13"/>
      <c r="K658" s="13"/>
      <c r="L658" s="13"/>
      <c r="M658" s="13"/>
      <c r="N658" s="13"/>
    </row>
    <row r="659" spans="1:14" ht="12.75">
      <c r="A659" s="13"/>
      <c r="B659" s="13"/>
      <c r="C659" s="13"/>
      <c r="D659" s="13"/>
      <c r="E659" s="17"/>
      <c r="F659" s="13"/>
      <c r="G659" s="13"/>
      <c r="H659" s="13"/>
      <c r="I659" s="13"/>
      <c r="J659" s="13"/>
      <c r="K659" s="13"/>
      <c r="L659" s="13"/>
      <c r="M659" s="13"/>
      <c r="N659" s="13"/>
    </row>
    <row r="660" spans="1:14" ht="12.75">
      <c r="A660" s="13"/>
      <c r="B660" s="13"/>
      <c r="C660" s="13"/>
      <c r="D660" s="13"/>
      <c r="E660" s="17"/>
      <c r="F660" s="13"/>
      <c r="G660" s="13"/>
      <c r="H660" s="13"/>
      <c r="I660" s="13"/>
      <c r="J660" s="13"/>
      <c r="K660" s="13"/>
      <c r="L660" s="13"/>
      <c r="M660" s="13"/>
      <c r="N660" s="13"/>
    </row>
    <row r="661" spans="1:14" ht="12.75">
      <c r="A661" s="13"/>
      <c r="B661" s="13"/>
      <c r="C661" s="13"/>
      <c r="D661" s="13"/>
      <c r="E661" s="17"/>
      <c r="F661" s="13"/>
      <c r="G661" s="13"/>
      <c r="H661" s="13"/>
      <c r="I661" s="13"/>
      <c r="J661" s="13"/>
      <c r="K661" s="13"/>
      <c r="L661" s="13"/>
      <c r="M661" s="13"/>
      <c r="N661" s="13"/>
    </row>
    <row r="662" spans="1:14" ht="12.75">
      <c r="A662" s="13"/>
      <c r="B662" s="13"/>
      <c r="C662" s="13"/>
      <c r="D662" s="13"/>
      <c r="E662" s="17"/>
      <c r="F662" s="13"/>
      <c r="G662" s="13"/>
      <c r="H662" s="13"/>
      <c r="I662" s="13"/>
      <c r="J662" s="13"/>
      <c r="K662" s="13"/>
      <c r="L662" s="13"/>
      <c r="M662" s="13"/>
      <c r="N662" s="13"/>
    </row>
    <row r="663" spans="1:14" ht="12.75">
      <c r="A663" s="13"/>
      <c r="B663" s="13"/>
      <c r="C663" s="13"/>
      <c r="D663" s="13"/>
      <c r="E663" s="17"/>
      <c r="F663" s="13"/>
      <c r="G663" s="13"/>
      <c r="H663" s="13"/>
      <c r="I663" s="13"/>
      <c r="J663" s="13"/>
      <c r="K663" s="13"/>
      <c r="L663" s="13"/>
      <c r="M663" s="13"/>
      <c r="N663" s="13"/>
    </row>
    <row r="664" spans="1:14" ht="12.75">
      <c r="A664" s="13"/>
      <c r="B664" s="13"/>
      <c r="C664" s="13"/>
      <c r="D664" s="13"/>
      <c r="E664" s="17"/>
      <c r="F664" s="13"/>
      <c r="G664" s="13"/>
      <c r="H664" s="13"/>
      <c r="I664" s="13"/>
      <c r="J664" s="13"/>
      <c r="K664" s="13"/>
      <c r="L664" s="13"/>
      <c r="M664" s="13"/>
      <c r="N664" s="13"/>
    </row>
    <row r="665" spans="1:14" ht="12.75">
      <c r="A665" s="13"/>
      <c r="B665" s="13"/>
      <c r="C665" s="13"/>
      <c r="D665" s="13"/>
      <c r="E665" s="17"/>
      <c r="F665" s="13"/>
      <c r="G665" s="13"/>
      <c r="H665" s="13"/>
      <c r="I665" s="13"/>
      <c r="J665" s="13"/>
      <c r="K665" s="13"/>
      <c r="L665" s="13"/>
      <c r="M665" s="13"/>
      <c r="N665" s="13"/>
    </row>
    <row r="666" spans="1:14" ht="12.75">
      <c r="A666" s="13"/>
      <c r="B666" s="13"/>
      <c r="C666" s="13"/>
      <c r="D666" s="13"/>
      <c r="E666" s="17"/>
      <c r="F666" s="13"/>
      <c r="G666" s="13"/>
      <c r="H666" s="13"/>
      <c r="I666" s="13"/>
      <c r="J666" s="13"/>
      <c r="K666" s="13"/>
      <c r="L666" s="13"/>
      <c r="M666" s="13"/>
      <c r="N666" s="13"/>
    </row>
    <row r="667" spans="1:14" ht="12.75">
      <c r="A667" s="13"/>
      <c r="B667" s="13"/>
      <c r="C667" s="13"/>
      <c r="D667" s="13"/>
      <c r="E667" s="17"/>
      <c r="F667" s="13"/>
      <c r="G667" s="13"/>
      <c r="H667" s="13"/>
      <c r="I667" s="13"/>
      <c r="J667" s="13"/>
      <c r="K667" s="13"/>
      <c r="L667" s="13"/>
      <c r="M667" s="13"/>
      <c r="N667" s="13"/>
    </row>
    <row r="668" spans="1:14" ht="12.75">
      <c r="A668" s="13"/>
      <c r="B668" s="13"/>
      <c r="C668" s="13"/>
      <c r="D668" s="13"/>
      <c r="E668" s="17"/>
      <c r="F668" s="13"/>
      <c r="G668" s="13"/>
      <c r="H668" s="13"/>
      <c r="I668" s="13"/>
      <c r="J668" s="13"/>
      <c r="K668" s="13"/>
      <c r="L668" s="13"/>
      <c r="M668" s="13"/>
      <c r="N668" s="13"/>
    </row>
    <row r="669" spans="1:14" ht="12.75">
      <c r="A669" s="13"/>
      <c r="B669" s="13"/>
      <c r="C669" s="13"/>
      <c r="D669" s="13"/>
      <c r="E669" s="17"/>
      <c r="F669" s="13"/>
      <c r="G669" s="13"/>
      <c r="H669" s="13"/>
      <c r="I669" s="13"/>
      <c r="J669" s="13"/>
      <c r="K669" s="13"/>
      <c r="L669" s="13"/>
      <c r="M669" s="13"/>
      <c r="N669" s="13"/>
    </row>
    <row r="670" spans="1:14" ht="12.75">
      <c r="A670" s="13"/>
      <c r="B670" s="13"/>
      <c r="C670" s="13"/>
      <c r="D670" s="13"/>
      <c r="E670" s="17"/>
      <c r="F670" s="13"/>
      <c r="G670" s="13"/>
      <c r="H670" s="13"/>
      <c r="I670" s="13"/>
      <c r="J670" s="13"/>
      <c r="K670" s="13"/>
      <c r="L670" s="13"/>
      <c r="M670" s="13"/>
      <c r="N670" s="13"/>
    </row>
    <row r="671" spans="1:14" ht="12.75">
      <c r="A671" s="13"/>
      <c r="B671" s="13"/>
      <c r="C671" s="13"/>
      <c r="D671" s="13"/>
      <c r="E671" s="17"/>
      <c r="F671" s="13"/>
      <c r="G671" s="13"/>
      <c r="H671" s="13"/>
      <c r="I671" s="13"/>
      <c r="J671" s="13"/>
      <c r="K671" s="13"/>
      <c r="L671" s="13"/>
      <c r="M671" s="13"/>
      <c r="N671" s="13"/>
    </row>
    <row r="672" spans="1:14" ht="12.75">
      <c r="A672" s="13"/>
      <c r="B672" s="13"/>
      <c r="C672" s="13"/>
      <c r="D672" s="13"/>
      <c r="E672" s="17"/>
      <c r="F672" s="13"/>
      <c r="G672" s="13"/>
      <c r="H672" s="13"/>
      <c r="I672" s="13"/>
      <c r="J672" s="13"/>
      <c r="K672" s="13"/>
      <c r="L672" s="13"/>
      <c r="M672" s="13"/>
      <c r="N672" s="13"/>
    </row>
    <row r="673" spans="1:14" ht="12.75">
      <c r="A673" s="13"/>
      <c r="B673" s="13"/>
      <c r="C673" s="13"/>
      <c r="D673" s="13"/>
      <c r="E673" s="17"/>
      <c r="F673" s="13"/>
      <c r="G673" s="13"/>
      <c r="H673" s="13"/>
      <c r="I673" s="13"/>
      <c r="J673" s="13"/>
      <c r="K673" s="13"/>
      <c r="L673" s="13"/>
      <c r="M673" s="13"/>
      <c r="N673" s="13"/>
    </row>
    <row r="674" spans="1:14" ht="12.75">
      <c r="A674" s="13"/>
      <c r="B674" s="13"/>
      <c r="C674" s="13"/>
      <c r="D674" s="13"/>
      <c r="E674" s="17"/>
      <c r="F674" s="13"/>
      <c r="G674" s="13"/>
      <c r="H674" s="13"/>
      <c r="I674" s="13"/>
      <c r="J674" s="13"/>
      <c r="K674" s="13"/>
      <c r="L674" s="13"/>
      <c r="M674" s="13"/>
      <c r="N674" s="13"/>
    </row>
    <row r="675" spans="1:14" ht="12.75">
      <c r="A675" s="13"/>
      <c r="B675" s="13"/>
      <c r="C675" s="13"/>
      <c r="D675" s="13"/>
      <c r="E675" s="17"/>
      <c r="F675" s="13"/>
      <c r="G675" s="13"/>
      <c r="H675" s="13"/>
      <c r="I675" s="13"/>
      <c r="J675" s="13"/>
      <c r="K675" s="13"/>
      <c r="L675" s="13"/>
      <c r="M675" s="13"/>
      <c r="N675" s="13"/>
    </row>
    <row r="676" spans="1:14" ht="12.75">
      <c r="A676" s="13"/>
      <c r="B676" s="13"/>
      <c r="C676" s="13"/>
      <c r="D676" s="13"/>
      <c r="E676" s="17"/>
      <c r="F676" s="13"/>
      <c r="G676" s="13"/>
      <c r="H676" s="13"/>
      <c r="I676" s="13"/>
      <c r="J676" s="13"/>
      <c r="K676" s="13"/>
      <c r="L676" s="13"/>
      <c r="M676" s="13"/>
      <c r="N676" s="13"/>
    </row>
    <row r="677" spans="1:14" ht="12.75">
      <c r="A677" s="13"/>
      <c r="B677" s="13"/>
      <c r="C677" s="13"/>
      <c r="D677" s="13"/>
      <c r="E677" s="17"/>
      <c r="F677" s="13"/>
      <c r="G677" s="13"/>
      <c r="H677" s="13"/>
      <c r="I677" s="13"/>
      <c r="J677" s="13"/>
      <c r="K677" s="13"/>
      <c r="L677" s="13"/>
      <c r="M677" s="13"/>
      <c r="N677" s="13"/>
    </row>
    <row r="678" spans="1:14" ht="12.75">
      <c r="A678" s="13"/>
      <c r="B678" s="13"/>
      <c r="C678" s="13"/>
      <c r="D678" s="13"/>
      <c r="E678" s="17"/>
      <c r="F678" s="13"/>
      <c r="G678" s="13"/>
      <c r="H678" s="13"/>
      <c r="I678" s="13"/>
      <c r="J678" s="13"/>
      <c r="K678" s="13"/>
      <c r="L678" s="13"/>
      <c r="M678" s="13"/>
      <c r="N678" s="13"/>
    </row>
    <row r="679" spans="1:14" ht="12.75">
      <c r="A679" s="13"/>
      <c r="B679" s="13"/>
      <c r="C679" s="13"/>
      <c r="D679" s="13"/>
      <c r="E679" s="17"/>
      <c r="F679" s="13"/>
      <c r="G679" s="13"/>
      <c r="H679" s="13"/>
      <c r="I679" s="13"/>
      <c r="J679" s="13"/>
      <c r="K679" s="13"/>
      <c r="L679" s="13"/>
      <c r="M679" s="13"/>
      <c r="N679" s="13"/>
    </row>
    <row r="680" spans="1:14" ht="12.75">
      <c r="A680" s="13"/>
      <c r="B680" s="13"/>
      <c r="C680" s="13"/>
      <c r="D680" s="13"/>
      <c r="E680" s="17"/>
      <c r="F680" s="13"/>
      <c r="G680" s="13"/>
      <c r="H680" s="13"/>
      <c r="I680" s="13"/>
      <c r="J680" s="13"/>
      <c r="K680" s="13"/>
      <c r="L680" s="13"/>
      <c r="M680" s="13"/>
      <c r="N680" s="13"/>
    </row>
    <row r="681" spans="1:14" ht="12.75">
      <c r="A681" s="13"/>
      <c r="B681" s="13"/>
      <c r="C681" s="13"/>
      <c r="D681" s="13"/>
      <c r="E681" s="17"/>
      <c r="F681" s="13"/>
      <c r="G681" s="13"/>
      <c r="H681" s="13"/>
      <c r="I681" s="13"/>
      <c r="J681" s="13"/>
      <c r="K681" s="13"/>
      <c r="L681" s="13"/>
      <c r="M681" s="13"/>
      <c r="N681" s="13"/>
    </row>
    <row r="682" spans="1:14" ht="12.75">
      <c r="A682" s="13"/>
      <c r="B682" s="13"/>
      <c r="C682" s="13"/>
      <c r="D682" s="13"/>
      <c r="E682" s="17"/>
      <c r="F682" s="13"/>
      <c r="G682" s="13"/>
      <c r="H682" s="13"/>
      <c r="I682" s="13"/>
      <c r="J682" s="13"/>
      <c r="K682" s="13"/>
      <c r="L682" s="13"/>
      <c r="M682" s="13"/>
      <c r="N682" s="13"/>
    </row>
    <row r="683" spans="1:14" ht="12.75">
      <c r="A683" s="13"/>
      <c r="B683" s="13"/>
      <c r="C683" s="13"/>
      <c r="D683" s="13"/>
      <c r="E683" s="17"/>
      <c r="F683" s="13"/>
      <c r="G683" s="13"/>
      <c r="H683" s="13"/>
      <c r="I683" s="13"/>
      <c r="J683" s="13"/>
      <c r="K683" s="13"/>
      <c r="L683" s="13"/>
      <c r="M683" s="13"/>
      <c r="N683" s="13"/>
    </row>
    <row r="684" spans="1:14" ht="12.75">
      <c r="A684" s="13"/>
      <c r="B684" s="13"/>
      <c r="C684" s="13"/>
      <c r="D684" s="13"/>
      <c r="E684" s="17"/>
      <c r="F684" s="13"/>
      <c r="G684" s="13"/>
      <c r="H684" s="13"/>
      <c r="I684" s="13"/>
      <c r="J684" s="13"/>
      <c r="K684" s="13"/>
      <c r="L684" s="13"/>
      <c r="M684" s="13"/>
      <c r="N684" s="13"/>
    </row>
    <row r="685" spans="1:14" ht="12.75">
      <c r="A685" s="13"/>
      <c r="B685" s="13"/>
      <c r="C685" s="13"/>
      <c r="D685" s="13"/>
      <c r="E685" s="17"/>
      <c r="F685" s="13"/>
      <c r="G685" s="13"/>
      <c r="H685" s="13"/>
      <c r="I685" s="13"/>
      <c r="J685" s="13"/>
      <c r="K685" s="13"/>
      <c r="L685" s="13"/>
      <c r="M685" s="13"/>
      <c r="N685" s="13"/>
    </row>
    <row r="686" spans="1:14" ht="12.75">
      <c r="A686" s="13"/>
      <c r="B686" s="13"/>
      <c r="C686" s="13"/>
      <c r="D686" s="13"/>
      <c r="E686" s="17"/>
      <c r="F686" s="13"/>
      <c r="G686" s="13"/>
      <c r="H686" s="13"/>
      <c r="I686" s="13"/>
      <c r="J686" s="13"/>
      <c r="K686" s="13"/>
      <c r="L686" s="13"/>
      <c r="M686" s="13"/>
      <c r="N686" s="13"/>
    </row>
    <row r="687" spans="1:14" ht="12.75">
      <c r="A687" s="13"/>
      <c r="B687" s="13"/>
      <c r="C687" s="13"/>
      <c r="D687" s="13"/>
      <c r="E687" s="17"/>
      <c r="F687" s="13"/>
      <c r="G687" s="13"/>
      <c r="H687" s="13"/>
      <c r="I687" s="13"/>
      <c r="J687" s="13"/>
      <c r="K687" s="13"/>
      <c r="L687" s="13"/>
      <c r="M687" s="13"/>
      <c r="N687" s="13"/>
    </row>
    <row r="688" spans="1:14" ht="12.75">
      <c r="A688" s="13"/>
      <c r="B688" s="13"/>
      <c r="C688" s="13"/>
      <c r="D688" s="13"/>
      <c r="E688" s="17"/>
      <c r="F688" s="13"/>
      <c r="G688" s="13"/>
      <c r="H688" s="13"/>
      <c r="I688" s="13"/>
      <c r="J688" s="13"/>
      <c r="K688" s="13"/>
      <c r="L688" s="13"/>
      <c r="M688" s="13"/>
      <c r="N688" s="13"/>
    </row>
    <row r="689" spans="1:14" ht="12.75">
      <c r="A689" s="13"/>
      <c r="B689" s="13"/>
      <c r="C689" s="13"/>
      <c r="D689" s="13"/>
      <c r="E689" s="17"/>
      <c r="F689" s="13"/>
      <c r="G689" s="13"/>
      <c r="H689" s="13"/>
      <c r="I689" s="13"/>
      <c r="J689" s="13"/>
      <c r="K689" s="13"/>
      <c r="L689" s="13"/>
      <c r="M689" s="13"/>
      <c r="N689" s="13"/>
    </row>
    <row r="690" spans="1:14" ht="12.75">
      <c r="A690" s="13"/>
      <c r="B690" s="13"/>
      <c r="C690" s="13"/>
      <c r="D690" s="13"/>
      <c r="E690" s="17"/>
      <c r="F690" s="13"/>
      <c r="G690" s="13"/>
      <c r="H690" s="13"/>
      <c r="I690" s="13"/>
      <c r="J690" s="13"/>
      <c r="K690" s="13"/>
      <c r="L690" s="13"/>
      <c r="M690" s="13"/>
      <c r="N690" s="13"/>
    </row>
    <row r="691" spans="1:14" ht="12.75">
      <c r="A691" s="13"/>
      <c r="B691" s="13"/>
      <c r="C691" s="13"/>
      <c r="D691" s="13"/>
      <c r="E691" s="17"/>
      <c r="F691" s="13"/>
      <c r="G691" s="13"/>
      <c r="H691" s="13"/>
      <c r="I691" s="13"/>
      <c r="J691" s="13"/>
      <c r="K691" s="13"/>
      <c r="L691" s="13"/>
      <c r="M691" s="13"/>
      <c r="N691" s="13"/>
    </row>
    <row r="692" spans="1:14" ht="12.75">
      <c r="A692" s="13"/>
      <c r="B692" s="13"/>
      <c r="C692" s="13"/>
      <c r="D692" s="13"/>
      <c r="E692" s="17"/>
      <c r="F692" s="13"/>
      <c r="G692" s="13"/>
      <c r="H692" s="13"/>
      <c r="I692" s="13"/>
      <c r="J692" s="13"/>
      <c r="K692" s="13"/>
      <c r="L692" s="13"/>
      <c r="M692" s="13"/>
      <c r="N692" s="13"/>
    </row>
    <row r="693" spans="1:14" ht="12.75">
      <c r="A693" s="13"/>
      <c r="B693" s="13"/>
      <c r="C693" s="13"/>
      <c r="D693" s="13"/>
      <c r="E693" s="17"/>
      <c r="F693" s="13"/>
      <c r="G693" s="13"/>
      <c r="H693" s="13"/>
      <c r="I693" s="13"/>
      <c r="J693" s="13"/>
      <c r="K693" s="13"/>
      <c r="L693" s="13"/>
      <c r="M693" s="13"/>
      <c r="N693" s="13"/>
    </row>
    <row r="694" spans="1:14" ht="12.75">
      <c r="A694" s="13"/>
      <c r="B694" s="13"/>
      <c r="C694" s="13"/>
      <c r="D694" s="13"/>
      <c r="E694" s="17"/>
      <c r="F694" s="13"/>
      <c r="G694" s="13"/>
      <c r="H694" s="13"/>
      <c r="I694" s="13"/>
      <c r="J694" s="13"/>
      <c r="K694" s="13"/>
      <c r="L694" s="13"/>
      <c r="M694" s="13"/>
      <c r="N694" s="13"/>
    </row>
    <row r="695" spans="1:14" ht="12.75">
      <c r="A695" s="13"/>
      <c r="B695" s="13"/>
      <c r="C695" s="13"/>
      <c r="D695" s="13"/>
      <c r="E695" s="17"/>
      <c r="F695" s="13"/>
      <c r="G695" s="13"/>
      <c r="H695" s="13"/>
      <c r="I695" s="13"/>
      <c r="J695" s="13"/>
      <c r="K695" s="13"/>
      <c r="L695" s="13"/>
      <c r="M695" s="13"/>
      <c r="N695" s="13"/>
    </row>
    <row r="696" spans="1:14" ht="12.75">
      <c r="A696" s="13"/>
      <c r="B696" s="13"/>
      <c r="C696" s="13"/>
      <c r="D696" s="13"/>
      <c r="E696" s="17"/>
      <c r="F696" s="13"/>
      <c r="G696" s="13"/>
      <c r="H696" s="13"/>
      <c r="I696" s="13"/>
      <c r="J696" s="13"/>
      <c r="K696" s="13"/>
      <c r="L696" s="13"/>
      <c r="M696" s="13"/>
      <c r="N696" s="13"/>
    </row>
    <row r="697" spans="1:14" ht="12.75">
      <c r="A697" s="13"/>
      <c r="B697" s="13"/>
      <c r="C697" s="13"/>
      <c r="D697" s="13"/>
      <c r="E697" s="17"/>
      <c r="F697" s="13"/>
      <c r="G697" s="13"/>
      <c r="H697" s="13"/>
      <c r="I697" s="13"/>
      <c r="J697" s="13"/>
      <c r="K697" s="13"/>
      <c r="L697" s="13"/>
      <c r="M697" s="13"/>
      <c r="N697" s="13"/>
    </row>
    <row r="698" spans="1:14" ht="12.75">
      <c r="A698" s="13"/>
      <c r="B698" s="13"/>
      <c r="C698" s="13"/>
      <c r="D698" s="13"/>
      <c r="E698" s="17"/>
      <c r="F698" s="13"/>
      <c r="G698" s="13"/>
      <c r="H698" s="13"/>
      <c r="I698" s="13"/>
      <c r="J698" s="13"/>
      <c r="K698" s="13"/>
      <c r="L698" s="13"/>
      <c r="M698" s="13"/>
      <c r="N698" s="13"/>
    </row>
    <row r="699" spans="1:14" ht="12.75">
      <c r="A699" s="13"/>
      <c r="B699" s="13"/>
      <c r="C699" s="13"/>
      <c r="D699" s="13"/>
      <c r="E699" s="17"/>
      <c r="F699" s="13"/>
      <c r="G699" s="13"/>
      <c r="H699" s="13"/>
      <c r="I699" s="13"/>
      <c r="J699" s="13"/>
      <c r="K699" s="13"/>
      <c r="L699" s="13"/>
      <c r="M699" s="13"/>
      <c r="N699" s="13"/>
    </row>
    <row r="700" spans="1:14" ht="12.75">
      <c r="A700" s="13"/>
      <c r="B700" s="13"/>
      <c r="C700" s="13"/>
      <c r="D700" s="13"/>
      <c r="E700" s="17"/>
      <c r="F700" s="13"/>
      <c r="G700" s="13"/>
      <c r="H700" s="13"/>
      <c r="I700" s="13"/>
      <c r="J700" s="13"/>
      <c r="K700" s="13"/>
      <c r="L700" s="13"/>
      <c r="M700" s="13"/>
      <c r="N700" s="13"/>
    </row>
    <row r="701" spans="1:14" ht="12.75">
      <c r="A701" s="13"/>
      <c r="B701" s="13"/>
      <c r="C701" s="13"/>
      <c r="D701" s="13"/>
      <c r="E701" s="17"/>
      <c r="F701" s="13"/>
      <c r="G701" s="13"/>
      <c r="H701" s="13"/>
      <c r="I701" s="13"/>
      <c r="J701" s="13"/>
      <c r="K701" s="13"/>
      <c r="L701" s="13"/>
      <c r="M701" s="13"/>
      <c r="N701" s="13"/>
    </row>
    <row r="702" spans="1:14" ht="12.75">
      <c r="A702" s="13"/>
      <c r="B702" s="13"/>
      <c r="C702" s="13"/>
      <c r="D702" s="13"/>
      <c r="E702" s="17"/>
      <c r="F702" s="13"/>
      <c r="G702" s="13"/>
      <c r="H702" s="13"/>
      <c r="I702" s="13"/>
      <c r="J702" s="13"/>
      <c r="K702" s="13"/>
      <c r="L702" s="13"/>
      <c r="M702" s="13"/>
      <c r="N702" s="13"/>
    </row>
    <row r="703" spans="1:14" ht="12.75">
      <c r="A703" s="13"/>
      <c r="B703" s="13"/>
      <c r="C703" s="13"/>
      <c r="D703" s="13"/>
      <c r="E703" s="17"/>
      <c r="F703" s="13"/>
      <c r="G703" s="13"/>
      <c r="H703" s="13"/>
      <c r="I703" s="13"/>
      <c r="J703" s="13"/>
      <c r="K703" s="13"/>
      <c r="L703" s="13"/>
      <c r="M703" s="13"/>
      <c r="N703" s="13"/>
    </row>
    <row r="704" spans="1:14" ht="12.75">
      <c r="A704" s="13"/>
      <c r="B704" s="13"/>
      <c r="C704" s="13"/>
      <c r="D704" s="13"/>
      <c r="E704" s="17"/>
      <c r="F704" s="13"/>
      <c r="G704" s="13"/>
      <c r="H704" s="13"/>
      <c r="I704" s="13"/>
      <c r="J704" s="13"/>
      <c r="K704" s="13"/>
      <c r="L704" s="13"/>
      <c r="M704" s="13"/>
      <c r="N704" s="13"/>
    </row>
    <row r="705" spans="1:14" ht="12.75">
      <c r="A705" s="13"/>
      <c r="B705" s="13"/>
      <c r="C705" s="13"/>
      <c r="D705" s="13"/>
      <c r="E705" s="17"/>
      <c r="F705" s="13"/>
      <c r="G705" s="13"/>
      <c r="H705" s="13"/>
      <c r="I705" s="13"/>
      <c r="J705" s="13"/>
      <c r="K705" s="13"/>
      <c r="L705" s="13"/>
      <c r="M705" s="13"/>
      <c r="N705" s="13"/>
    </row>
    <row r="706" spans="1:14" ht="12.75">
      <c r="A706" s="13"/>
      <c r="B706" s="13"/>
      <c r="C706" s="13"/>
      <c r="D706" s="13"/>
      <c r="E706" s="17"/>
      <c r="F706" s="13"/>
      <c r="G706" s="13"/>
      <c r="H706" s="13"/>
      <c r="I706" s="13"/>
      <c r="J706" s="13"/>
      <c r="K706" s="13"/>
      <c r="L706" s="13"/>
      <c r="M706" s="13"/>
      <c r="N706" s="13"/>
    </row>
    <row r="707" spans="1:14" ht="12.75">
      <c r="A707" s="13"/>
      <c r="B707" s="13"/>
      <c r="C707" s="13"/>
      <c r="D707" s="13"/>
      <c r="E707" s="17"/>
      <c r="F707" s="13"/>
      <c r="G707" s="13"/>
      <c r="H707" s="13"/>
      <c r="I707" s="13"/>
      <c r="J707" s="13"/>
      <c r="K707" s="13"/>
      <c r="L707" s="13"/>
      <c r="M707" s="13"/>
      <c r="N707" s="13"/>
    </row>
    <row r="708" spans="1:14" ht="12.75">
      <c r="A708" s="13"/>
      <c r="B708" s="13"/>
      <c r="C708" s="13"/>
      <c r="D708" s="13"/>
      <c r="E708" s="17"/>
      <c r="F708" s="13"/>
      <c r="G708" s="13"/>
      <c r="H708" s="13"/>
      <c r="I708" s="13"/>
      <c r="J708" s="13"/>
      <c r="K708" s="13"/>
      <c r="L708" s="13"/>
      <c r="M708" s="13"/>
      <c r="N708" s="13"/>
    </row>
    <row r="709" spans="1:14" ht="12.75">
      <c r="A709" s="13"/>
      <c r="B709" s="13"/>
      <c r="C709" s="13"/>
      <c r="D709" s="13"/>
      <c r="E709" s="17"/>
      <c r="F709" s="13"/>
      <c r="G709" s="13"/>
      <c r="H709" s="13"/>
      <c r="I709" s="13"/>
      <c r="J709" s="13"/>
      <c r="K709" s="13"/>
      <c r="L709" s="13"/>
      <c r="M709" s="13"/>
      <c r="N709" s="13"/>
    </row>
    <row r="710" spans="1:14" ht="12.75">
      <c r="A710" s="13"/>
      <c r="B710" s="13"/>
      <c r="C710" s="13"/>
      <c r="D710" s="13"/>
      <c r="E710" s="17"/>
      <c r="F710" s="13"/>
      <c r="G710" s="13"/>
      <c r="H710" s="13"/>
      <c r="I710" s="13"/>
      <c r="J710" s="13"/>
      <c r="K710" s="13"/>
      <c r="L710" s="13"/>
      <c r="M710" s="13"/>
      <c r="N710" s="13"/>
    </row>
    <row r="711" spans="1:14" ht="12.75">
      <c r="A711" s="13"/>
      <c r="B711" s="13"/>
      <c r="C711" s="13"/>
      <c r="D711" s="13"/>
      <c r="E711" s="17"/>
      <c r="F711" s="13"/>
      <c r="G711" s="13"/>
      <c r="H711" s="13"/>
      <c r="I711" s="13"/>
      <c r="J711" s="13"/>
      <c r="K711" s="13"/>
      <c r="L711" s="13"/>
      <c r="M711" s="13"/>
      <c r="N711" s="13"/>
    </row>
    <row r="712" spans="1:14" ht="12.75">
      <c r="A712" s="13"/>
      <c r="B712" s="13"/>
      <c r="C712" s="13"/>
      <c r="D712" s="13"/>
      <c r="E712" s="17"/>
      <c r="F712" s="13"/>
      <c r="G712" s="13"/>
      <c r="H712" s="13"/>
      <c r="I712" s="13"/>
      <c r="J712" s="13"/>
      <c r="K712" s="13"/>
      <c r="L712" s="13"/>
      <c r="M712" s="13"/>
      <c r="N712" s="13"/>
    </row>
    <row r="713" spans="1:14" ht="12.75">
      <c r="A713" s="13"/>
      <c r="B713" s="13"/>
      <c r="C713" s="13"/>
      <c r="D713" s="13"/>
      <c r="E713" s="17"/>
      <c r="F713" s="13"/>
      <c r="G713" s="13"/>
      <c r="H713" s="13"/>
      <c r="I713" s="13"/>
      <c r="J713" s="13"/>
      <c r="K713" s="13"/>
      <c r="L713" s="13"/>
      <c r="M713" s="13"/>
      <c r="N713" s="13"/>
    </row>
    <row r="714" spans="1:14" ht="12.75">
      <c r="A714" s="13"/>
      <c r="B714" s="13"/>
      <c r="C714" s="13"/>
      <c r="D714" s="13"/>
      <c r="E714" s="17"/>
      <c r="F714" s="13"/>
      <c r="G714" s="13"/>
      <c r="H714" s="13"/>
      <c r="I714" s="13"/>
      <c r="J714" s="13"/>
      <c r="K714" s="13"/>
      <c r="L714" s="13"/>
      <c r="M714" s="13"/>
      <c r="N714" s="13"/>
    </row>
    <row r="715" spans="1:14" ht="12.75">
      <c r="A715" s="13"/>
      <c r="B715" s="13"/>
      <c r="C715" s="13"/>
      <c r="D715" s="13"/>
      <c r="E715" s="17"/>
      <c r="F715" s="13"/>
      <c r="G715" s="13"/>
      <c r="H715" s="13"/>
      <c r="I715" s="13"/>
      <c r="J715" s="13"/>
      <c r="K715" s="13"/>
      <c r="L715" s="13"/>
      <c r="M715" s="13"/>
      <c r="N715" s="13"/>
    </row>
    <row r="716" spans="1:14" ht="12.75">
      <c r="A716" s="13"/>
      <c r="B716" s="13"/>
      <c r="C716" s="13"/>
      <c r="D716" s="13"/>
      <c r="E716" s="17"/>
      <c r="F716" s="13"/>
      <c r="G716" s="13"/>
      <c r="H716" s="13"/>
      <c r="I716" s="13"/>
      <c r="J716" s="13"/>
      <c r="K716" s="13"/>
      <c r="L716" s="13"/>
      <c r="M716" s="13"/>
      <c r="N716" s="13"/>
    </row>
    <row r="717" spans="1:14" ht="12.75">
      <c r="A717" s="13"/>
      <c r="B717" s="13"/>
      <c r="C717" s="13"/>
      <c r="D717" s="13"/>
      <c r="E717" s="17"/>
      <c r="F717" s="13"/>
      <c r="G717" s="13"/>
      <c r="H717" s="13"/>
      <c r="I717" s="13"/>
      <c r="J717" s="13"/>
      <c r="K717" s="13"/>
      <c r="L717" s="13"/>
      <c r="M717" s="13"/>
      <c r="N717" s="13"/>
    </row>
    <row r="718" spans="1:14" ht="12.75">
      <c r="A718" s="13"/>
      <c r="B718" s="13"/>
      <c r="C718" s="13"/>
      <c r="D718" s="13"/>
      <c r="E718" s="17"/>
      <c r="F718" s="13"/>
      <c r="G718" s="13"/>
      <c r="H718" s="13"/>
      <c r="I718" s="13"/>
      <c r="J718" s="13"/>
      <c r="K718" s="13"/>
      <c r="L718" s="13"/>
      <c r="M718" s="13"/>
      <c r="N718" s="13"/>
    </row>
    <row r="719" spans="1:14" ht="12.75">
      <c r="A719" s="13"/>
      <c r="B719" s="13"/>
      <c r="C719" s="13"/>
      <c r="D719" s="13"/>
      <c r="E719" s="17"/>
      <c r="F719" s="13"/>
      <c r="G719" s="13"/>
      <c r="H719" s="13"/>
      <c r="I719" s="13"/>
      <c r="J719" s="13"/>
      <c r="K719" s="13"/>
      <c r="L719" s="13"/>
      <c r="M719" s="13"/>
      <c r="N719" s="13"/>
    </row>
    <row r="720" spans="1:14" ht="12.75">
      <c r="A720" s="13"/>
      <c r="B720" s="13"/>
      <c r="C720" s="13"/>
      <c r="D720" s="13"/>
      <c r="E720" s="17"/>
      <c r="F720" s="13"/>
      <c r="G720" s="13"/>
      <c r="H720" s="13"/>
      <c r="I720" s="13"/>
      <c r="J720" s="13"/>
      <c r="K720" s="13"/>
      <c r="L720" s="13"/>
      <c r="M720" s="13"/>
      <c r="N720" s="13"/>
    </row>
    <row r="721" spans="1:14" ht="12.75">
      <c r="A721" s="13"/>
      <c r="B721" s="13"/>
      <c r="C721" s="13"/>
      <c r="D721" s="13"/>
      <c r="E721" s="17"/>
      <c r="F721" s="13"/>
      <c r="G721" s="13"/>
      <c r="H721" s="13"/>
      <c r="I721" s="13"/>
      <c r="J721" s="13"/>
      <c r="K721" s="13"/>
      <c r="L721" s="13"/>
      <c r="M721" s="13"/>
      <c r="N721" s="13"/>
    </row>
    <row r="722" spans="1:14" ht="12.75">
      <c r="A722" s="13"/>
      <c r="B722" s="13"/>
      <c r="C722" s="13"/>
      <c r="D722" s="13"/>
      <c r="E722" s="17"/>
      <c r="F722" s="13"/>
      <c r="G722" s="13"/>
      <c r="H722" s="13"/>
      <c r="I722" s="13"/>
      <c r="J722" s="13"/>
      <c r="K722" s="13"/>
      <c r="L722" s="13"/>
      <c r="M722" s="13"/>
      <c r="N722" s="13"/>
    </row>
    <row r="723" spans="1:14" ht="12.75">
      <c r="A723" s="13"/>
      <c r="B723" s="13"/>
      <c r="C723" s="13"/>
      <c r="D723" s="13"/>
      <c r="E723" s="17"/>
      <c r="F723" s="13"/>
      <c r="G723" s="13"/>
      <c r="H723" s="13"/>
      <c r="I723" s="13"/>
      <c r="J723" s="13"/>
      <c r="K723" s="13"/>
      <c r="L723" s="13"/>
      <c r="M723" s="13"/>
      <c r="N723" s="13"/>
    </row>
    <row r="724" spans="1:14" ht="12.75">
      <c r="A724" s="13"/>
      <c r="B724" s="13"/>
      <c r="C724" s="13"/>
      <c r="D724" s="13"/>
      <c r="E724" s="17"/>
      <c r="F724" s="13"/>
      <c r="G724" s="13"/>
      <c r="H724" s="13"/>
      <c r="I724" s="13"/>
      <c r="J724" s="13"/>
      <c r="K724" s="13"/>
      <c r="L724" s="13"/>
      <c r="M724" s="13"/>
      <c r="N724" s="13"/>
    </row>
    <row r="725" spans="1:14" ht="12.75">
      <c r="A725" s="13"/>
      <c r="B725" s="13"/>
      <c r="C725" s="13"/>
      <c r="D725" s="13"/>
      <c r="E725" s="17"/>
      <c r="F725" s="13"/>
      <c r="G725" s="13"/>
      <c r="H725" s="13"/>
      <c r="I725" s="13"/>
      <c r="J725" s="13"/>
      <c r="K725" s="13"/>
      <c r="L725" s="13"/>
      <c r="M725" s="13"/>
      <c r="N725" s="13"/>
    </row>
    <row r="726" spans="1:14" ht="12.75">
      <c r="A726" s="13"/>
      <c r="B726" s="13"/>
      <c r="C726" s="13"/>
      <c r="D726" s="13"/>
      <c r="E726" s="17"/>
      <c r="F726" s="13"/>
      <c r="G726" s="13"/>
      <c r="H726" s="13"/>
      <c r="I726" s="13"/>
      <c r="J726" s="13"/>
      <c r="K726" s="13"/>
      <c r="L726" s="13"/>
      <c r="M726" s="13"/>
      <c r="N726" s="13"/>
    </row>
    <row r="727" spans="1:14" ht="12.75">
      <c r="A727" s="13"/>
      <c r="B727" s="13"/>
      <c r="C727" s="13"/>
      <c r="D727" s="13"/>
      <c r="E727" s="17"/>
      <c r="F727" s="13"/>
      <c r="G727" s="13"/>
      <c r="H727" s="13"/>
      <c r="I727" s="13"/>
      <c r="J727" s="13"/>
      <c r="K727" s="13"/>
      <c r="L727" s="13"/>
      <c r="M727" s="13"/>
      <c r="N727" s="13"/>
    </row>
    <row r="728" spans="1:14" ht="12.75">
      <c r="A728" s="13"/>
      <c r="B728" s="13"/>
      <c r="C728" s="13"/>
      <c r="D728" s="13"/>
      <c r="E728" s="17"/>
      <c r="F728" s="13"/>
      <c r="G728" s="13"/>
      <c r="H728" s="13"/>
      <c r="I728" s="13"/>
      <c r="J728" s="13"/>
      <c r="K728" s="13"/>
      <c r="L728" s="13"/>
      <c r="M728" s="13"/>
      <c r="N728" s="13"/>
    </row>
    <row r="729" spans="1:14" ht="12.75">
      <c r="A729" s="13"/>
      <c r="B729" s="13"/>
      <c r="C729" s="13"/>
      <c r="D729" s="13"/>
      <c r="E729" s="17"/>
      <c r="F729" s="13"/>
      <c r="G729" s="13"/>
      <c r="H729" s="13"/>
      <c r="I729" s="13"/>
      <c r="J729" s="13"/>
      <c r="K729" s="13"/>
      <c r="L729" s="13"/>
      <c r="M729" s="13"/>
      <c r="N729" s="13"/>
    </row>
    <row r="730" spans="1:14" ht="12.75">
      <c r="A730" s="13"/>
      <c r="B730" s="13"/>
      <c r="C730" s="13"/>
      <c r="D730" s="13"/>
      <c r="E730" s="17"/>
      <c r="F730" s="13"/>
      <c r="G730" s="13"/>
      <c r="H730" s="13"/>
      <c r="I730" s="13"/>
      <c r="J730" s="13"/>
      <c r="K730" s="13"/>
      <c r="L730" s="13"/>
      <c r="M730" s="13"/>
      <c r="N730" s="13"/>
    </row>
    <row r="731" spans="1:14" ht="12.75">
      <c r="A731" s="13"/>
      <c r="B731" s="13"/>
      <c r="C731" s="13"/>
      <c r="D731" s="13"/>
      <c r="E731" s="17"/>
      <c r="F731" s="13"/>
      <c r="G731" s="13"/>
      <c r="H731" s="13"/>
      <c r="I731" s="13"/>
      <c r="J731" s="13"/>
      <c r="K731" s="13"/>
      <c r="L731" s="13"/>
      <c r="M731" s="13"/>
      <c r="N731" s="13"/>
    </row>
    <row r="732" spans="1:14" ht="12.75">
      <c r="A732" s="13"/>
      <c r="B732" s="13"/>
      <c r="C732" s="13"/>
      <c r="D732" s="13"/>
      <c r="E732" s="17"/>
      <c r="F732" s="13"/>
      <c r="G732" s="13"/>
      <c r="H732" s="13"/>
      <c r="I732" s="13"/>
      <c r="J732" s="13"/>
      <c r="K732" s="13"/>
      <c r="L732" s="13"/>
      <c r="M732" s="13"/>
      <c r="N732" s="13"/>
    </row>
    <row r="733" spans="1:14" ht="12.75">
      <c r="A733" s="13"/>
      <c r="B733" s="13"/>
      <c r="C733" s="13"/>
      <c r="D733" s="13"/>
      <c r="E733" s="17"/>
      <c r="F733" s="13"/>
      <c r="G733" s="13"/>
      <c r="H733" s="13"/>
      <c r="I733" s="13"/>
      <c r="J733" s="13"/>
      <c r="K733" s="13"/>
      <c r="L733" s="13"/>
      <c r="M733" s="13"/>
      <c r="N733" s="13"/>
    </row>
    <row r="734" spans="1:14" ht="12.75">
      <c r="A734" s="13"/>
      <c r="B734" s="13"/>
      <c r="C734" s="13"/>
      <c r="D734" s="13"/>
      <c r="E734" s="17"/>
      <c r="F734" s="13"/>
      <c r="G734" s="13"/>
      <c r="H734" s="13"/>
      <c r="I734" s="13"/>
      <c r="J734" s="13"/>
      <c r="K734" s="13"/>
      <c r="L734" s="13"/>
      <c r="M734" s="13"/>
      <c r="N734" s="13"/>
    </row>
    <row r="735" spans="1:14" ht="12.75">
      <c r="A735" s="13"/>
      <c r="B735" s="13"/>
      <c r="C735" s="13"/>
      <c r="D735" s="13"/>
      <c r="E735" s="17"/>
      <c r="F735" s="13"/>
      <c r="G735" s="13"/>
      <c r="H735" s="13"/>
      <c r="I735" s="13"/>
      <c r="J735" s="13"/>
      <c r="K735" s="13"/>
      <c r="L735" s="13"/>
      <c r="M735" s="13"/>
      <c r="N735" s="13"/>
    </row>
    <row r="736" spans="1:14" ht="12.75">
      <c r="A736" s="13"/>
      <c r="B736" s="13"/>
      <c r="C736" s="13"/>
      <c r="D736" s="13"/>
      <c r="E736" s="17"/>
      <c r="F736" s="13"/>
      <c r="G736" s="13"/>
      <c r="H736" s="13"/>
      <c r="I736" s="13"/>
      <c r="J736" s="13"/>
      <c r="K736" s="13"/>
      <c r="L736" s="13"/>
      <c r="M736" s="13"/>
      <c r="N736" s="13"/>
    </row>
    <row r="737" spans="1:14" ht="12.75">
      <c r="A737" s="13"/>
      <c r="B737" s="13"/>
      <c r="C737" s="13"/>
      <c r="D737" s="13"/>
      <c r="E737" s="17"/>
      <c r="F737" s="13"/>
      <c r="G737" s="13"/>
      <c r="H737" s="13"/>
      <c r="I737" s="13"/>
      <c r="J737" s="13"/>
      <c r="K737" s="13"/>
      <c r="L737" s="13"/>
      <c r="M737" s="13"/>
      <c r="N737" s="13"/>
    </row>
    <row r="738" spans="1:14" ht="12.75">
      <c r="A738" s="13"/>
      <c r="B738" s="13"/>
      <c r="C738" s="13"/>
      <c r="D738" s="13"/>
      <c r="E738" s="17"/>
      <c r="F738" s="13"/>
      <c r="G738" s="13"/>
      <c r="H738" s="13"/>
      <c r="I738" s="13"/>
      <c r="J738" s="13"/>
      <c r="K738" s="13"/>
      <c r="L738" s="13"/>
      <c r="M738" s="13"/>
      <c r="N738" s="13"/>
    </row>
    <row r="739" spans="1:14" ht="12.75">
      <c r="A739" s="13"/>
      <c r="B739" s="13"/>
      <c r="C739" s="13"/>
      <c r="D739" s="13"/>
      <c r="E739" s="17"/>
      <c r="F739" s="13"/>
      <c r="G739" s="13"/>
      <c r="H739" s="13"/>
      <c r="I739" s="13"/>
      <c r="J739" s="13"/>
      <c r="K739" s="13"/>
      <c r="L739" s="13"/>
      <c r="M739" s="13"/>
      <c r="N739" s="13"/>
    </row>
    <row r="740" spans="1:14" ht="12.75">
      <c r="A740" s="13"/>
      <c r="B740" s="13"/>
      <c r="C740" s="13"/>
      <c r="D740" s="13"/>
      <c r="E740" s="17"/>
      <c r="F740" s="13"/>
      <c r="G740" s="13"/>
      <c r="H740" s="13"/>
      <c r="I740" s="13"/>
      <c r="J740" s="13"/>
      <c r="K740" s="13"/>
      <c r="L740" s="13"/>
      <c r="M740" s="13"/>
      <c r="N740" s="13"/>
    </row>
    <row r="741" spans="1:14" ht="12.75">
      <c r="A741" s="13"/>
      <c r="B741" s="13"/>
      <c r="C741" s="13"/>
      <c r="D741" s="13"/>
      <c r="E741" s="17"/>
      <c r="F741" s="13"/>
      <c r="G741" s="13"/>
      <c r="H741" s="13"/>
      <c r="I741" s="13"/>
      <c r="J741" s="13"/>
      <c r="K741" s="13"/>
      <c r="L741" s="13"/>
      <c r="M741" s="13"/>
      <c r="N741" s="13"/>
    </row>
    <row r="742" spans="1:14" ht="12.75">
      <c r="A742" s="13"/>
      <c r="B742" s="13"/>
      <c r="C742" s="13"/>
      <c r="D742" s="13"/>
      <c r="E742" s="17"/>
      <c r="F742" s="13"/>
      <c r="G742" s="13"/>
      <c r="H742" s="13"/>
      <c r="I742" s="13"/>
      <c r="J742" s="13"/>
      <c r="K742" s="13"/>
      <c r="L742" s="13"/>
      <c r="M742" s="13"/>
      <c r="N742" s="13"/>
    </row>
    <row r="743" spans="1:14" ht="12.75">
      <c r="A743" s="13"/>
      <c r="B743" s="13"/>
      <c r="C743" s="13"/>
      <c r="D743" s="13"/>
      <c r="E743" s="17"/>
      <c r="F743" s="13"/>
      <c r="G743" s="13"/>
      <c r="H743" s="13"/>
      <c r="I743" s="13"/>
      <c r="J743" s="13"/>
      <c r="K743" s="13"/>
      <c r="L743" s="13"/>
      <c r="M743" s="13"/>
      <c r="N743" s="13"/>
    </row>
    <row r="744" spans="1:14" ht="12.75">
      <c r="A744" s="13"/>
      <c r="B744" s="13"/>
      <c r="C744" s="13"/>
      <c r="D744" s="13"/>
      <c r="E744" s="17"/>
      <c r="F744" s="13"/>
      <c r="G744" s="13"/>
      <c r="H744" s="13"/>
      <c r="I744" s="13"/>
      <c r="J744" s="13"/>
      <c r="K744" s="13"/>
      <c r="L744" s="13"/>
      <c r="M744" s="13"/>
      <c r="N744" s="13"/>
    </row>
    <row r="745" spans="1:14" ht="12.75">
      <c r="A745" s="13"/>
      <c r="B745" s="13"/>
      <c r="C745" s="13"/>
      <c r="D745" s="13"/>
      <c r="E745" s="17"/>
      <c r="F745" s="13"/>
      <c r="G745" s="13"/>
      <c r="H745" s="13"/>
      <c r="I745" s="13"/>
      <c r="J745" s="13"/>
      <c r="K745" s="13"/>
      <c r="L745" s="13"/>
      <c r="M745" s="13"/>
      <c r="N745" s="13"/>
    </row>
    <row r="746" spans="1:14" ht="12.75">
      <c r="A746" s="13"/>
      <c r="B746" s="13"/>
      <c r="C746" s="13"/>
      <c r="D746" s="13"/>
      <c r="E746" s="17"/>
      <c r="F746" s="13"/>
      <c r="G746" s="13"/>
      <c r="H746" s="13"/>
      <c r="I746" s="13"/>
      <c r="J746" s="13"/>
      <c r="K746" s="13"/>
      <c r="L746" s="13"/>
      <c r="M746" s="13"/>
      <c r="N746" s="13"/>
    </row>
    <row r="747" spans="1:14" ht="12.75">
      <c r="A747" s="13"/>
      <c r="B747" s="13"/>
      <c r="C747" s="13"/>
      <c r="D747" s="13"/>
      <c r="E747" s="17"/>
      <c r="F747" s="13"/>
      <c r="G747" s="13"/>
      <c r="H747" s="13"/>
      <c r="I747" s="13"/>
      <c r="J747" s="13"/>
      <c r="K747" s="13"/>
      <c r="L747" s="13"/>
      <c r="M747" s="13"/>
      <c r="N747" s="13"/>
    </row>
    <row r="748" spans="1:14" ht="12.75">
      <c r="A748" s="13"/>
      <c r="B748" s="13"/>
      <c r="C748" s="13"/>
      <c r="D748" s="13"/>
      <c r="E748" s="17"/>
      <c r="F748" s="13"/>
      <c r="G748" s="13"/>
      <c r="H748" s="13"/>
      <c r="I748" s="13"/>
      <c r="J748" s="13"/>
      <c r="K748" s="13"/>
      <c r="L748" s="13"/>
      <c r="M748" s="13"/>
      <c r="N748" s="13"/>
    </row>
    <row r="749" spans="1:14" ht="12.75">
      <c r="A749" s="13"/>
      <c r="B749" s="13"/>
      <c r="C749" s="13"/>
      <c r="D749" s="13"/>
      <c r="E749" s="17"/>
      <c r="F749" s="13"/>
      <c r="G749" s="13"/>
      <c r="H749" s="13"/>
      <c r="I749" s="13"/>
      <c r="J749" s="13"/>
      <c r="K749" s="13"/>
      <c r="L749" s="13"/>
      <c r="M749" s="13"/>
      <c r="N749" s="13"/>
    </row>
    <row r="750" spans="1:14" ht="12.75">
      <c r="A750" s="13"/>
      <c r="B750" s="13"/>
      <c r="C750" s="13"/>
      <c r="D750" s="13"/>
      <c r="E750" s="17"/>
      <c r="F750" s="13"/>
      <c r="G750" s="13"/>
      <c r="H750" s="13"/>
      <c r="I750" s="13"/>
      <c r="J750" s="13"/>
      <c r="K750" s="13"/>
      <c r="L750" s="13"/>
      <c r="M750" s="13"/>
      <c r="N750" s="13"/>
    </row>
    <row r="751" spans="1:14" ht="12.75">
      <c r="A751" s="13"/>
      <c r="B751" s="13"/>
      <c r="C751" s="13"/>
      <c r="D751" s="13"/>
      <c r="E751" s="17"/>
      <c r="F751" s="13"/>
      <c r="G751" s="13"/>
      <c r="H751" s="13"/>
      <c r="I751" s="13"/>
      <c r="J751" s="13"/>
      <c r="K751" s="13"/>
      <c r="L751" s="13"/>
      <c r="M751" s="13"/>
      <c r="N751" s="13"/>
    </row>
    <row r="752" spans="1:14" ht="12.75">
      <c r="A752" s="13"/>
      <c r="B752" s="13"/>
      <c r="C752" s="13"/>
      <c r="D752" s="13"/>
      <c r="E752" s="17"/>
      <c r="F752" s="13"/>
      <c r="G752" s="13"/>
      <c r="H752" s="13"/>
      <c r="I752" s="13"/>
      <c r="J752" s="13"/>
      <c r="K752" s="13"/>
      <c r="L752" s="13"/>
      <c r="M752" s="13"/>
      <c r="N752" s="13"/>
    </row>
    <row r="753" spans="1:14" ht="12.75">
      <c r="A753" s="13"/>
      <c r="B753" s="13"/>
      <c r="C753" s="13"/>
      <c r="D753" s="13"/>
      <c r="E753" s="17"/>
      <c r="F753" s="13"/>
      <c r="G753" s="13"/>
      <c r="H753" s="13"/>
      <c r="I753" s="13"/>
      <c r="J753" s="13"/>
      <c r="K753" s="13"/>
      <c r="L753" s="13"/>
      <c r="M753" s="13"/>
      <c r="N753" s="13"/>
    </row>
    <row r="754" spans="1:14" ht="12.75">
      <c r="A754" s="13"/>
      <c r="B754" s="13"/>
      <c r="C754" s="13"/>
      <c r="D754" s="13"/>
      <c r="E754" s="17"/>
      <c r="F754" s="13"/>
      <c r="G754" s="13"/>
      <c r="H754" s="13"/>
      <c r="I754" s="13"/>
      <c r="J754" s="13"/>
      <c r="K754" s="13"/>
      <c r="L754" s="13"/>
      <c r="M754" s="13"/>
      <c r="N754" s="13"/>
    </row>
    <row r="755" spans="1:14" ht="12.75">
      <c r="A755" s="13"/>
      <c r="B755" s="13"/>
      <c r="C755" s="13"/>
      <c r="D755" s="13"/>
      <c r="E755" s="17"/>
      <c r="F755" s="13"/>
      <c r="G755" s="13"/>
      <c r="H755" s="13"/>
      <c r="I755" s="13"/>
      <c r="J755" s="13"/>
      <c r="K755" s="13"/>
      <c r="L755" s="13"/>
      <c r="M755" s="13"/>
      <c r="N755" s="13"/>
    </row>
    <row r="756" spans="1:14" ht="12.75">
      <c r="A756" s="13"/>
      <c r="B756" s="13"/>
      <c r="C756" s="13"/>
      <c r="D756" s="13"/>
      <c r="E756" s="17"/>
      <c r="F756" s="13"/>
      <c r="G756" s="13"/>
      <c r="H756" s="13"/>
      <c r="I756" s="13"/>
      <c r="J756" s="13"/>
      <c r="K756" s="13"/>
      <c r="L756" s="13"/>
      <c r="M756" s="13"/>
      <c r="N756" s="13"/>
    </row>
    <row r="757" spans="1:14" ht="12.75">
      <c r="A757" s="13"/>
      <c r="B757" s="13"/>
      <c r="C757" s="13"/>
      <c r="D757" s="13"/>
      <c r="E757" s="17"/>
      <c r="F757" s="13"/>
      <c r="G757" s="13"/>
      <c r="H757" s="13"/>
      <c r="I757" s="13"/>
      <c r="J757" s="13"/>
      <c r="K757" s="13"/>
      <c r="L757" s="13"/>
      <c r="M757" s="13"/>
      <c r="N757" s="13"/>
    </row>
    <row r="758" spans="1:14" ht="12.75">
      <c r="A758" s="13"/>
      <c r="B758" s="13"/>
      <c r="C758" s="13"/>
      <c r="D758" s="13"/>
      <c r="E758" s="17"/>
      <c r="F758" s="13"/>
      <c r="G758" s="13"/>
      <c r="H758" s="13"/>
      <c r="I758" s="13"/>
      <c r="J758" s="13"/>
      <c r="K758" s="13"/>
      <c r="L758" s="13"/>
      <c r="M758" s="13"/>
      <c r="N758" s="13"/>
    </row>
    <row r="759" spans="1:14" ht="12.75">
      <c r="A759" s="13"/>
      <c r="B759" s="13"/>
      <c r="C759" s="13"/>
      <c r="D759" s="13"/>
      <c r="E759" s="17"/>
      <c r="F759" s="13"/>
      <c r="G759" s="13"/>
      <c r="H759" s="13"/>
      <c r="I759" s="13"/>
      <c r="J759" s="13"/>
      <c r="K759" s="13"/>
      <c r="L759" s="13"/>
      <c r="M759" s="13"/>
      <c r="N759" s="13"/>
    </row>
    <row r="760" spans="1:14" ht="12.75">
      <c r="A760" s="13"/>
      <c r="B760" s="13"/>
      <c r="C760" s="13"/>
      <c r="D760" s="13"/>
      <c r="E760" s="17"/>
      <c r="F760" s="13"/>
      <c r="G760" s="13"/>
      <c r="H760" s="13"/>
      <c r="I760" s="13"/>
      <c r="J760" s="13"/>
      <c r="K760" s="13"/>
      <c r="L760" s="13"/>
      <c r="M760" s="13"/>
      <c r="N760" s="13"/>
    </row>
    <row r="761" spans="1:14" ht="12.75">
      <c r="A761" s="13"/>
      <c r="B761" s="13"/>
      <c r="C761" s="13"/>
      <c r="D761" s="13"/>
      <c r="E761" s="17"/>
      <c r="F761" s="13"/>
      <c r="G761" s="13"/>
      <c r="H761" s="13"/>
      <c r="I761" s="13"/>
      <c r="J761" s="13"/>
      <c r="K761" s="13"/>
      <c r="L761" s="13"/>
      <c r="M761" s="13"/>
      <c r="N761" s="13"/>
    </row>
    <row r="762" spans="1:14" ht="12.75">
      <c r="A762" s="13"/>
      <c r="B762" s="13"/>
      <c r="C762" s="13"/>
      <c r="D762" s="13"/>
      <c r="E762" s="17"/>
      <c r="F762" s="13"/>
      <c r="G762" s="13"/>
      <c r="H762" s="13"/>
      <c r="I762" s="13"/>
      <c r="J762" s="13"/>
      <c r="K762" s="13"/>
      <c r="L762" s="13"/>
      <c r="M762" s="13"/>
      <c r="N762" s="13"/>
    </row>
    <row r="763" spans="1:14" ht="12.75">
      <c r="A763" s="13"/>
      <c r="B763" s="13"/>
      <c r="C763" s="13"/>
      <c r="D763" s="13"/>
      <c r="E763" s="17"/>
      <c r="F763" s="13"/>
      <c r="G763" s="13"/>
      <c r="H763" s="13"/>
      <c r="I763" s="13"/>
      <c r="J763" s="13"/>
      <c r="K763" s="13"/>
      <c r="L763" s="13"/>
      <c r="M763" s="13"/>
      <c r="N763" s="13"/>
    </row>
    <row r="764" spans="1:14" ht="12.75">
      <c r="A764" s="13"/>
      <c r="B764" s="13"/>
      <c r="C764" s="13"/>
      <c r="D764" s="13"/>
      <c r="E764" s="17"/>
      <c r="F764" s="13"/>
      <c r="G764" s="13"/>
      <c r="H764" s="13"/>
      <c r="I764" s="13"/>
      <c r="J764" s="13"/>
      <c r="K764" s="13"/>
      <c r="L764" s="13"/>
      <c r="M764" s="13"/>
      <c r="N764" s="13"/>
    </row>
    <row r="765" spans="1:14" ht="12.75">
      <c r="A765" s="13"/>
      <c r="B765" s="13"/>
      <c r="C765" s="13"/>
      <c r="D765" s="13"/>
      <c r="E765" s="17"/>
      <c r="F765" s="13"/>
      <c r="G765" s="13"/>
      <c r="H765" s="13"/>
      <c r="I765" s="13"/>
      <c r="J765" s="13"/>
      <c r="K765" s="13"/>
      <c r="L765" s="13"/>
      <c r="M765" s="13"/>
      <c r="N765" s="13"/>
    </row>
    <row r="766" spans="1:14" ht="12.75">
      <c r="A766" s="13"/>
      <c r="B766" s="13"/>
      <c r="C766" s="13"/>
      <c r="D766" s="13"/>
      <c r="E766" s="17"/>
      <c r="F766" s="13"/>
      <c r="G766" s="13"/>
      <c r="H766" s="13"/>
      <c r="I766" s="13"/>
      <c r="J766" s="13"/>
      <c r="K766" s="13"/>
      <c r="L766" s="13"/>
      <c r="M766" s="13"/>
      <c r="N766" s="13"/>
    </row>
    <row r="767" spans="1:14" ht="12.75">
      <c r="A767" s="13"/>
      <c r="B767" s="13"/>
      <c r="C767" s="13"/>
      <c r="D767" s="13"/>
      <c r="E767" s="17"/>
      <c r="F767" s="13"/>
      <c r="G767" s="13"/>
      <c r="H767" s="13"/>
      <c r="I767" s="13"/>
      <c r="J767" s="13"/>
      <c r="K767" s="13"/>
      <c r="L767" s="13"/>
      <c r="M767" s="13"/>
      <c r="N767" s="13"/>
    </row>
    <row r="768" spans="1:14" ht="12.75">
      <c r="A768" s="13"/>
      <c r="B768" s="13"/>
      <c r="C768" s="13"/>
      <c r="D768" s="13"/>
      <c r="E768" s="17"/>
      <c r="F768" s="13"/>
      <c r="G768" s="13"/>
      <c r="H768" s="13"/>
      <c r="I768" s="13"/>
      <c r="J768" s="13"/>
      <c r="K768" s="13"/>
      <c r="L768" s="13"/>
      <c r="M768" s="13"/>
      <c r="N768" s="13"/>
    </row>
    <row r="769" spans="1:14" ht="12.75">
      <c r="A769" s="13"/>
      <c r="B769" s="13"/>
      <c r="C769" s="13"/>
      <c r="D769" s="13"/>
      <c r="E769" s="17"/>
      <c r="F769" s="13"/>
      <c r="G769" s="13"/>
      <c r="H769" s="13"/>
      <c r="I769" s="13"/>
      <c r="J769" s="13"/>
      <c r="K769" s="13"/>
      <c r="L769" s="13"/>
      <c r="M769" s="13"/>
      <c r="N769" s="13"/>
    </row>
    <row r="770" spans="1:14" ht="12.75">
      <c r="A770" s="13"/>
      <c r="B770" s="13"/>
      <c r="C770" s="13"/>
      <c r="D770" s="13"/>
      <c r="E770" s="17"/>
      <c r="F770" s="13"/>
      <c r="G770" s="13"/>
      <c r="H770" s="13"/>
      <c r="I770" s="13"/>
      <c r="J770" s="13"/>
      <c r="K770" s="13"/>
      <c r="L770" s="13"/>
      <c r="M770" s="13"/>
      <c r="N770" s="13"/>
    </row>
    <row r="771" spans="1:14" ht="12.75">
      <c r="A771" s="13"/>
      <c r="B771" s="13"/>
      <c r="C771" s="13"/>
      <c r="D771" s="13"/>
      <c r="E771" s="17"/>
      <c r="F771" s="13"/>
      <c r="G771" s="13"/>
      <c r="H771" s="13"/>
      <c r="I771" s="13"/>
      <c r="J771" s="13"/>
      <c r="K771" s="13"/>
      <c r="L771" s="13"/>
      <c r="M771" s="13"/>
      <c r="N771" s="13"/>
    </row>
    <row r="772" spans="1:14" ht="12.75">
      <c r="A772" s="13"/>
      <c r="B772" s="13"/>
      <c r="C772" s="13"/>
      <c r="D772" s="13"/>
      <c r="E772" s="17"/>
      <c r="F772" s="13"/>
      <c r="G772" s="13"/>
      <c r="H772" s="13"/>
      <c r="I772" s="13"/>
      <c r="J772" s="13"/>
      <c r="K772" s="13"/>
      <c r="L772" s="13"/>
      <c r="M772" s="13"/>
      <c r="N772" s="13"/>
    </row>
    <row r="773" spans="1:14" ht="12.75">
      <c r="A773" s="13"/>
      <c r="B773" s="13"/>
      <c r="C773" s="13"/>
      <c r="D773" s="13"/>
      <c r="E773" s="17"/>
      <c r="F773" s="13"/>
      <c r="G773" s="13"/>
      <c r="H773" s="13"/>
      <c r="I773" s="13"/>
      <c r="J773" s="13"/>
      <c r="K773" s="13"/>
      <c r="L773" s="13"/>
      <c r="M773" s="13"/>
      <c r="N773" s="13"/>
    </row>
    <row r="774" spans="1:14" ht="12.75">
      <c r="A774" s="13"/>
      <c r="B774" s="13"/>
      <c r="C774" s="13"/>
      <c r="D774" s="13"/>
      <c r="E774" s="17"/>
      <c r="F774" s="13"/>
      <c r="G774" s="13"/>
      <c r="H774" s="13"/>
      <c r="I774" s="13"/>
      <c r="J774" s="13"/>
      <c r="K774" s="13"/>
      <c r="L774" s="13"/>
      <c r="M774" s="13"/>
      <c r="N774" s="13"/>
    </row>
    <row r="775" spans="1:14" ht="12.75">
      <c r="A775" s="13"/>
      <c r="B775" s="13"/>
      <c r="C775" s="13"/>
      <c r="D775" s="13"/>
      <c r="E775" s="17"/>
      <c r="F775" s="13"/>
      <c r="G775" s="13"/>
      <c r="H775" s="13"/>
      <c r="I775" s="13"/>
      <c r="J775" s="13"/>
      <c r="K775" s="13"/>
      <c r="L775" s="13"/>
      <c r="M775" s="13"/>
      <c r="N775" s="13"/>
    </row>
    <row r="776" spans="1:14" ht="12.75">
      <c r="A776" s="13"/>
      <c r="B776" s="13"/>
      <c r="C776" s="13"/>
      <c r="D776" s="13"/>
      <c r="E776" s="17"/>
      <c r="F776" s="13"/>
      <c r="G776" s="13"/>
      <c r="H776" s="13"/>
      <c r="I776" s="13"/>
      <c r="J776" s="13"/>
      <c r="K776" s="13"/>
      <c r="L776" s="13"/>
      <c r="M776" s="13"/>
      <c r="N776" s="13"/>
    </row>
    <row r="777" spans="1:14" ht="12.75">
      <c r="A777" s="13"/>
      <c r="B777" s="13"/>
      <c r="C777" s="13"/>
      <c r="D777" s="13"/>
      <c r="E777" s="17"/>
      <c r="F777" s="13"/>
      <c r="G777" s="13"/>
      <c r="H777" s="13"/>
      <c r="I777" s="13"/>
      <c r="J777" s="13"/>
      <c r="K777" s="13"/>
      <c r="L777" s="13"/>
      <c r="M777" s="13"/>
      <c r="N777" s="13"/>
    </row>
    <row r="778" spans="1:14" ht="12.75">
      <c r="A778" s="13"/>
      <c r="B778" s="13"/>
      <c r="C778" s="13"/>
      <c r="D778" s="13"/>
      <c r="E778" s="17"/>
      <c r="F778" s="13"/>
      <c r="G778" s="13"/>
      <c r="H778" s="13"/>
      <c r="I778" s="13"/>
      <c r="J778" s="13"/>
      <c r="K778" s="13"/>
      <c r="L778" s="13"/>
      <c r="M778" s="13"/>
      <c r="N778" s="13"/>
    </row>
    <row r="779" spans="1:14" ht="12.75">
      <c r="A779" s="13"/>
      <c r="B779" s="13"/>
      <c r="C779" s="13"/>
      <c r="D779" s="13"/>
      <c r="E779" s="17"/>
      <c r="F779" s="13"/>
      <c r="G779" s="13"/>
      <c r="H779" s="13"/>
      <c r="I779" s="13"/>
      <c r="J779" s="13"/>
      <c r="K779" s="13"/>
      <c r="L779" s="13"/>
      <c r="M779" s="13"/>
      <c r="N779" s="13"/>
    </row>
    <row r="780" spans="1:14" ht="12.75">
      <c r="A780" s="13"/>
      <c r="B780" s="13"/>
      <c r="C780" s="13"/>
      <c r="D780" s="13"/>
      <c r="E780" s="17"/>
      <c r="F780" s="13"/>
      <c r="G780" s="13"/>
      <c r="H780" s="13"/>
      <c r="I780" s="13"/>
      <c r="J780" s="13"/>
      <c r="K780" s="13"/>
      <c r="L780" s="13"/>
      <c r="M780" s="13"/>
      <c r="N780" s="13"/>
    </row>
    <row r="781" spans="1:14" ht="12.75">
      <c r="A781" s="13"/>
      <c r="B781" s="13"/>
      <c r="C781" s="13"/>
      <c r="D781" s="13"/>
      <c r="E781" s="17"/>
      <c r="F781" s="13"/>
      <c r="G781" s="13"/>
      <c r="H781" s="13"/>
      <c r="I781" s="13"/>
      <c r="J781" s="13"/>
      <c r="K781" s="13"/>
      <c r="L781" s="13"/>
      <c r="M781" s="13"/>
      <c r="N781" s="13"/>
    </row>
    <row r="782" spans="1:14" ht="12.75">
      <c r="A782" s="13"/>
      <c r="B782" s="13"/>
      <c r="C782" s="13"/>
      <c r="D782" s="13"/>
      <c r="E782" s="17"/>
      <c r="F782" s="13"/>
      <c r="G782" s="13"/>
      <c r="H782" s="13"/>
      <c r="I782" s="13"/>
      <c r="J782" s="13"/>
      <c r="K782" s="13"/>
      <c r="L782" s="13"/>
      <c r="M782" s="13"/>
      <c r="N782" s="13"/>
    </row>
    <row r="783" spans="1:14" ht="12.75">
      <c r="A783" s="13"/>
      <c r="B783" s="13"/>
      <c r="C783" s="13"/>
      <c r="D783" s="13"/>
      <c r="E783" s="17"/>
      <c r="F783" s="13"/>
      <c r="G783" s="13"/>
      <c r="H783" s="13"/>
      <c r="I783" s="13"/>
      <c r="J783" s="13"/>
      <c r="K783" s="13"/>
      <c r="L783" s="13"/>
      <c r="M783" s="13"/>
      <c r="N783" s="13"/>
    </row>
    <row r="784" spans="1:14" ht="12.75">
      <c r="A784" s="13"/>
      <c r="B784" s="13"/>
      <c r="C784" s="13"/>
      <c r="D784" s="13"/>
      <c r="E784" s="17"/>
      <c r="F784" s="13"/>
      <c r="G784" s="13"/>
      <c r="H784" s="13"/>
      <c r="I784" s="13"/>
      <c r="J784" s="13"/>
      <c r="K784" s="13"/>
      <c r="L784" s="13"/>
      <c r="M784" s="13"/>
      <c r="N784" s="13"/>
    </row>
    <row r="785" spans="1:14" ht="12.75">
      <c r="A785" s="13"/>
      <c r="B785" s="13"/>
      <c r="C785" s="13"/>
      <c r="D785" s="13"/>
      <c r="E785" s="17"/>
      <c r="F785" s="13"/>
      <c r="G785" s="13"/>
      <c r="H785" s="13"/>
      <c r="I785" s="13"/>
      <c r="J785" s="13"/>
      <c r="K785" s="13"/>
      <c r="L785" s="13"/>
      <c r="M785" s="13"/>
      <c r="N785" s="13"/>
    </row>
    <row r="786" spans="1:14" ht="12.75">
      <c r="A786" s="13"/>
      <c r="B786" s="13"/>
      <c r="C786" s="13"/>
      <c r="D786" s="13"/>
      <c r="E786" s="17"/>
      <c r="F786" s="13"/>
      <c r="G786" s="13"/>
      <c r="H786" s="13"/>
      <c r="I786" s="13"/>
      <c r="J786" s="13"/>
      <c r="K786" s="13"/>
      <c r="L786" s="13"/>
      <c r="M786" s="13"/>
      <c r="N786" s="13"/>
    </row>
    <row r="787" spans="1:14" ht="12.75">
      <c r="A787" s="13"/>
      <c r="B787" s="13"/>
      <c r="C787" s="13"/>
      <c r="D787" s="13"/>
      <c r="E787" s="17"/>
      <c r="F787" s="13"/>
      <c r="G787" s="13"/>
      <c r="H787" s="13"/>
      <c r="I787" s="13"/>
      <c r="J787" s="13"/>
      <c r="K787" s="13"/>
      <c r="L787" s="13"/>
      <c r="M787" s="13"/>
      <c r="N787" s="13"/>
    </row>
    <row r="788" spans="1:14" ht="12.75">
      <c r="A788" s="13"/>
      <c r="B788" s="13"/>
      <c r="C788" s="13"/>
      <c r="D788" s="13"/>
      <c r="E788" s="17"/>
      <c r="F788" s="13"/>
      <c r="G788" s="13"/>
      <c r="H788" s="13"/>
      <c r="I788" s="13"/>
      <c r="J788" s="13"/>
      <c r="K788" s="13"/>
      <c r="L788" s="13"/>
      <c r="M788" s="13"/>
      <c r="N788" s="13"/>
    </row>
    <row r="789" spans="1:14" ht="12.75">
      <c r="A789" s="13"/>
      <c r="B789" s="13"/>
      <c r="C789" s="13"/>
      <c r="D789" s="13"/>
      <c r="E789" s="17"/>
      <c r="F789" s="13"/>
      <c r="G789" s="13"/>
      <c r="H789" s="13"/>
      <c r="I789" s="13"/>
      <c r="J789" s="13"/>
      <c r="K789" s="13"/>
      <c r="L789" s="13"/>
      <c r="M789" s="13"/>
      <c r="N789" s="13"/>
    </row>
    <row r="790" spans="1:14" ht="12.75">
      <c r="A790" s="13"/>
      <c r="B790" s="13"/>
      <c r="C790" s="13"/>
      <c r="D790" s="13"/>
      <c r="E790" s="17"/>
      <c r="F790" s="13"/>
      <c r="G790" s="13"/>
      <c r="H790" s="13"/>
      <c r="I790" s="13"/>
      <c r="J790" s="13"/>
      <c r="K790" s="13"/>
      <c r="L790" s="13"/>
      <c r="M790" s="13"/>
      <c r="N790" s="13"/>
    </row>
    <row r="791" spans="1:14" ht="12.75">
      <c r="A791" s="13"/>
      <c r="B791" s="13"/>
      <c r="C791" s="13"/>
      <c r="D791" s="13"/>
      <c r="E791" s="17"/>
      <c r="F791" s="13"/>
      <c r="G791" s="13"/>
      <c r="H791" s="13"/>
      <c r="I791" s="13"/>
      <c r="J791" s="13"/>
      <c r="K791" s="13"/>
      <c r="L791" s="13"/>
      <c r="M791" s="13"/>
      <c r="N791" s="13"/>
    </row>
    <row r="792" spans="1:14" ht="12.75">
      <c r="A792" s="13"/>
      <c r="B792" s="13"/>
      <c r="C792" s="13"/>
      <c r="D792" s="13"/>
      <c r="E792" s="17"/>
      <c r="F792" s="13"/>
      <c r="G792" s="13"/>
      <c r="H792" s="13"/>
      <c r="I792" s="13"/>
      <c r="J792" s="13"/>
      <c r="K792" s="13"/>
      <c r="L792" s="13"/>
      <c r="M792" s="13"/>
      <c r="N792" s="13"/>
    </row>
    <row r="793" spans="1:14" ht="12.75">
      <c r="A793" s="13"/>
      <c r="B793" s="13"/>
      <c r="C793" s="13"/>
      <c r="D793" s="13"/>
      <c r="E793" s="17"/>
      <c r="F793" s="13"/>
      <c r="G793" s="13"/>
      <c r="H793" s="13"/>
      <c r="I793" s="13"/>
      <c r="J793" s="13"/>
      <c r="K793" s="13"/>
      <c r="L793" s="13"/>
      <c r="M793" s="13"/>
      <c r="N793" s="13"/>
    </row>
    <row r="794" spans="1:14" ht="12.75">
      <c r="A794" s="13"/>
      <c r="B794" s="13"/>
      <c r="C794" s="13"/>
      <c r="D794" s="13"/>
      <c r="E794" s="17"/>
      <c r="F794" s="13"/>
      <c r="G794" s="13"/>
      <c r="H794" s="13"/>
      <c r="I794" s="13"/>
      <c r="J794" s="13"/>
      <c r="K794" s="13"/>
      <c r="L794" s="13"/>
      <c r="M794" s="13"/>
      <c r="N794" s="13"/>
    </row>
    <row r="795" spans="1:14" ht="12.75">
      <c r="A795" s="13"/>
      <c r="B795" s="13"/>
      <c r="C795" s="13"/>
      <c r="D795" s="13"/>
      <c r="E795" s="17"/>
      <c r="F795" s="13"/>
      <c r="G795" s="13"/>
      <c r="H795" s="13"/>
      <c r="I795" s="13"/>
      <c r="J795" s="13"/>
      <c r="K795" s="13"/>
      <c r="L795" s="13"/>
      <c r="M795" s="13"/>
      <c r="N795" s="13"/>
    </row>
    <row r="796" spans="1:14" ht="12.75">
      <c r="A796" s="13"/>
      <c r="B796" s="13"/>
      <c r="C796" s="13"/>
      <c r="D796" s="13"/>
      <c r="E796" s="17"/>
      <c r="F796" s="13"/>
      <c r="G796" s="13"/>
      <c r="H796" s="13"/>
      <c r="I796" s="13"/>
      <c r="J796" s="13"/>
      <c r="K796" s="13"/>
      <c r="L796" s="13"/>
      <c r="M796" s="13"/>
      <c r="N796" s="13"/>
    </row>
    <row r="797" spans="1:14" ht="12.75">
      <c r="A797" s="13"/>
      <c r="B797" s="13"/>
      <c r="C797" s="13"/>
      <c r="D797" s="13"/>
      <c r="E797" s="17"/>
      <c r="F797" s="13"/>
      <c r="G797" s="13"/>
      <c r="H797" s="13"/>
      <c r="I797" s="13"/>
      <c r="J797" s="13"/>
      <c r="K797" s="13"/>
      <c r="L797" s="13"/>
      <c r="M797" s="13"/>
      <c r="N797" s="13"/>
    </row>
    <row r="798" spans="1:14" ht="12.75">
      <c r="A798" s="13"/>
      <c r="B798" s="13"/>
      <c r="C798" s="13"/>
      <c r="D798" s="13"/>
      <c r="E798" s="17"/>
      <c r="F798" s="13"/>
      <c r="G798" s="13"/>
      <c r="H798" s="13"/>
      <c r="I798" s="13"/>
      <c r="J798" s="13"/>
      <c r="K798" s="13"/>
      <c r="L798" s="13"/>
      <c r="M798" s="13"/>
      <c r="N798" s="13"/>
    </row>
    <row r="799" spans="1:14" ht="12.75">
      <c r="A799" s="13"/>
      <c r="B799" s="13"/>
      <c r="C799" s="13"/>
      <c r="D799" s="13"/>
      <c r="E799" s="17"/>
      <c r="F799" s="13"/>
      <c r="G799" s="13"/>
      <c r="H799" s="13"/>
      <c r="I799" s="13"/>
      <c r="J799" s="13"/>
      <c r="K799" s="13"/>
      <c r="L799" s="13"/>
      <c r="M799" s="13"/>
      <c r="N799" s="13"/>
    </row>
    <row r="800" spans="1:14" ht="12.75">
      <c r="A800" s="13"/>
      <c r="B800" s="13"/>
      <c r="C800" s="13"/>
      <c r="D800" s="13"/>
      <c r="E800" s="17"/>
      <c r="F800" s="13"/>
      <c r="G800" s="13"/>
      <c r="H800" s="13"/>
      <c r="I800" s="13"/>
      <c r="J800" s="13"/>
      <c r="K800" s="13"/>
      <c r="L800" s="13"/>
      <c r="M800" s="13"/>
      <c r="N800" s="13"/>
    </row>
    <row r="801" spans="1:14" ht="12.75">
      <c r="A801" s="13"/>
      <c r="B801" s="13"/>
      <c r="C801" s="13"/>
      <c r="D801" s="13"/>
      <c r="E801" s="17"/>
      <c r="F801" s="13"/>
      <c r="G801" s="13"/>
      <c r="H801" s="13"/>
      <c r="I801" s="13"/>
      <c r="J801" s="13"/>
      <c r="K801" s="13"/>
      <c r="L801" s="13"/>
      <c r="M801" s="13"/>
      <c r="N801" s="13"/>
    </row>
    <row r="802" spans="1:14" ht="12.75">
      <c r="A802" s="13"/>
      <c r="B802" s="13"/>
      <c r="C802" s="13"/>
      <c r="D802" s="13"/>
      <c r="E802" s="17"/>
      <c r="F802" s="13"/>
      <c r="G802" s="13"/>
      <c r="H802" s="13"/>
      <c r="I802" s="13"/>
      <c r="J802" s="13"/>
      <c r="K802" s="13"/>
      <c r="L802" s="13"/>
      <c r="M802" s="13"/>
      <c r="N802" s="13"/>
    </row>
    <row r="803" spans="1:14" ht="12.75">
      <c r="A803" s="13"/>
      <c r="B803" s="13"/>
      <c r="C803" s="13"/>
      <c r="D803" s="13"/>
      <c r="E803" s="17"/>
      <c r="F803" s="13"/>
      <c r="G803" s="13"/>
      <c r="H803" s="13"/>
      <c r="I803" s="13"/>
      <c r="J803" s="13"/>
      <c r="K803" s="13"/>
      <c r="L803" s="13"/>
      <c r="M803" s="13"/>
      <c r="N803" s="13"/>
    </row>
    <row r="804" spans="1:14" ht="12.75">
      <c r="A804" s="13"/>
      <c r="B804" s="13"/>
      <c r="C804" s="13"/>
      <c r="D804" s="13"/>
      <c r="E804" s="17"/>
      <c r="F804" s="13"/>
      <c r="G804" s="13"/>
      <c r="H804" s="13"/>
      <c r="I804" s="13"/>
      <c r="J804" s="13"/>
      <c r="K804" s="13"/>
      <c r="L804" s="13"/>
      <c r="M804" s="13"/>
      <c r="N804" s="13"/>
    </row>
    <row r="805" spans="1:14" ht="12.75">
      <c r="A805" s="13"/>
      <c r="B805" s="13"/>
      <c r="C805" s="13"/>
      <c r="D805" s="13"/>
      <c r="E805" s="17"/>
      <c r="F805" s="13"/>
      <c r="G805" s="13"/>
      <c r="H805" s="13"/>
      <c r="I805" s="13"/>
      <c r="J805" s="13"/>
      <c r="K805" s="13"/>
      <c r="L805" s="13"/>
      <c r="M805" s="13"/>
      <c r="N805" s="13"/>
    </row>
    <row r="806" spans="1:14" ht="12.75">
      <c r="A806" s="13"/>
      <c r="B806" s="13"/>
      <c r="C806" s="13"/>
      <c r="D806" s="13"/>
      <c r="E806" s="17"/>
      <c r="F806" s="13"/>
      <c r="G806" s="13"/>
      <c r="H806" s="13"/>
      <c r="I806" s="13"/>
      <c r="J806" s="13"/>
      <c r="K806" s="13"/>
      <c r="L806" s="13"/>
      <c r="M806" s="13"/>
      <c r="N806" s="13"/>
    </row>
    <row r="807" spans="1:14" ht="12.75">
      <c r="A807" s="13"/>
      <c r="B807" s="13"/>
      <c r="C807" s="13"/>
      <c r="D807" s="13"/>
      <c r="E807" s="17"/>
      <c r="F807" s="13"/>
      <c r="G807" s="13"/>
      <c r="H807" s="13"/>
      <c r="I807" s="13"/>
      <c r="J807" s="13"/>
      <c r="K807" s="13"/>
      <c r="L807" s="13"/>
      <c r="M807" s="13"/>
      <c r="N807" s="13"/>
    </row>
    <row r="808" spans="1:14" ht="12.75">
      <c r="A808" s="13"/>
      <c r="B808" s="13"/>
      <c r="C808" s="13"/>
      <c r="D808" s="13"/>
      <c r="E808" s="17"/>
      <c r="F808" s="13"/>
      <c r="G808" s="13"/>
      <c r="H808" s="13"/>
      <c r="I808" s="13"/>
      <c r="J808" s="13"/>
      <c r="K808" s="13"/>
      <c r="L808" s="13"/>
      <c r="M808" s="13"/>
      <c r="N808" s="13"/>
    </row>
    <row r="809" spans="1:14" ht="12.75">
      <c r="A809" s="13"/>
      <c r="B809" s="13"/>
      <c r="C809" s="13"/>
      <c r="D809" s="13"/>
      <c r="E809" s="17"/>
      <c r="F809" s="13"/>
      <c r="G809" s="13"/>
      <c r="H809" s="13"/>
      <c r="I809" s="13"/>
      <c r="J809" s="13"/>
      <c r="K809" s="13"/>
      <c r="L809" s="13"/>
      <c r="M809" s="13"/>
      <c r="N809" s="13"/>
    </row>
    <row r="810" spans="1:14" ht="12.75">
      <c r="A810" s="13"/>
      <c r="B810" s="13"/>
      <c r="C810" s="13"/>
      <c r="D810" s="13"/>
      <c r="E810" s="17"/>
      <c r="F810" s="13"/>
      <c r="G810" s="13"/>
      <c r="H810" s="13"/>
      <c r="I810" s="13"/>
      <c r="J810" s="13"/>
      <c r="K810" s="13"/>
      <c r="L810" s="13"/>
      <c r="M810" s="13"/>
      <c r="N810" s="13"/>
    </row>
    <row r="811" spans="1:14" ht="12.75">
      <c r="A811" s="13"/>
      <c r="B811" s="13"/>
      <c r="C811" s="13"/>
      <c r="D811" s="13"/>
      <c r="E811" s="17"/>
      <c r="F811" s="13"/>
      <c r="G811" s="13"/>
      <c r="H811" s="13"/>
      <c r="I811" s="13"/>
      <c r="J811" s="13"/>
      <c r="K811" s="13"/>
      <c r="L811" s="13"/>
      <c r="M811" s="13"/>
      <c r="N811" s="13"/>
    </row>
    <row r="812" spans="1:14" ht="12.75">
      <c r="A812" s="13"/>
      <c r="B812" s="13"/>
      <c r="C812" s="13"/>
      <c r="D812" s="13"/>
      <c r="E812" s="17"/>
      <c r="F812" s="13"/>
      <c r="G812" s="13"/>
      <c r="H812" s="13"/>
      <c r="I812" s="13"/>
      <c r="J812" s="13"/>
      <c r="K812" s="13"/>
      <c r="L812" s="13"/>
      <c r="M812" s="13"/>
      <c r="N812" s="13"/>
    </row>
    <row r="813" spans="1:14" ht="12.75">
      <c r="A813" s="13"/>
      <c r="B813" s="13"/>
      <c r="C813" s="13"/>
      <c r="D813" s="13"/>
      <c r="E813" s="17"/>
      <c r="F813" s="13"/>
      <c r="G813" s="13"/>
      <c r="H813" s="13"/>
      <c r="I813" s="13"/>
      <c r="J813" s="13"/>
      <c r="K813" s="13"/>
      <c r="L813" s="13"/>
      <c r="M813" s="13"/>
      <c r="N813" s="13"/>
    </row>
    <row r="814" spans="1:14" ht="12.75">
      <c r="A814" s="13"/>
      <c r="B814" s="13"/>
      <c r="C814" s="13"/>
      <c r="D814" s="13"/>
      <c r="E814" s="17"/>
      <c r="F814" s="13"/>
      <c r="G814" s="13"/>
      <c r="H814" s="13"/>
      <c r="I814" s="13"/>
      <c r="J814" s="13"/>
      <c r="K814" s="13"/>
      <c r="L814" s="13"/>
      <c r="M814" s="13"/>
      <c r="N814" s="13"/>
    </row>
    <row r="815" spans="1:14" ht="12.75">
      <c r="A815" s="13"/>
      <c r="B815" s="13"/>
      <c r="C815" s="13"/>
      <c r="D815" s="13"/>
      <c r="E815" s="17"/>
      <c r="F815" s="13"/>
      <c r="G815" s="13"/>
      <c r="H815" s="13"/>
      <c r="I815" s="13"/>
      <c r="J815" s="13"/>
      <c r="K815" s="13"/>
      <c r="L815" s="13"/>
      <c r="M815" s="13"/>
      <c r="N815" s="13"/>
    </row>
    <row r="816" spans="1:14" ht="12.75">
      <c r="A816" s="13"/>
      <c r="B816" s="13"/>
      <c r="C816" s="13"/>
      <c r="D816" s="13"/>
      <c r="E816" s="17"/>
      <c r="F816" s="13"/>
      <c r="G816" s="13"/>
      <c r="H816" s="13"/>
      <c r="I816" s="13"/>
      <c r="J816" s="13"/>
      <c r="K816" s="13"/>
      <c r="L816" s="13"/>
      <c r="M816" s="13"/>
      <c r="N816" s="13"/>
    </row>
    <row r="817" spans="1:14" ht="12.75">
      <c r="A817" s="13"/>
      <c r="B817" s="13"/>
      <c r="C817" s="13"/>
      <c r="D817" s="13"/>
      <c r="E817" s="17"/>
      <c r="F817" s="13"/>
      <c r="G817" s="13"/>
      <c r="H817" s="13"/>
      <c r="I817" s="13"/>
      <c r="J817" s="13"/>
      <c r="K817" s="13"/>
      <c r="L817" s="13"/>
      <c r="M817" s="13"/>
      <c r="N817" s="13"/>
    </row>
    <row r="818" spans="1:14" ht="12.75">
      <c r="A818" s="13"/>
      <c r="B818" s="13"/>
      <c r="C818" s="13"/>
      <c r="D818" s="13"/>
      <c r="E818" s="17"/>
      <c r="F818" s="13"/>
      <c r="G818" s="13"/>
      <c r="H818" s="13"/>
      <c r="I818" s="13"/>
      <c r="J818" s="13"/>
      <c r="K818" s="13"/>
      <c r="L818" s="13"/>
      <c r="M818" s="13"/>
      <c r="N818" s="13"/>
    </row>
    <row r="819" spans="1:14" ht="12.75">
      <c r="A819" s="13"/>
      <c r="B819" s="13"/>
      <c r="C819" s="13"/>
      <c r="D819" s="13"/>
      <c r="E819" s="17"/>
      <c r="F819" s="13"/>
      <c r="G819" s="13"/>
      <c r="H819" s="13"/>
      <c r="I819" s="13"/>
      <c r="J819" s="13"/>
      <c r="K819" s="13"/>
      <c r="L819" s="13"/>
      <c r="M819" s="13"/>
      <c r="N819" s="13"/>
    </row>
    <row r="820" spans="1:14" ht="12.75">
      <c r="A820" s="13"/>
      <c r="B820" s="13"/>
      <c r="C820" s="13"/>
      <c r="D820" s="13"/>
      <c r="E820" s="17"/>
      <c r="F820" s="13"/>
      <c r="G820" s="13"/>
      <c r="H820" s="13"/>
      <c r="I820" s="13"/>
      <c r="J820" s="13"/>
      <c r="K820" s="13"/>
      <c r="L820" s="13"/>
      <c r="M820" s="13"/>
      <c r="N820" s="13"/>
    </row>
    <row r="821" spans="1:14" ht="12.75">
      <c r="A821" s="13"/>
      <c r="B821" s="13"/>
      <c r="C821" s="13"/>
      <c r="D821" s="13"/>
      <c r="E821" s="17"/>
      <c r="F821" s="13"/>
      <c r="G821" s="13"/>
      <c r="H821" s="13"/>
      <c r="I821" s="13"/>
      <c r="J821" s="13"/>
      <c r="K821" s="13"/>
      <c r="L821" s="13"/>
      <c r="M821" s="13"/>
      <c r="N821" s="13"/>
    </row>
    <row r="822" spans="1:14" ht="12.75">
      <c r="A822" s="13"/>
      <c r="B822" s="13"/>
      <c r="C822" s="13"/>
      <c r="D822" s="13"/>
      <c r="E822" s="17"/>
      <c r="F822" s="13"/>
      <c r="G822" s="13"/>
      <c r="H822" s="13"/>
      <c r="I822" s="13"/>
      <c r="J822" s="13"/>
      <c r="K822" s="13"/>
      <c r="L822" s="13"/>
      <c r="M822" s="13"/>
      <c r="N822" s="13"/>
    </row>
    <row r="823" spans="1:14" ht="12.75">
      <c r="A823" s="13"/>
      <c r="B823" s="13"/>
      <c r="C823" s="13"/>
      <c r="D823" s="13"/>
      <c r="E823" s="17"/>
      <c r="F823" s="13"/>
      <c r="G823" s="13"/>
      <c r="H823" s="13"/>
      <c r="I823" s="13"/>
      <c r="J823" s="13"/>
      <c r="K823" s="13"/>
      <c r="L823" s="13"/>
      <c r="M823" s="13"/>
      <c r="N823" s="13"/>
    </row>
    <row r="824" spans="1:14" ht="12.75">
      <c r="A824" s="13"/>
      <c r="B824" s="13"/>
      <c r="C824" s="13"/>
      <c r="D824" s="13"/>
      <c r="E824" s="17"/>
      <c r="F824" s="13"/>
      <c r="G824" s="13"/>
      <c r="H824" s="13"/>
      <c r="I824" s="13"/>
      <c r="J824" s="13"/>
      <c r="K824" s="13"/>
      <c r="L824" s="13"/>
      <c r="M824" s="13"/>
      <c r="N824" s="13"/>
    </row>
    <row r="825" spans="1:14" ht="12.75">
      <c r="A825" s="13"/>
      <c r="B825" s="13"/>
      <c r="C825" s="13"/>
      <c r="D825" s="13"/>
      <c r="E825" s="17"/>
      <c r="F825" s="13"/>
      <c r="G825" s="13"/>
      <c r="H825" s="13"/>
      <c r="I825" s="13"/>
      <c r="J825" s="13"/>
      <c r="K825" s="13"/>
      <c r="L825" s="13"/>
      <c r="M825" s="13"/>
      <c r="N825" s="13"/>
    </row>
    <row r="826" spans="1:14" ht="12.75">
      <c r="A826" s="13"/>
      <c r="B826" s="13"/>
      <c r="C826" s="13"/>
      <c r="D826" s="13"/>
      <c r="E826" s="17"/>
      <c r="F826" s="13"/>
      <c r="G826" s="13"/>
      <c r="H826" s="13"/>
      <c r="I826" s="13"/>
      <c r="J826" s="13"/>
      <c r="K826" s="13"/>
      <c r="L826" s="13"/>
      <c r="M826" s="13"/>
      <c r="N826" s="13"/>
    </row>
    <row r="827" spans="1:14" ht="12.75">
      <c r="A827" s="13"/>
      <c r="B827" s="13"/>
      <c r="C827" s="13"/>
      <c r="D827" s="13"/>
      <c r="E827" s="17"/>
      <c r="F827" s="13"/>
      <c r="G827" s="13"/>
      <c r="H827" s="13"/>
      <c r="I827" s="13"/>
      <c r="J827" s="13"/>
      <c r="K827" s="13"/>
      <c r="L827" s="13"/>
      <c r="M827" s="13"/>
      <c r="N827" s="13"/>
    </row>
    <row r="828" spans="1:14" ht="12.75">
      <c r="A828" s="13"/>
      <c r="B828" s="13"/>
      <c r="C828" s="13"/>
      <c r="D828" s="13"/>
      <c r="E828" s="17"/>
      <c r="F828" s="13"/>
      <c r="G828" s="13"/>
      <c r="H828" s="13"/>
      <c r="I828" s="13"/>
      <c r="J828" s="13"/>
      <c r="K828" s="13"/>
      <c r="L828" s="13"/>
      <c r="M828" s="13"/>
      <c r="N828" s="13"/>
    </row>
    <row r="829" spans="1:14" ht="12.75">
      <c r="A829" s="13"/>
      <c r="B829" s="13"/>
      <c r="C829" s="13"/>
      <c r="D829" s="13"/>
      <c r="E829" s="17"/>
      <c r="F829" s="13"/>
      <c r="G829" s="13"/>
      <c r="H829" s="13"/>
      <c r="I829" s="13"/>
      <c r="J829" s="13"/>
      <c r="K829" s="13"/>
      <c r="L829" s="13"/>
      <c r="M829" s="13"/>
      <c r="N829" s="13"/>
    </row>
    <row r="830" spans="1:14" ht="12.75">
      <c r="A830" s="13"/>
      <c r="B830" s="13"/>
      <c r="C830" s="13"/>
      <c r="D830" s="13"/>
      <c r="E830" s="17"/>
      <c r="F830" s="13"/>
      <c r="G830" s="13"/>
      <c r="H830" s="13"/>
      <c r="I830" s="13"/>
      <c r="J830" s="13"/>
      <c r="K830" s="13"/>
      <c r="L830" s="13"/>
      <c r="M830" s="13"/>
      <c r="N830" s="13"/>
    </row>
    <row r="831" spans="1:14" ht="12.75">
      <c r="A831" s="13"/>
      <c r="B831" s="13"/>
      <c r="C831" s="13"/>
      <c r="D831" s="13"/>
      <c r="E831" s="17"/>
      <c r="F831" s="13"/>
      <c r="G831" s="13"/>
      <c r="H831" s="13"/>
      <c r="I831" s="13"/>
      <c r="J831" s="13"/>
      <c r="K831" s="13"/>
      <c r="L831" s="13"/>
      <c r="M831" s="13"/>
      <c r="N831" s="13"/>
    </row>
    <row r="832" spans="1:14" ht="12.75">
      <c r="A832" s="13"/>
      <c r="B832" s="13"/>
      <c r="C832" s="13"/>
      <c r="D832" s="13"/>
      <c r="E832" s="17"/>
      <c r="F832" s="13"/>
      <c r="G832" s="13"/>
      <c r="H832" s="13"/>
      <c r="I832" s="13"/>
      <c r="J832" s="13"/>
      <c r="K832" s="13"/>
      <c r="L832" s="13"/>
      <c r="M832" s="13"/>
      <c r="N832" s="13"/>
    </row>
    <row r="833" spans="1:14" ht="12.75">
      <c r="A833" s="13"/>
      <c r="B833" s="13"/>
      <c r="C833" s="13"/>
      <c r="D833" s="13"/>
      <c r="E833" s="17"/>
      <c r="F833" s="13"/>
      <c r="G833" s="13"/>
      <c r="H833" s="13"/>
      <c r="I833" s="13"/>
      <c r="J833" s="13"/>
      <c r="K833" s="13"/>
      <c r="L833" s="13"/>
      <c r="M833" s="13"/>
      <c r="N833" s="13"/>
    </row>
    <row r="834" spans="1:14" ht="12.75">
      <c r="A834" s="13"/>
      <c r="B834" s="13"/>
      <c r="C834" s="13"/>
      <c r="D834" s="13"/>
      <c r="E834" s="17"/>
      <c r="F834" s="13"/>
      <c r="G834" s="13"/>
      <c r="H834" s="13"/>
      <c r="I834" s="13"/>
      <c r="J834" s="13"/>
      <c r="K834" s="13"/>
      <c r="L834" s="13"/>
      <c r="M834" s="13"/>
      <c r="N834" s="13"/>
    </row>
    <row r="835" spans="1:14" ht="12.75">
      <c r="A835" s="13"/>
      <c r="B835" s="13"/>
      <c r="C835" s="13"/>
      <c r="D835" s="13"/>
      <c r="E835" s="17"/>
      <c r="F835" s="13"/>
      <c r="G835" s="13"/>
      <c r="H835" s="13"/>
      <c r="I835" s="13"/>
      <c r="J835" s="13"/>
      <c r="K835" s="13"/>
      <c r="L835" s="13"/>
      <c r="M835" s="13"/>
      <c r="N835" s="13"/>
    </row>
    <row r="836" spans="1:14" ht="12.75">
      <c r="A836" s="13"/>
      <c r="B836" s="13"/>
      <c r="C836" s="13"/>
      <c r="D836" s="13"/>
      <c r="E836" s="17"/>
      <c r="F836" s="13"/>
      <c r="G836" s="13"/>
      <c r="H836" s="13"/>
      <c r="I836" s="13"/>
      <c r="J836" s="13"/>
      <c r="K836" s="13"/>
      <c r="L836" s="13"/>
      <c r="M836" s="13"/>
      <c r="N836" s="13"/>
    </row>
    <row r="837" spans="1:14" ht="12.75">
      <c r="A837" s="13"/>
      <c r="B837" s="13"/>
      <c r="C837" s="13"/>
      <c r="D837" s="13"/>
      <c r="E837" s="17"/>
      <c r="F837" s="13"/>
      <c r="G837" s="13"/>
      <c r="H837" s="13"/>
      <c r="I837" s="13"/>
      <c r="J837" s="13"/>
      <c r="K837" s="13"/>
      <c r="L837" s="13"/>
      <c r="M837" s="13"/>
      <c r="N837" s="13"/>
    </row>
    <row r="838" spans="1:14" ht="12.75">
      <c r="A838" s="13"/>
      <c r="B838" s="13"/>
      <c r="C838" s="13"/>
      <c r="D838" s="13"/>
      <c r="E838" s="17"/>
      <c r="F838" s="13"/>
      <c r="G838" s="13"/>
      <c r="H838" s="13"/>
      <c r="I838" s="13"/>
      <c r="J838" s="13"/>
      <c r="K838" s="13"/>
      <c r="L838" s="13"/>
      <c r="M838" s="13"/>
      <c r="N838" s="13"/>
    </row>
    <row r="839" spans="1:14" ht="12.75">
      <c r="A839" s="13"/>
      <c r="B839" s="13"/>
      <c r="C839" s="13"/>
      <c r="D839" s="13"/>
      <c r="E839" s="17"/>
      <c r="F839" s="13"/>
      <c r="G839" s="13"/>
      <c r="H839" s="13"/>
      <c r="I839" s="13"/>
      <c r="J839" s="13"/>
      <c r="K839" s="13"/>
      <c r="L839" s="13"/>
      <c r="M839" s="13"/>
      <c r="N839" s="13"/>
    </row>
    <row r="840" spans="1:14" ht="12.75">
      <c r="A840" s="13"/>
      <c r="B840" s="13"/>
      <c r="C840" s="13"/>
      <c r="D840" s="13"/>
      <c r="E840" s="17"/>
      <c r="F840" s="13"/>
      <c r="G840" s="13"/>
      <c r="H840" s="13"/>
      <c r="I840" s="13"/>
      <c r="J840" s="13"/>
      <c r="K840" s="13"/>
      <c r="L840" s="13"/>
      <c r="M840" s="13"/>
      <c r="N840" s="13"/>
    </row>
    <row r="841" spans="1:14" ht="12.75">
      <c r="A841" s="13"/>
      <c r="B841" s="13"/>
      <c r="C841" s="13"/>
      <c r="D841" s="13"/>
      <c r="E841" s="17"/>
      <c r="F841" s="13"/>
      <c r="G841" s="13"/>
      <c r="H841" s="13"/>
      <c r="I841" s="13"/>
      <c r="J841" s="13"/>
      <c r="K841" s="13"/>
      <c r="L841" s="13"/>
      <c r="M841" s="13"/>
      <c r="N841" s="13"/>
    </row>
    <row r="842" spans="1:14" ht="12.75">
      <c r="A842" s="13"/>
      <c r="B842" s="13"/>
      <c r="C842" s="13"/>
      <c r="D842" s="13"/>
      <c r="E842" s="17"/>
      <c r="F842" s="13"/>
      <c r="G842" s="13"/>
      <c r="H842" s="13"/>
      <c r="I842" s="13"/>
      <c r="J842" s="13"/>
      <c r="K842" s="13"/>
      <c r="L842" s="13"/>
      <c r="M842" s="13"/>
      <c r="N842" s="13"/>
    </row>
    <row r="843" spans="1:14" ht="12.75">
      <c r="A843" s="13"/>
      <c r="B843" s="13"/>
      <c r="C843" s="13"/>
      <c r="D843" s="13"/>
      <c r="E843" s="17"/>
      <c r="F843" s="13"/>
      <c r="G843" s="13"/>
      <c r="H843" s="13"/>
      <c r="I843" s="13"/>
      <c r="J843" s="13"/>
      <c r="K843" s="13"/>
      <c r="L843" s="13"/>
      <c r="M843" s="13"/>
      <c r="N843" s="13"/>
    </row>
    <row r="844" spans="1:14" ht="12.75">
      <c r="A844" s="13"/>
      <c r="B844" s="13"/>
      <c r="C844" s="13"/>
      <c r="D844" s="13"/>
      <c r="E844" s="17"/>
      <c r="F844" s="13"/>
      <c r="G844" s="13"/>
      <c r="H844" s="13"/>
      <c r="I844" s="13"/>
      <c r="J844" s="13"/>
      <c r="K844" s="13"/>
      <c r="L844" s="13"/>
      <c r="M844" s="13"/>
      <c r="N844" s="13"/>
    </row>
    <row r="845" spans="1:14" ht="12.75">
      <c r="A845" s="13"/>
      <c r="B845" s="13"/>
      <c r="C845" s="13"/>
      <c r="D845" s="13"/>
      <c r="E845" s="17"/>
      <c r="F845" s="13"/>
      <c r="G845" s="13"/>
      <c r="H845" s="13"/>
      <c r="I845" s="13"/>
      <c r="J845" s="13"/>
      <c r="K845" s="13"/>
      <c r="L845" s="13"/>
      <c r="M845" s="13"/>
      <c r="N845" s="13"/>
    </row>
    <row r="846" spans="1:14" ht="12.75">
      <c r="A846" s="13"/>
      <c r="B846" s="13"/>
      <c r="C846" s="13"/>
      <c r="D846" s="13"/>
      <c r="E846" s="17"/>
      <c r="F846" s="13"/>
      <c r="G846" s="13"/>
      <c r="H846" s="13"/>
      <c r="I846" s="13"/>
      <c r="J846" s="13"/>
      <c r="K846" s="13"/>
      <c r="L846" s="13"/>
      <c r="M846" s="13"/>
      <c r="N846" s="13"/>
    </row>
    <row r="847" spans="1:14" ht="12.75">
      <c r="A847" s="13"/>
      <c r="B847" s="13"/>
      <c r="C847" s="13"/>
      <c r="D847" s="13"/>
      <c r="E847" s="17"/>
      <c r="F847" s="13"/>
      <c r="G847" s="13"/>
      <c r="H847" s="13"/>
      <c r="I847" s="13"/>
      <c r="J847" s="13"/>
      <c r="K847" s="13"/>
      <c r="L847" s="13"/>
      <c r="M847" s="13"/>
      <c r="N847" s="13"/>
    </row>
    <row r="848" spans="1:14" ht="12.75">
      <c r="A848" s="13"/>
      <c r="B848" s="13"/>
      <c r="C848" s="13"/>
      <c r="D848" s="13"/>
      <c r="E848" s="17"/>
      <c r="F848" s="13"/>
      <c r="G848" s="13"/>
      <c r="H848" s="13"/>
      <c r="I848" s="13"/>
      <c r="J848" s="13"/>
      <c r="K848" s="13"/>
      <c r="L848" s="13"/>
      <c r="M848" s="13"/>
      <c r="N848" s="13"/>
    </row>
    <row r="849" spans="1:14" ht="12.75">
      <c r="A849" s="13"/>
      <c r="B849" s="13"/>
      <c r="C849" s="13"/>
      <c r="D849" s="13"/>
      <c r="E849" s="17"/>
      <c r="F849" s="13"/>
      <c r="G849" s="13"/>
      <c r="H849" s="13"/>
      <c r="I849" s="13"/>
      <c r="J849" s="13"/>
      <c r="K849" s="13"/>
      <c r="L849" s="13"/>
      <c r="M849" s="13"/>
      <c r="N849" s="13"/>
    </row>
    <row r="850" spans="1:14" ht="12.75">
      <c r="A850" s="13"/>
      <c r="B850" s="13"/>
      <c r="C850" s="13"/>
      <c r="D850" s="13"/>
      <c r="E850" s="17"/>
      <c r="F850" s="13"/>
      <c r="G850" s="13"/>
      <c r="H850" s="13"/>
      <c r="I850" s="13"/>
      <c r="J850" s="13"/>
      <c r="K850" s="13"/>
      <c r="L850" s="13"/>
      <c r="M850" s="13"/>
      <c r="N850" s="13"/>
    </row>
    <row r="851" spans="1:14" ht="12.75">
      <c r="A851" s="13"/>
      <c r="B851" s="13"/>
      <c r="C851" s="13"/>
      <c r="D851" s="13"/>
      <c r="E851" s="17"/>
      <c r="F851" s="13"/>
      <c r="G851" s="13"/>
      <c r="H851" s="13"/>
      <c r="I851" s="13"/>
      <c r="J851" s="13"/>
      <c r="K851" s="13"/>
      <c r="L851" s="13"/>
      <c r="M851" s="13"/>
      <c r="N851" s="13"/>
    </row>
    <row r="852" spans="1:14" ht="12.75">
      <c r="A852" s="13"/>
      <c r="B852" s="13"/>
      <c r="C852" s="13"/>
      <c r="D852" s="13"/>
      <c r="E852" s="17"/>
      <c r="F852" s="13"/>
      <c r="G852" s="13"/>
      <c r="H852" s="13"/>
      <c r="I852" s="13"/>
      <c r="J852" s="13"/>
      <c r="K852" s="13"/>
      <c r="L852" s="13"/>
      <c r="M852" s="13"/>
      <c r="N852" s="13"/>
    </row>
    <row r="853" spans="1:14" ht="12.75">
      <c r="A853" s="13"/>
      <c r="B853" s="13"/>
      <c r="C853" s="13"/>
      <c r="D853" s="13"/>
      <c r="E853" s="17"/>
      <c r="F853" s="13"/>
      <c r="G853" s="13"/>
      <c r="H853" s="13"/>
      <c r="I853" s="13"/>
      <c r="J853" s="13"/>
      <c r="K853" s="13"/>
      <c r="L853" s="13"/>
      <c r="M853" s="13"/>
      <c r="N853" s="13"/>
    </row>
    <row r="854" spans="1:14" ht="12.75">
      <c r="A854" s="13"/>
      <c r="B854" s="13"/>
      <c r="C854" s="13"/>
      <c r="D854" s="13"/>
      <c r="E854" s="17"/>
      <c r="F854" s="13"/>
      <c r="G854" s="13"/>
      <c r="H854" s="13"/>
      <c r="I854" s="13"/>
      <c r="J854" s="13"/>
      <c r="K854" s="13"/>
      <c r="L854" s="13"/>
      <c r="M854" s="13"/>
      <c r="N854" s="13"/>
    </row>
    <row r="855" spans="1:14" ht="12.75">
      <c r="A855" s="13"/>
      <c r="B855" s="13"/>
      <c r="C855" s="13"/>
      <c r="D855" s="13"/>
      <c r="E855" s="17"/>
      <c r="F855" s="13"/>
      <c r="G855" s="13"/>
      <c r="H855" s="13"/>
      <c r="I855" s="13"/>
      <c r="J855" s="13"/>
      <c r="K855" s="13"/>
      <c r="L855" s="13"/>
      <c r="M855" s="13"/>
      <c r="N855" s="13"/>
    </row>
    <row r="856" spans="1:14" ht="12.75">
      <c r="A856" s="13"/>
      <c r="B856" s="13"/>
      <c r="C856" s="13"/>
      <c r="D856" s="13"/>
      <c r="E856" s="17"/>
      <c r="F856" s="13"/>
      <c r="G856" s="13"/>
      <c r="H856" s="13"/>
      <c r="I856" s="13"/>
      <c r="J856" s="13"/>
      <c r="K856" s="13"/>
      <c r="L856" s="13"/>
      <c r="M856" s="13"/>
      <c r="N856" s="13"/>
    </row>
    <row r="857" spans="1:14" ht="12.75">
      <c r="A857" s="13"/>
      <c r="B857" s="13"/>
      <c r="C857" s="13"/>
      <c r="D857" s="13"/>
      <c r="E857" s="17"/>
      <c r="F857" s="13"/>
      <c r="G857" s="13"/>
      <c r="H857" s="13"/>
      <c r="I857" s="13"/>
      <c r="J857" s="13"/>
      <c r="K857" s="13"/>
      <c r="L857" s="13"/>
      <c r="M857" s="13"/>
      <c r="N857" s="13"/>
    </row>
    <row r="858" spans="1:14" ht="12.75">
      <c r="A858" s="13"/>
      <c r="B858" s="13"/>
      <c r="C858" s="13"/>
      <c r="D858" s="13"/>
      <c r="E858" s="17"/>
      <c r="F858" s="13"/>
      <c r="G858" s="13"/>
      <c r="H858" s="13"/>
      <c r="I858" s="13"/>
      <c r="J858" s="13"/>
      <c r="K858" s="13"/>
      <c r="L858" s="13"/>
      <c r="M858" s="13"/>
      <c r="N858" s="13"/>
    </row>
    <row r="859" spans="1:14" ht="12.75">
      <c r="A859" s="13"/>
      <c r="B859" s="13"/>
      <c r="C859" s="13"/>
      <c r="D859" s="13"/>
      <c r="E859" s="17"/>
      <c r="F859" s="13"/>
      <c r="G859" s="13"/>
      <c r="H859" s="13"/>
      <c r="I859" s="13"/>
      <c r="J859" s="13"/>
      <c r="K859" s="13"/>
      <c r="L859" s="13"/>
      <c r="M859" s="13"/>
      <c r="N859" s="13"/>
    </row>
    <row r="860" spans="1:14" ht="12.75">
      <c r="A860" s="13"/>
      <c r="B860" s="13"/>
      <c r="C860" s="13"/>
      <c r="D860" s="13"/>
      <c r="E860" s="17"/>
      <c r="F860" s="13"/>
      <c r="G860" s="13"/>
      <c r="H860" s="13"/>
      <c r="I860" s="13"/>
      <c r="J860" s="13"/>
      <c r="K860" s="13"/>
      <c r="L860" s="13"/>
      <c r="M860" s="13"/>
      <c r="N860" s="13"/>
    </row>
    <row r="861" spans="1:14" ht="12.75">
      <c r="A861" s="13"/>
      <c r="B861" s="13"/>
      <c r="C861" s="13"/>
      <c r="D861" s="13"/>
      <c r="E861" s="17"/>
      <c r="F861" s="13"/>
      <c r="G861" s="13"/>
      <c r="H861" s="13"/>
      <c r="I861" s="13"/>
      <c r="J861" s="13"/>
      <c r="K861" s="13"/>
      <c r="L861" s="13"/>
      <c r="M861" s="13"/>
      <c r="N861" s="13"/>
    </row>
    <row r="862" spans="1:14" ht="12.75">
      <c r="A862" s="13"/>
      <c r="B862" s="13"/>
      <c r="C862" s="13"/>
      <c r="D862" s="13"/>
      <c r="E862" s="17"/>
      <c r="F862" s="13"/>
      <c r="G862" s="13"/>
      <c r="H862" s="13"/>
      <c r="I862" s="13"/>
      <c r="J862" s="13"/>
      <c r="K862" s="13"/>
      <c r="L862" s="13"/>
      <c r="M862" s="13"/>
      <c r="N862" s="13"/>
    </row>
    <row r="863" spans="1:14" ht="12.75">
      <c r="A863" s="13"/>
      <c r="B863" s="13"/>
      <c r="C863" s="13"/>
      <c r="D863" s="13"/>
      <c r="E863" s="17"/>
      <c r="F863" s="13"/>
      <c r="G863" s="13"/>
      <c r="H863" s="13"/>
      <c r="I863" s="13"/>
      <c r="J863" s="13"/>
      <c r="K863" s="13"/>
      <c r="L863" s="13"/>
      <c r="M863" s="13"/>
      <c r="N863" s="13"/>
    </row>
    <row r="864" spans="1:14" ht="12.75">
      <c r="A864" s="13"/>
      <c r="B864" s="13"/>
      <c r="C864" s="13"/>
      <c r="D864" s="13"/>
      <c r="E864" s="17"/>
      <c r="F864" s="13"/>
      <c r="G864" s="13"/>
      <c r="H864" s="13"/>
      <c r="I864" s="13"/>
      <c r="J864" s="13"/>
      <c r="K864" s="13"/>
      <c r="L864" s="13"/>
      <c r="M864" s="13"/>
      <c r="N864" s="13"/>
    </row>
    <row r="865" spans="1:14" ht="12.75">
      <c r="A865" s="13"/>
      <c r="B865" s="13"/>
      <c r="C865" s="13"/>
      <c r="D865" s="13"/>
      <c r="E865" s="17"/>
      <c r="F865" s="13"/>
      <c r="G865" s="13"/>
      <c r="H865" s="13"/>
      <c r="I865" s="13"/>
      <c r="J865" s="13"/>
      <c r="K865" s="13"/>
      <c r="L865" s="13"/>
      <c r="M865" s="13"/>
      <c r="N865" s="13"/>
    </row>
    <row r="866" spans="1:14" ht="12.75">
      <c r="A866" s="13"/>
      <c r="B866" s="13"/>
      <c r="C866" s="13"/>
      <c r="D866" s="13"/>
      <c r="E866" s="17"/>
      <c r="F866" s="13"/>
      <c r="G866" s="13"/>
      <c r="H866" s="13"/>
      <c r="I866" s="13"/>
      <c r="J866" s="13"/>
      <c r="K866" s="13"/>
      <c r="L866" s="13"/>
      <c r="M866" s="13"/>
      <c r="N866" s="13"/>
    </row>
    <row r="867" spans="1:14" ht="12.75">
      <c r="A867" s="13"/>
      <c r="B867" s="13"/>
      <c r="C867" s="13"/>
      <c r="D867" s="13"/>
      <c r="E867" s="17"/>
      <c r="F867" s="13"/>
      <c r="G867" s="13"/>
      <c r="H867" s="13"/>
      <c r="I867" s="13"/>
      <c r="J867" s="13"/>
      <c r="K867" s="13"/>
      <c r="L867" s="13"/>
      <c r="M867" s="13"/>
      <c r="N867" s="13"/>
    </row>
    <row r="868" spans="1:14" ht="12.75">
      <c r="A868" s="13"/>
      <c r="B868" s="13"/>
      <c r="C868" s="13"/>
      <c r="D868" s="13"/>
      <c r="E868" s="17"/>
      <c r="F868" s="13"/>
      <c r="G868" s="13"/>
      <c r="H868" s="13"/>
      <c r="I868" s="13"/>
      <c r="J868" s="13"/>
      <c r="K868" s="13"/>
      <c r="L868" s="13"/>
      <c r="M868" s="13"/>
      <c r="N868" s="13"/>
    </row>
    <row r="869" spans="1:14" ht="12.75">
      <c r="A869" s="13"/>
      <c r="B869" s="13"/>
      <c r="C869" s="13"/>
      <c r="D869" s="13"/>
      <c r="E869" s="17"/>
      <c r="F869" s="13"/>
      <c r="G869" s="13"/>
      <c r="H869" s="13"/>
      <c r="I869" s="13"/>
      <c r="J869" s="13"/>
      <c r="K869" s="13"/>
      <c r="L869" s="13"/>
      <c r="M869" s="13"/>
      <c r="N869" s="13"/>
    </row>
    <row r="870" spans="1:14" ht="12.75">
      <c r="A870" s="13"/>
      <c r="B870" s="13"/>
      <c r="C870" s="13"/>
      <c r="D870" s="13"/>
      <c r="E870" s="17"/>
      <c r="F870" s="13"/>
      <c r="G870" s="13"/>
      <c r="H870" s="13"/>
      <c r="I870" s="13"/>
      <c r="J870" s="13"/>
      <c r="K870" s="13"/>
      <c r="L870" s="13"/>
      <c r="M870" s="13"/>
      <c r="N870" s="13"/>
    </row>
    <row r="871" spans="1:14" ht="12.75">
      <c r="A871" s="13"/>
      <c r="B871" s="13"/>
      <c r="C871" s="13"/>
      <c r="D871" s="13"/>
      <c r="E871" s="17"/>
      <c r="F871" s="13"/>
      <c r="G871" s="13"/>
      <c r="H871" s="13"/>
      <c r="I871" s="13"/>
      <c r="J871" s="13"/>
      <c r="K871" s="13"/>
      <c r="L871" s="13"/>
      <c r="M871" s="13"/>
      <c r="N871" s="13"/>
    </row>
    <row r="872" spans="1:14" ht="12.75">
      <c r="A872" s="13"/>
      <c r="B872" s="13"/>
      <c r="C872" s="13"/>
      <c r="D872" s="13"/>
      <c r="E872" s="17"/>
      <c r="F872" s="13"/>
      <c r="G872" s="13"/>
      <c r="H872" s="13"/>
      <c r="I872" s="13"/>
      <c r="J872" s="13"/>
      <c r="K872" s="13"/>
      <c r="L872" s="13"/>
      <c r="M872" s="13"/>
      <c r="N872" s="13"/>
    </row>
    <row r="873" spans="1:14" ht="12.75">
      <c r="A873" s="13"/>
      <c r="B873" s="13"/>
      <c r="C873" s="13"/>
      <c r="D873" s="13"/>
      <c r="E873" s="17"/>
      <c r="F873" s="13"/>
      <c r="G873" s="13"/>
      <c r="H873" s="13"/>
      <c r="I873" s="13"/>
      <c r="J873" s="13"/>
      <c r="K873" s="13"/>
      <c r="L873" s="13"/>
      <c r="M873" s="13"/>
      <c r="N873" s="13"/>
    </row>
    <row r="874" spans="1:14" ht="12.75">
      <c r="A874" s="13"/>
      <c r="B874" s="13"/>
      <c r="C874" s="13"/>
      <c r="D874" s="13"/>
      <c r="E874" s="17"/>
      <c r="F874" s="13"/>
      <c r="G874" s="13"/>
      <c r="H874" s="13"/>
      <c r="I874" s="13"/>
      <c r="J874" s="13"/>
      <c r="K874" s="13"/>
      <c r="L874" s="13"/>
      <c r="M874" s="13"/>
      <c r="N874" s="13"/>
    </row>
    <row r="875" spans="1:14" ht="12.75">
      <c r="A875" s="13"/>
      <c r="B875" s="13"/>
      <c r="C875" s="13"/>
      <c r="D875" s="13"/>
      <c r="E875" s="17"/>
      <c r="F875" s="13"/>
      <c r="G875" s="13"/>
      <c r="H875" s="13"/>
      <c r="I875" s="13"/>
      <c r="J875" s="13"/>
      <c r="K875" s="13"/>
      <c r="L875" s="13"/>
      <c r="M875" s="13"/>
      <c r="N875" s="13"/>
    </row>
    <row r="876" spans="1:14" ht="12.75">
      <c r="A876" s="13"/>
      <c r="B876" s="13"/>
      <c r="C876" s="13"/>
      <c r="D876" s="13"/>
      <c r="E876" s="17"/>
      <c r="F876" s="13"/>
      <c r="G876" s="13"/>
      <c r="H876" s="13"/>
      <c r="I876" s="13"/>
      <c r="J876" s="13"/>
      <c r="K876" s="13"/>
      <c r="L876" s="13"/>
      <c r="M876" s="13"/>
      <c r="N876" s="13"/>
    </row>
    <row r="877" spans="1:14" ht="12.75">
      <c r="A877" s="13"/>
      <c r="B877" s="13"/>
      <c r="C877" s="13"/>
      <c r="D877" s="13"/>
      <c r="E877" s="17"/>
      <c r="F877" s="13"/>
      <c r="G877" s="13"/>
      <c r="H877" s="13"/>
      <c r="I877" s="13"/>
      <c r="J877" s="13"/>
      <c r="K877" s="13"/>
      <c r="L877" s="13"/>
      <c r="M877" s="13"/>
      <c r="N877" s="13"/>
    </row>
    <row r="878" spans="1:14" ht="12.75">
      <c r="A878" s="13"/>
      <c r="B878" s="13"/>
      <c r="C878" s="13"/>
      <c r="D878" s="13"/>
      <c r="E878" s="17"/>
      <c r="F878" s="13"/>
      <c r="G878" s="13"/>
      <c r="H878" s="13"/>
      <c r="I878" s="13"/>
      <c r="J878" s="13"/>
      <c r="K878" s="13"/>
      <c r="L878" s="13"/>
      <c r="M878" s="13"/>
      <c r="N878" s="13"/>
    </row>
    <row r="879" spans="1:14" ht="12.75">
      <c r="A879" s="13"/>
      <c r="B879" s="13"/>
      <c r="C879" s="13"/>
      <c r="D879" s="13"/>
      <c r="E879" s="17"/>
      <c r="F879" s="13"/>
      <c r="G879" s="13"/>
      <c r="H879" s="13"/>
      <c r="I879" s="13"/>
      <c r="J879" s="13"/>
      <c r="K879" s="13"/>
      <c r="L879" s="13"/>
      <c r="M879" s="13"/>
      <c r="N879" s="13"/>
    </row>
    <row r="880" spans="1:14" ht="12.75">
      <c r="A880" s="13"/>
      <c r="B880" s="13"/>
      <c r="C880" s="13"/>
      <c r="D880" s="13"/>
      <c r="E880" s="17"/>
      <c r="F880" s="13"/>
      <c r="G880" s="13"/>
      <c r="H880" s="13"/>
      <c r="I880" s="13"/>
      <c r="J880" s="13"/>
      <c r="K880" s="13"/>
      <c r="L880" s="13"/>
      <c r="M880" s="13"/>
      <c r="N880" s="13"/>
    </row>
    <row r="881" spans="1:14" ht="12.75">
      <c r="A881" s="13"/>
      <c r="B881" s="13"/>
      <c r="C881" s="13"/>
      <c r="D881" s="13"/>
      <c r="E881" s="17"/>
      <c r="F881" s="13"/>
      <c r="G881" s="13"/>
      <c r="H881" s="13"/>
      <c r="I881" s="13"/>
      <c r="J881" s="13"/>
      <c r="K881" s="13"/>
      <c r="L881" s="13"/>
      <c r="M881" s="13"/>
      <c r="N881" s="13"/>
    </row>
    <row r="882" spans="1:14" ht="12.75">
      <c r="A882" s="13"/>
      <c r="B882" s="13"/>
      <c r="C882" s="13"/>
      <c r="D882" s="13"/>
      <c r="E882" s="17"/>
      <c r="F882" s="13"/>
      <c r="G882" s="13"/>
      <c r="H882" s="13"/>
      <c r="I882" s="13"/>
      <c r="J882" s="13"/>
      <c r="K882" s="13"/>
      <c r="L882" s="13"/>
      <c r="M882" s="13"/>
      <c r="N882" s="13"/>
    </row>
    <row r="883" spans="1:14" ht="12.75">
      <c r="A883" s="13"/>
      <c r="B883" s="13"/>
      <c r="C883" s="13"/>
      <c r="D883" s="13"/>
      <c r="E883" s="17"/>
      <c r="F883" s="13"/>
      <c r="G883" s="13"/>
      <c r="H883" s="13"/>
      <c r="I883" s="13"/>
      <c r="J883" s="13"/>
      <c r="K883" s="13"/>
      <c r="L883" s="13"/>
      <c r="M883" s="13"/>
      <c r="N883" s="13"/>
    </row>
    <row r="884" spans="1:14" ht="12.75">
      <c r="A884" s="13"/>
      <c r="B884" s="13"/>
      <c r="C884" s="13"/>
      <c r="D884" s="13"/>
      <c r="E884" s="17"/>
      <c r="F884" s="13"/>
      <c r="G884" s="13"/>
      <c r="H884" s="13"/>
      <c r="I884" s="13"/>
      <c r="J884" s="13"/>
      <c r="K884" s="13"/>
      <c r="L884" s="13"/>
      <c r="M884" s="13"/>
      <c r="N884" s="13"/>
    </row>
    <row r="885" spans="1:14" ht="12.75">
      <c r="A885" s="13"/>
      <c r="B885" s="13"/>
      <c r="C885" s="13"/>
      <c r="D885" s="13"/>
      <c r="E885" s="17"/>
      <c r="F885" s="13"/>
      <c r="G885" s="13"/>
      <c r="H885" s="13"/>
      <c r="I885" s="13"/>
      <c r="J885" s="13"/>
      <c r="K885" s="13"/>
      <c r="L885" s="13"/>
      <c r="M885" s="13"/>
      <c r="N885" s="13"/>
    </row>
    <row r="886" spans="1:14" ht="12.75">
      <c r="A886" s="13"/>
      <c r="B886" s="13"/>
      <c r="C886" s="13"/>
      <c r="D886" s="13"/>
      <c r="E886" s="17"/>
      <c r="F886" s="13"/>
      <c r="G886" s="13"/>
      <c r="H886" s="13"/>
      <c r="I886" s="13"/>
      <c r="J886" s="13"/>
      <c r="K886" s="13"/>
      <c r="L886" s="13"/>
      <c r="M886" s="13"/>
      <c r="N886" s="13"/>
    </row>
    <row r="887" spans="1:14" ht="12.75">
      <c r="A887" s="13"/>
      <c r="B887" s="13"/>
      <c r="C887" s="13"/>
      <c r="D887" s="13"/>
      <c r="E887" s="17"/>
      <c r="F887" s="13"/>
      <c r="G887" s="13"/>
      <c r="H887" s="13"/>
      <c r="I887" s="13"/>
      <c r="J887" s="13"/>
      <c r="K887" s="13"/>
      <c r="L887" s="13"/>
      <c r="M887" s="13"/>
      <c r="N887" s="13"/>
    </row>
    <row r="888" spans="1:14" ht="12.75">
      <c r="A888" s="13"/>
      <c r="B888" s="13"/>
      <c r="C888" s="13"/>
      <c r="D888" s="13"/>
      <c r="E888" s="17"/>
      <c r="F888" s="13"/>
      <c r="G888" s="13"/>
      <c r="H888" s="13"/>
      <c r="I888" s="13"/>
      <c r="J888" s="13"/>
      <c r="K888" s="13"/>
      <c r="L888" s="13"/>
      <c r="M888" s="13"/>
      <c r="N888" s="13"/>
    </row>
    <row r="889" spans="1:14" ht="12.75">
      <c r="A889" s="13"/>
      <c r="B889" s="13"/>
      <c r="C889" s="13"/>
      <c r="D889" s="13"/>
      <c r="E889" s="17"/>
      <c r="F889" s="13"/>
      <c r="G889" s="13"/>
      <c r="H889" s="13"/>
      <c r="I889" s="13"/>
      <c r="J889" s="13"/>
      <c r="K889" s="13"/>
      <c r="L889" s="13"/>
      <c r="M889" s="13"/>
      <c r="N889" s="13"/>
    </row>
    <row r="890" spans="1:14" ht="12.75">
      <c r="A890" s="13"/>
      <c r="B890" s="13"/>
      <c r="C890" s="13"/>
      <c r="D890" s="13"/>
      <c r="E890" s="17"/>
      <c r="F890" s="13"/>
      <c r="G890" s="13"/>
      <c r="H890" s="13"/>
      <c r="I890" s="13"/>
      <c r="J890" s="13"/>
      <c r="K890" s="13"/>
      <c r="L890" s="13"/>
      <c r="M890" s="13"/>
      <c r="N890" s="13"/>
    </row>
    <row r="891" spans="1:14" ht="12.75">
      <c r="A891" s="13"/>
      <c r="B891" s="13"/>
      <c r="C891" s="13"/>
      <c r="D891" s="13"/>
      <c r="E891" s="17"/>
      <c r="F891" s="13"/>
      <c r="G891" s="13"/>
      <c r="H891" s="13"/>
      <c r="I891" s="13"/>
      <c r="J891" s="13"/>
      <c r="K891" s="13"/>
      <c r="L891" s="13"/>
      <c r="M891" s="13"/>
      <c r="N891" s="13"/>
    </row>
    <row r="892" spans="1:14" ht="12.75">
      <c r="A892" s="13"/>
      <c r="B892" s="13"/>
      <c r="C892" s="13"/>
      <c r="D892" s="13"/>
      <c r="E892" s="17"/>
      <c r="F892" s="13"/>
      <c r="G892" s="13"/>
      <c r="H892" s="13"/>
      <c r="I892" s="13"/>
      <c r="J892" s="13"/>
      <c r="K892" s="13"/>
      <c r="L892" s="13"/>
      <c r="M892" s="13"/>
      <c r="N892" s="13"/>
    </row>
    <row r="893" spans="1:14" ht="12.75">
      <c r="A893" s="13"/>
      <c r="B893" s="13"/>
      <c r="C893" s="13"/>
      <c r="D893" s="13"/>
      <c r="E893" s="17"/>
      <c r="F893" s="13"/>
      <c r="G893" s="13"/>
      <c r="H893" s="13"/>
      <c r="I893" s="13"/>
      <c r="J893" s="13"/>
      <c r="K893" s="13"/>
      <c r="L893" s="13"/>
      <c r="M893" s="13"/>
      <c r="N893" s="13"/>
    </row>
    <row r="894" spans="1:14" ht="12.75">
      <c r="A894" s="13"/>
      <c r="B894" s="13"/>
      <c r="C894" s="13"/>
      <c r="D894" s="13"/>
      <c r="E894" s="17"/>
      <c r="F894" s="13"/>
      <c r="G894" s="13"/>
      <c r="H894" s="13"/>
      <c r="I894" s="13"/>
      <c r="J894" s="13"/>
      <c r="K894" s="13"/>
      <c r="L894" s="13"/>
      <c r="M894" s="13"/>
      <c r="N894" s="13"/>
    </row>
    <row r="895" spans="1:14" ht="12.75">
      <c r="A895" s="13"/>
      <c r="B895" s="13"/>
      <c r="C895" s="13"/>
      <c r="D895" s="13"/>
      <c r="E895" s="17"/>
      <c r="F895" s="13"/>
      <c r="G895" s="13"/>
      <c r="H895" s="13"/>
      <c r="I895" s="13"/>
      <c r="J895" s="13"/>
      <c r="K895" s="13"/>
      <c r="L895" s="13"/>
      <c r="M895" s="13"/>
      <c r="N895" s="13"/>
    </row>
    <row r="896" spans="1:14" ht="12.75">
      <c r="A896" s="13"/>
      <c r="B896" s="13"/>
      <c r="C896" s="13"/>
      <c r="D896" s="13"/>
      <c r="E896" s="17"/>
      <c r="F896" s="13"/>
      <c r="G896" s="13"/>
      <c r="H896" s="13"/>
      <c r="I896" s="13"/>
      <c r="J896" s="13"/>
      <c r="K896" s="13"/>
      <c r="L896" s="13"/>
      <c r="M896" s="13"/>
      <c r="N896" s="13"/>
    </row>
    <row r="897" spans="1:14" ht="12.75">
      <c r="A897" s="13"/>
      <c r="B897" s="13"/>
      <c r="C897" s="13"/>
      <c r="D897" s="13"/>
      <c r="E897" s="17"/>
      <c r="F897" s="13"/>
      <c r="G897" s="13"/>
      <c r="H897" s="13"/>
      <c r="I897" s="13"/>
      <c r="J897" s="13"/>
      <c r="K897" s="13"/>
      <c r="L897" s="13"/>
      <c r="M897" s="13"/>
      <c r="N897" s="13"/>
    </row>
    <row r="898" spans="1:14" ht="12.75">
      <c r="A898" s="13"/>
      <c r="B898" s="13"/>
      <c r="C898" s="13"/>
      <c r="D898" s="13"/>
      <c r="E898" s="17"/>
      <c r="F898" s="13"/>
      <c r="G898" s="13"/>
      <c r="H898" s="13"/>
      <c r="I898" s="13"/>
      <c r="J898" s="13"/>
      <c r="K898" s="13"/>
      <c r="L898" s="13"/>
      <c r="M898" s="13"/>
      <c r="N898" s="13"/>
    </row>
    <row r="899" spans="1:14" ht="12.75">
      <c r="A899" s="13"/>
      <c r="B899" s="13"/>
      <c r="C899" s="13"/>
      <c r="D899" s="13"/>
      <c r="E899" s="17"/>
      <c r="F899" s="13"/>
      <c r="G899" s="13"/>
      <c r="H899" s="13"/>
      <c r="I899" s="13"/>
      <c r="J899" s="13"/>
      <c r="K899" s="13"/>
      <c r="L899" s="13"/>
      <c r="M899" s="13"/>
      <c r="N899" s="13"/>
    </row>
    <row r="900" spans="1:14" ht="12.75">
      <c r="A900" s="13"/>
      <c r="B900" s="13"/>
      <c r="C900" s="13"/>
      <c r="D900" s="13"/>
      <c r="E900" s="17"/>
      <c r="F900" s="13"/>
      <c r="G900" s="13"/>
      <c r="H900" s="13"/>
      <c r="I900" s="13"/>
      <c r="J900" s="13"/>
      <c r="K900" s="13"/>
      <c r="L900" s="13"/>
      <c r="M900" s="13"/>
      <c r="N900" s="13"/>
    </row>
    <row r="901" spans="1:14" ht="12.75">
      <c r="A901" s="13"/>
      <c r="B901" s="13"/>
      <c r="C901" s="13"/>
      <c r="D901" s="13"/>
      <c r="E901" s="17"/>
      <c r="F901" s="13"/>
      <c r="G901" s="13"/>
      <c r="H901" s="13"/>
      <c r="I901" s="13"/>
      <c r="J901" s="13"/>
      <c r="K901" s="13"/>
      <c r="L901" s="13"/>
      <c r="M901" s="13"/>
      <c r="N901" s="13"/>
    </row>
    <row r="902" spans="1:14" ht="12.75">
      <c r="A902" s="13"/>
      <c r="B902" s="13"/>
      <c r="C902" s="13"/>
      <c r="D902" s="13"/>
      <c r="E902" s="17"/>
      <c r="F902" s="13"/>
      <c r="G902" s="13"/>
      <c r="H902" s="13"/>
      <c r="I902" s="13"/>
      <c r="J902" s="13"/>
      <c r="K902" s="13"/>
      <c r="L902" s="13"/>
      <c r="M902" s="13"/>
      <c r="N902" s="13"/>
    </row>
    <row r="903" spans="1:14" ht="12.75">
      <c r="A903" s="13"/>
      <c r="B903" s="13"/>
      <c r="C903" s="13"/>
      <c r="D903" s="13"/>
      <c r="E903" s="17"/>
      <c r="F903" s="13"/>
      <c r="G903" s="13"/>
      <c r="H903" s="13"/>
      <c r="I903" s="13"/>
      <c r="J903" s="13"/>
      <c r="K903" s="13"/>
      <c r="L903" s="13"/>
      <c r="M903" s="13"/>
      <c r="N903" s="13"/>
    </row>
    <row r="904" spans="1:14" ht="12.75">
      <c r="A904" s="13"/>
      <c r="B904" s="13"/>
      <c r="C904" s="13"/>
      <c r="D904" s="13"/>
      <c r="E904" s="17"/>
      <c r="F904" s="13"/>
      <c r="G904" s="13"/>
      <c r="H904" s="13"/>
      <c r="I904" s="13"/>
      <c r="J904" s="13"/>
      <c r="K904" s="13"/>
      <c r="L904" s="13"/>
      <c r="M904" s="13"/>
      <c r="N904" s="13"/>
    </row>
    <row r="905" spans="1:14" ht="12.75">
      <c r="A905" s="13"/>
      <c r="B905" s="13"/>
      <c r="C905" s="13"/>
      <c r="D905" s="13"/>
      <c r="E905" s="17"/>
      <c r="F905" s="13"/>
      <c r="G905" s="13"/>
      <c r="H905" s="13"/>
      <c r="I905" s="13"/>
      <c r="J905" s="13"/>
      <c r="K905" s="13"/>
      <c r="L905" s="13"/>
      <c r="M905" s="13"/>
      <c r="N905" s="13"/>
    </row>
    <row r="906" spans="1:14" ht="12.75">
      <c r="A906" s="13"/>
      <c r="B906" s="13"/>
      <c r="C906" s="13"/>
      <c r="D906" s="13"/>
      <c r="E906" s="17"/>
      <c r="F906" s="13"/>
      <c r="G906" s="13"/>
      <c r="H906" s="13"/>
      <c r="I906" s="13"/>
      <c r="J906" s="13"/>
      <c r="K906" s="13"/>
      <c r="L906" s="13"/>
      <c r="M906" s="13"/>
      <c r="N906" s="13"/>
    </row>
    <row r="907" spans="1:14" ht="12.75">
      <c r="A907" s="13"/>
      <c r="B907" s="13"/>
      <c r="C907" s="13"/>
      <c r="D907" s="13"/>
      <c r="E907" s="17"/>
      <c r="F907" s="13"/>
      <c r="G907" s="13"/>
      <c r="H907" s="13"/>
      <c r="I907" s="13"/>
      <c r="J907" s="13"/>
      <c r="K907" s="13"/>
      <c r="L907" s="13"/>
      <c r="M907" s="13"/>
      <c r="N907" s="13"/>
    </row>
    <row r="908" spans="1:14" ht="12.75">
      <c r="A908" s="13"/>
      <c r="B908" s="13"/>
      <c r="C908" s="13"/>
      <c r="D908" s="13"/>
      <c r="E908" s="17"/>
      <c r="F908" s="13"/>
      <c r="G908" s="13"/>
      <c r="H908" s="13"/>
      <c r="I908" s="13"/>
      <c r="J908" s="13"/>
      <c r="K908" s="13"/>
      <c r="L908" s="13"/>
      <c r="M908" s="13"/>
      <c r="N908" s="13"/>
    </row>
    <row r="909" spans="1:14" ht="12.75">
      <c r="A909" s="13"/>
      <c r="B909" s="13"/>
      <c r="C909" s="13"/>
      <c r="D909" s="13"/>
      <c r="E909" s="17"/>
      <c r="F909" s="13"/>
      <c r="G909" s="13"/>
      <c r="H909" s="13"/>
      <c r="I909" s="13"/>
      <c r="J909" s="13"/>
      <c r="K909" s="13"/>
      <c r="L909" s="13"/>
      <c r="M909" s="13"/>
      <c r="N909" s="13"/>
    </row>
    <row r="910" spans="1:14" ht="12.75">
      <c r="A910" s="13"/>
      <c r="B910" s="13"/>
      <c r="C910" s="13"/>
      <c r="D910" s="13"/>
      <c r="E910" s="17"/>
      <c r="F910" s="13"/>
      <c r="G910" s="13"/>
      <c r="H910" s="13"/>
      <c r="I910" s="13"/>
      <c r="J910" s="13"/>
      <c r="K910" s="13"/>
      <c r="L910" s="13"/>
      <c r="M910" s="13"/>
      <c r="N910" s="13"/>
    </row>
    <row r="911" spans="1:14" ht="12.75">
      <c r="A911" s="13"/>
      <c r="B911" s="13"/>
      <c r="C911" s="13"/>
      <c r="D911" s="13"/>
      <c r="E911" s="17"/>
      <c r="F911" s="13"/>
      <c r="G911" s="13"/>
      <c r="H911" s="13"/>
      <c r="I911" s="13"/>
      <c r="J911" s="13"/>
      <c r="K911" s="13"/>
      <c r="L911" s="13"/>
      <c r="M911" s="13"/>
      <c r="N911" s="13"/>
    </row>
    <row r="912" spans="1:14" ht="12.75">
      <c r="A912" s="13"/>
      <c r="B912" s="13"/>
      <c r="C912" s="13"/>
      <c r="D912" s="13"/>
      <c r="E912" s="17"/>
      <c r="F912" s="13"/>
      <c r="G912" s="13"/>
      <c r="H912" s="13"/>
      <c r="I912" s="13"/>
      <c r="J912" s="13"/>
      <c r="K912" s="13"/>
      <c r="L912" s="13"/>
      <c r="M912" s="13"/>
      <c r="N912" s="13"/>
    </row>
    <row r="913" spans="1:14" ht="12.75">
      <c r="A913" s="13"/>
      <c r="B913" s="13"/>
      <c r="C913" s="13"/>
      <c r="D913" s="13"/>
      <c r="E913" s="17"/>
      <c r="F913" s="13"/>
      <c r="G913" s="13"/>
      <c r="H913" s="13"/>
      <c r="I913" s="13"/>
      <c r="J913" s="13"/>
      <c r="K913" s="13"/>
      <c r="L913" s="13"/>
      <c r="M913" s="13"/>
      <c r="N913" s="13"/>
    </row>
    <row r="914" spans="1:14" ht="12.75">
      <c r="A914" s="13"/>
      <c r="B914" s="13"/>
      <c r="C914" s="13"/>
      <c r="D914" s="13"/>
      <c r="E914" s="17"/>
      <c r="F914" s="13"/>
      <c r="G914" s="13"/>
      <c r="H914" s="13"/>
      <c r="I914" s="13"/>
      <c r="J914" s="13"/>
      <c r="K914" s="13"/>
      <c r="L914" s="13"/>
      <c r="M914" s="13"/>
      <c r="N914" s="13"/>
    </row>
    <row r="915" spans="1:14" ht="12.75">
      <c r="A915" s="13"/>
      <c r="B915" s="13"/>
      <c r="C915" s="13"/>
      <c r="D915" s="13"/>
      <c r="E915" s="17"/>
      <c r="F915" s="13"/>
      <c r="G915" s="13"/>
      <c r="H915" s="13"/>
      <c r="I915" s="13"/>
      <c r="J915" s="13"/>
      <c r="K915" s="13"/>
      <c r="L915" s="13"/>
      <c r="M915" s="13"/>
      <c r="N915" s="13"/>
    </row>
    <row r="916" spans="1:14" ht="12.75">
      <c r="A916" s="13"/>
      <c r="B916" s="13"/>
      <c r="C916" s="13"/>
      <c r="D916" s="13"/>
      <c r="E916" s="17"/>
      <c r="F916" s="13"/>
      <c r="G916" s="13"/>
      <c r="H916" s="13"/>
      <c r="I916" s="13"/>
      <c r="J916" s="13"/>
      <c r="K916" s="13"/>
      <c r="L916" s="13"/>
      <c r="M916" s="13"/>
      <c r="N916" s="13"/>
    </row>
    <row r="917" spans="1:14" ht="12.75">
      <c r="A917" s="13"/>
      <c r="B917" s="13"/>
      <c r="C917" s="13"/>
      <c r="D917" s="13"/>
      <c r="E917" s="17"/>
      <c r="F917" s="13"/>
      <c r="G917" s="13"/>
      <c r="H917" s="13"/>
      <c r="I917" s="13"/>
      <c r="J917" s="13"/>
      <c r="K917" s="13"/>
      <c r="L917" s="13"/>
      <c r="M917" s="13"/>
      <c r="N917" s="13"/>
    </row>
    <row r="918" spans="1:14" ht="12.75">
      <c r="A918" s="13"/>
      <c r="B918" s="13"/>
      <c r="C918" s="13"/>
      <c r="D918" s="13"/>
      <c r="E918" s="17"/>
      <c r="F918" s="13"/>
      <c r="G918" s="13"/>
      <c r="H918" s="13"/>
      <c r="I918" s="13"/>
      <c r="J918" s="13"/>
      <c r="K918" s="13"/>
      <c r="L918" s="13"/>
      <c r="M918" s="13"/>
      <c r="N918" s="13"/>
    </row>
    <row r="919" spans="1:14" ht="12.75">
      <c r="A919" s="13"/>
      <c r="B919" s="13"/>
      <c r="C919" s="13"/>
      <c r="D919" s="13"/>
      <c r="E919" s="17"/>
      <c r="F919" s="13"/>
      <c r="G919" s="13"/>
      <c r="H919" s="13"/>
      <c r="I919" s="13"/>
      <c r="J919" s="13"/>
      <c r="K919" s="13"/>
      <c r="L919" s="13"/>
      <c r="M919" s="13"/>
      <c r="N919" s="13"/>
    </row>
    <row r="920" spans="1:14" ht="12.75">
      <c r="A920" s="13"/>
      <c r="B920" s="13"/>
      <c r="C920" s="13"/>
      <c r="D920" s="13"/>
      <c r="E920" s="17"/>
      <c r="F920" s="13"/>
      <c r="G920" s="13"/>
      <c r="H920" s="13"/>
      <c r="I920" s="13"/>
      <c r="J920" s="13"/>
      <c r="K920" s="13"/>
      <c r="L920" s="13"/>
      <c r="M920" s="13"/>
      <c r="N920" s="13"/>
    </row>
    <row r="921" spans="1:14" ht="12.75">
      <c r="A921" s="13"/>
      <c r="B921" s="13"/>
      <c r="C921" s="13"/>
      <c r="D921" s="13"/>
      <c r="E921" s="17"/>
      <c r="F921" s="13"/>
      <c r="G921" s="13"/>
      <c r="H921" s="13"/>
      <c r="I921" s="13"/>
      <c r="J921" s="13"/>
      <c r="K921" s="13"/>
      <c r="L921" s="13"/>
      <c r="M921" s="13"/>
      <c r="N921" s="13"/>
    </row>
    <row r="922" spans="1:14" ht="12.75">
      <c r="A922" s="13"/>
      <c r="B922" s="13"/>
      <c r="C922" s="13"/>
      <c r="D922" s="13"/>
      <c r="E922" s="17"/>
      <c r="F922" s="13"/>
      <c r="G922" s="13"/>
      <c r="H922" s="13"/>
      <c r="I922" s="13"/>
      <c r="J922" s="13"/>
      <c r="K922" s="13"/>
      <c r="L922" s="13"/>
      <c r="M922" s="13"/>
      <c r="N922" s="13"/>
    </row>
    <row r="923" spans="1:14" ht="12.75">
      <c r="A923" s="13"/>
      <c r="B923" s="13"/>
      <c r="C923" s="13"/>
      <c r="D923" s="13"/>
      <c r="E923" s="17"/>
      <c r="F923" s="13"/>
      <c r="G923" s="13"/>
      <c r="H923" s="13"/>
      <c r="I923" s="13"/>
      <c r="J923" s="13"/>
      <c r="K923" s="13"/>
      <c r="L923" s="13"/>
      <c r="M923" s="13"/>
      <c r="N923" s="13"/>
    </row>
    <row r="924" spans="1:14" ht="12.75">
      <c r="A924" s="13"/>
      <c r="B924" s="13"/>
      <c r="C924" s="13"/>
      <c r="D924" s="13"/>
      <c r="E924" s="17"/>
      <c r="F924" s="13"/>
      <c r="G924" s="13"/>
      <c r="H924" s="13"/>
      <c r="I924" s="13"/>
      <c r="J924" s="13"/>
      <c r="K924" s="13"/>
      <c r="L924" s="13"/>
      <c r="M924" s="13"/>
      <c r="N924" s="13"/>
    </row>
    <row r="925" spans="1:14" ht="12.75">
      <c r="A925" s="13"/>
      <c r="B925" s="13"/>
      <c r="C925" s="13"/>
      <c r="D925" s="13"/>
      <c r="E925" s="17"/>
      <c r="F925" s="13"/>
      <c r="G925" s="13"/>
      <c r="H925" s="13"/>
      <c r="I925" s="13"/>
      <c r="J925" s="13"/>
      <c r="K925" s="13"/>
      <c r="L925" s="13"/>
      <c r="M925" s="13"/>
      <c r="N925" s="13"/>
    </row>
    <row r="926" spans="1:14" ht="12.75">
      <c r="A926" s="13"/>
      <c r="B926" s="13"/>
      <c r="C926" s="13"/>
      <c r="D926" s="13"/>
      <c r="E926" s="17"/>
      <c r="F926" s="13"/>
      <c r="G926" s="13"/>
      <c r="H926" s="13"/>
      <c r="I926" s="13"/>
      <c r="J926" s="13"/>
      <c r="K926" s="13"/>
      <c r="L926" s="13"/>
      <c r="M926" s="13"/>
      <c r="N926" s="13"/>
    </row>
    <row r="927" spans="1:14" ht="12.75">
      <c r="A927" s="13"/>
      <c r="B927" s="13"/>
      <c r="C927" s="13"/>
      <c r="D927" s="13"/>
      <c r="E927" s="17"/>
      <c r="F927" s="13"/>
      <c r="G927" s="13"/>
      <c r="H927" s="13"/>
      <c r="I927" s="13"/>
      <c r="J927" s="13"/>
      <c r="K927" s="13"/>
      <c r="L927" s="13"/>
      <c r="M927" s="13"/>
      <c r="N927" s="13"/>
    </row>
    <row r="928" spans="1:14" ht="12.75">
      <c r="A928" s="13"/>
      <c r="B928" s="13"/>
      <c r="C928" s="13"/>
      <c r="D928" s="13"/>
      <c r="E928" s="17"/>
      <c r="F928" s="13"/>
      <c r="G928" s="13"/>
      <c r="H928" s="13"/>
      <c r="I928" s="13"/>
      <c r="J928" s="13"/>
      <c r="K928" s="13"/>
      <c r="L928" s="13"/>
      <c r="M928" s="13"/>
      <c r="N928" s="13"/>
    </row>
    <row r="929" spans="1:14" ht="12.75">
      <c r="A929" s="13"/>
      <c r="B929" s="13"/>
      <c r="C929" s="13"/>
      <c r="D929" s="13"/>
      <c r="E929" s="17"/>
      <c r="F929" s="13"/>
      <c r="G929" s="13"/>
      <c r="H929" s="13"/>
      <c r="I929" s="13"/>
      <c r="J929" s="13"/>
      <c r="K929" s="13"/>
      <c r="L929" s="13"/>
      <c r="M929" s="13"/>
      <c r="N929" s="13"/>
    </row>
    <row r="930" spans="1:14" ht="12.75">
      <c r="A930" s="13"/>
      <c r="B930" s="13"/>
      <c r="C930" s="13"/>
      <c r="D930" s="13"/>
      <c r="E930" s="17"/>
      <c r="F930" s="13"/>
      <c r="G930" s="13"/>
      <c r="H930" s="13"/>
      <c r="I930" s="13"/>
      <c r="J930" s="13"/>
      <c r="K930" s="13"/>
      <c r="L930" s="13"/>
      <c r="M930" s="13"/>
      <c r="N930" s="13"/>
    </row>
    <row r="931" spans="1:14" ht="12.75">
      <c r="A931" s="13"/>
      <c r="B931" s="13"/>
      <c r="C931" s="13"/>
      <c r="D931" s="13"/>
      <c r="E931" s="17"/>
      <c r="F931" s="13"/>
      <c r="G931" s="13"/>
      <c r="H931" s="13"/>
      <c r="I931" s="13"/>
      <c r="J931" s="13"/>
      <c r="K931" s="13"/>
      <c r="L931" s="13"/>
      <c r="M931" s="13"/>
      <c r="N931" s="13"/>
    </row>
    <row r="932" spans="1:14" ht="12.75">
      <c r="A932" s="13"/>
      <c r="B932" s="13"/>
      <c r="C932" s="13"/>
      <c r="D932" s="13"/>
      <c r="E932" s="17"/>
      <c r="F932" s="13"/>
      <c r="G932" s="13"/>
      <c r="H932" s="13"/>
      <c r="I932" s="13"/>
      <c r="J932" s="13"/>
      <c r="K932" s="13"/>
      <c r="L932" s="13"/>
      <c r="M932" s="13"/>
      <c r="N932" s="13"/>
    </row>
    <row r="933" spans="1:14" ht="12.75">
      <c r="A933" s="13"/>
      <c r="B933" s="13"/>
      <c r="C933" s="13"/>
      <c r="D933" s="13"/>
      <c r="E933" s="17"/>
      <c r="F933" s="13"/>
      <c r="G933" s="13"/>
      <c r="H933" s="13"/>
      <c r="I933" s="13"/>
      <c r="J933" s="13"/>
      <c r="K933" s="13"/>
      <c r="L933" s="13"/>
      <c r="M933" s="13"/>
      <c r="N933" s="13"/>
    </row>
    <row r="934" spans="1:14" ht="12.75">
      <c r="A934" s="13"/>
      <c r="B934" s="13"/>
      <c r="C934" s="13"/>
      <c r="D934" s="13"/>
      <c r="E934" s="17"/>
      <c r="F934" s="13"/>
      <c r="G934" s="13"/>
      <c r="H934" s="13"/>
      <c r="I934" s="13"/>
      <c r="J934" s="13"/>
      <c r="K934" s="13"/>
      <c r="L934" s="13"/>
      <c r="M934" s="13"/>
      <c r="N934" s="13"/>
    </row>
    <row r="935" spans="1:14" ht="12.75">
      <c r="A935" s="13"/>
      <c r="B935" s="13"/>
      <c r="C935" s="13"/>
      <c r="D935" s="13"/>
      <c r="E935" s="17"/>
      <c r="F935" s="13"/>
      <c r="G935" s="13"/>
      <c r="H935" s="13"/>
      <c r="I935" s="13"/>
      <c r="J935" s="13"/>
      <c r="K935" s="13"/>
      <c r="L935" s="13"/>
      <c r="M935" s="13"/>
      <c r="N935" s="13"/>
    </row>
    <row r="936" spans="1:14" ht="12.75">
      <c r="A936" s="13"/>
      <c r="B936" s="13"/>
      <c r="C936" s="13"/>
      <c r="D936" s="13"/>
      <c r="E936" s="17"/>
      <c r="F936" s="13"/>
      <c r="G936" s="13"/>
      <c r="H936" s="13"/>
      <c r="I936" s="13"/>
      <c r="J936" s="13"/>
      <c r="K936" s="13"/>
      <c r="L936" s="13"/>
      <c r="M936" s="13"/>
      <c r="N936" s="13"/>
    </row>
    <row r="937" spans="1:14" ht="12.75">
      <c r="A937" s="13"/>
      <c r="B937" s="13"/>
      <c r="C937" s="13"/>
      <c r="D937" s="13"/>
      <c r="E937" s="17"/>
      <c r="F937" s="13"/>
      <c r="G937" s="13"/>
      <c r="H937" s="13"/>
      <c r="I937" s="13"/>
      <c r="J937" s="13"/>
      <c r="K937" s="13"/>
      <c r="L937" s="13"/>
      <c r="M937" s="13"/>
      <c r="N937" s="13"/>
    </row>
    <row r="938" spans="1:14" ht="12.75">
      <c r="A938" s="13"/>
      <c r="B938" s="13"/>
      <c r="C938" s="13"/>
      <c r="D938" s="13"/>
      <c r="E938" s="17"/>
      <c r="F938" s="13"/>
      <c r="G938" s="13"/>
      <c r="H938" s="13"/>
      <c r="I938" s="13"/>
      <c r="J938" s="13"/>
      <c r="K938" s="13"/>
      <c r="L938" s="13"/>
      <c r="M938" s="13"/>
      <c r="N938" s="13"/>
    </row>
    <row r="939" spans="1:14" ht="12.75">
      <c r="A939" s="13"/>
      <c r="B939" s="13"/>
      <c r="C939" s="13"/>
      <c r="D939" s="13"/>
      <c r="E939" s="17"/>
      <c r="F939" s="13"/>
      <c r="G939" s="13"/>
      <c r="H939" s="13"/>
      <c r="I939" s="13"/>
      <c r="J939" s="13"/>
      <c r="K939" s="13"/>
      <c r="L939" s="13"/>
      <c r="M939" s="13"/>
      <c r="N939" s="13"/>
    </row>
    <row r="940" spans="1:14" ht="12.75">
      <c r="A940" s="13"/>
      <c r="B940" s="13"/>
      <c r="C940" s="13"/>
      <c r="D940" s="13"/>
      <c r="E940" s="17"/>
      <c r="F940" s="13"/>
      <c r="G940" s="13"/>
      <c r="H940" s="13"/>
      <c r="I940" s="13"/>
      <c r="J940" s="13"/>
      <c r="K940" s="13"/>
      <c r="L940" s="13"/>
      <c r="M940" s="13"/>
      <c r="N940" s="13"/>
    </row>
    <row r="941" spans="1:14" ht="12.75">
      <c r="A941" s="13"/>
      <c r="B941" s="13"/>
      <c r="C941" s="13"/>
      <c r="D941" s="13"/>
      <c r="E941" s="17"/>
      <c r="F941" s="13"/>
      <c r="G941" s="13"/>
      <c r="H941" s="13"/>
      <c r="I941" s="13"/>
      <c r="J941" s="13"/>
      <c r="K941" s="13"/>
      <c r="L941" s="13"/>
      <c r="M941" s="13"/>
      <c r="N941" s="13"/>
    </row>
    <row r="942" spans="1:14" ht="12.75">
      <c r="A942" s="13"/>
      <c r="B942" s="13"/>
      <c r="C942" s="13"/>
      <c r="D942" s="13"/>
      <c r="E942" s="17"/>
      <c r="F942" s="13"/>
      <c r="G942" s="13"/>
      <c r="H942" s="13"/>
      <c r="I942" s="13"/>
      <c r="J942" s="13"/>
      <c r="K942" s="13"/>
      <c r="L942" s="13"/>
      <c r="M942" s="13"/>
      <c r="N942" s="13"/>
    </row>
    <row r="943" spans="1:14" ht="12.75">
      <c r="A943" s="13"/>
      <c r="B943" s="13"/>
      <c r="C943" s="13"/>
      <c r="D943" s="13"/>
      <c r="E943" s="17"/>
      <c r="F943" s="13"/>
      <c r="G943" s="13"/>
      <c r="H943" s="13"/>
      <c r="I943" s="13"/>
      <c r="J943" s="13"/>
      <c r="K943" s="13"/>
      <c r="L943" s="13"/>
      <c r="M943" s="13"/>
      <c r="N943" s="13"/>
    </row>
    <row r="944" spans="1:14" ht="12.75">
      <c r="A944" s="13"/>
      <c r="B944" s="13"/>
      <c r="C944" s="13"/>
      <c r="D944" s="13"/>
      <c r="E944" s="17"/>
      <c r="F944" s="13"/>
      <c r="G944" s="13"/>
      <c r="H944" s="13"/>
      <c r="I944" s="13"/>
      <c r="J944" s="13"/>
      <c r="K944" s="13"/>
      <c r="L944" s="13"/>
      <c r="M944" s="13"/>
      <c r="N944" s="13"/>
    </row>
    <row r="945" spans="1:14" ht="12.75">
      <c r="A945" s="13"/>
      <c r="B945" s="13"/>
      <c r="C945" s="13"/>
      <c r="D945" s="13"/>
      <c r="E945" s="17"/>
      <c r="F945" s="13"/>
      <c r="G945" s="13"/>
      <c r="H945" s="13"/>
      <c r="I945" s="13"/>
      <c r="J945" s="13"/>
      <c r="K945" s="13"/>
      <c r="L945" s="13"/>
      <c r="M945" s="13"/>
      <c r="N945" s="13"/>
    </row>
    <row r="946" spans="1:14" ht="12.75">
      <c r="A946" s="13"/>
      <c r="B946" s="13"/>
      <c r="C946" s="13"/>
      <c r="D946" s="13"/>
      <c r="E946" s="17"/>
      <c r="F946" s="13"/>
      <c r="G946" s="13"/>
      <c r="H946" s="13"/>
      <c r="I946" s="13"/>
      <c r="J946" s="13"/>
      <c r="K946" s="13"/>
      <c r="L946" s="13"/>
      <c r="M946" s="13"/>
      <c r="N946" s="13"/>
    </row>
    <row r="947" spans="1:14" ht="12.75">
      <c r="A947" s="13"/>
      <c r="B947" s="13"/>
      <c r="C947" s="13"/>
      <c r="D947" s="13"/>
      <c r="E947" s="17"/>
      <c r="F947" s="13"/>
      <c r="G947" s="13"/>
      <c r="H947" s="13"/>
      <c r="I947" s="13"/>
      <c r="J947" s="13"/>
      <c r="K947" s="13"/>
      <c r="L947" s="13"/>
      <c r="M947" s="13"/>
      <c r="N947" s="13"/>
    </row>
    <row r="948" spans="1:14" ht="12.75">
      <c r="A948" s="13"/>
      <c r="B948" s="13"/>
      <c r="C948" s="13"/>
      <c r="D948" s="13"/>
      <c r="E948" s="17"/>
      <c r="F948" s="13"/>
      <c r="G948" s="13"/>
      <c r="H948" s="13"/>
      <c r="I948" s="13"/>
      <c r="J948" s="13"/>
      <c r="K948" s="13"/>
      <c r="L948" s="13"/>
      <c r="M948" s="13"/>
      <c r="N948" s="13"/>
    </row>
    <row r="949" spans="1:14" ht="12.75">
      <c r="A949" s="13"/>
      <c r="B949" s="13"/>
      <c r="C949" s="13"/>
      <c r="D949" s="13"/>
      <c r="E949" s="17"/>
      <c r="F949" s="13"/>
      <c r="G949" s="13"/>
      <c r="H949" s="13"/>
      <c r="I949" s="13"/>
      <c r="J949" s="13"/>
      <c r="K949" s="13"/>
      <c r="L949" s="13"/>
      <c r="M949" s="13"/>
      <c r="N949" s="13"/>
    </row>
    <row r="950" spans="1:14" ht="12.75">
      <c r="A950" s="13"/>
      <c r="B950" s="13"/>
      <c r="C950" s="13"/>
      <c r="D950" s="13"/>
      <c r="E950" s="17"/>
      <c r="F950" s="13"/>
      <c r="G950" s="13"/>
      <c r="H950" s="13"/>
      <c r="I950" s="13"/>
      <c r="J950" s="13"/>
      <c r="K950" s="13"/>
      <c r="L950" s="13"/>
      <c r="M950" s="13"/>
      <c r="N950" s="13"/>
    </row>
    <row r="951" spans="1:14" ht="12.75">
      <c r="A951" s="13"/>
      <c r="B951" s="13"/>
      <c r="C951" s="13"/>
      <c r="D951" s="13"/>
      <c r="E951" s="17"/>
      <c r="F951" s="13"/>
      <c r="G951" s="13"/>
      <c r="H951" s="13"/>
      <c r="I951" s="13"/>
      <c r="J951" s="13"/>
      <c r="K951" s="13"/>
      <c r="L951" s="13"/>
      <c r="M951" s="13"/>
      <c r="N951" s="13"/>
    </row>
    <row r="952" spans="1:14" ht="12.75">
      <c r="A952" s="13"/>
      <c r="B952" s="13"/>
      <c r="C952" s="13"/>
      <c r="D952" s="13"/>
      <c r="E952" s="17"/>
      <c r="F952" s="13"/>
      <c r="G952" s="13"/>
      <c r="H952" s="13"/>
      <c r="I952" s="13"/>
      <c r="J952" s="13"/>
      <c r="K952" s="13"/>
      <c r="L952" s="13"/>
      <c r="M952" s="13"/>
      <c r="N952" s="13"/>
    </row>
    <row r="953" spans="1:14" ht="12.75">
      <c r="A953" s="13"/>
      <c r="B953" s="13"/>
      <c r="C953" s="13"/>
      <c r="D953" s="13"/>
      <c r="E953" s="17"/>
      <c r="F953" s="13"/>
      <c r="G953" s="13"/>
      <c r="H953" s="13"/>
      <c r="I953" s="13"/>
      <c r="J953" s="13"/>
      <c r="K953" s="13"/>
      <c r="L953" s="13"/>
      <c r="M953" s="13"/>
      <c r="N953" s="13"/>
    </row>
    <row r="954" spans="1:14" ht="12.75">
      <c r="A954" s="13"/>
      <c r="B954" s="13"/>
      <c r="C954" s="13"/>
      <c r="D954" s="13"/>
      <c r="E954" s="17"/>
      <c r="F954" s="13"/>
      <c r="G954" s="13"/>
      <c r="H954" s="13"/>
      <c r="I954" s="13"/>
      <c r="J954" s="13"/>
      <c r="K954" s="13"/>
      <c r="L954" s="13"/>
      <c r="M954" s="13"/>
      <c r="N954" s="13"/>
    </row>
    <row r="955" spans="1:14" ht="12.75">
      <c r="A955" s="13"/>
      <c r="B955" s="13"/>
      <c r="C955" s="13"/>
      <c r="D955" s="13"/>
      <c r="E955" s="17"/>
      <c r="F955" s="13"/>
      <c r="G955" s="13"/>
      <c r="H955" s="13"/>
      <c r="I955" s="13"/>
      <c r="J955" s="13"/>
      <c r="K955" s="13"/>
      <c r="L955" s="13"/>
      <c r="M955" s="13"/>
      <c r="N955" s="13"/>
    </row>
    <row r="956" spans="1:14" ht="12.75">
      <c r="A956" s="13"/>
      <c r="B956" s="13"/>
      <c r="C956" s="13"/>
      <c r="D956" s="13"/>
      <c r="E956" s="17"/>
      <c r="F956" s="13"/>
      <c r="G956" s="13"/>
      <c r="H956" s="13"/>
      <c r="I956" s="13"/>
      <c r="J956" s="13"/>
      <c r="K956" s="13"/>
      <c r="L956" s="13"/>
      <c r="M956" s="13"/>
      <c r="N956" s="13"/>
    </row>
    <row r="957" spans="1:14" ht="12.75">
      <c r="A957" s="13"/>
      <c r="B957" s="13"/>
      <c r="C957" s="13"/>
      <c r="D957" s="13"/>
      <c r="E957" s="17"/>
      <c r="F957" s="13"/>
      <c r="G957" s="13"/>
      <c r="H957" s="13"/>
      <c r="I957" s="13"/>
      <c r="J957" s="13"/>
      <c r="K957" s="13"/>
      <c r="L957" s="13"/>
      <c r="M957" s="13"/>
      <c r="N957" s="13"/>
    </row>
    <row r="958" spans="1:14" ht="12.75">
      <c r="A958" s="13"/>
      <c r="B958" s="13"/>
      <c r="C958" s="13"/>
      <c r="D958" s="13"/>
      <c r="E958" s="17"/>
      <c r="F958" s="13"/>
      <c r="G958" s="13"/>
      <c r="H958" s="13"/>
      <c r="I958" s="13"/>
      <c r="J958" s="13"/>
      <c r="K958" s="13"/>
      <c r="L958" s="13"/>
      <c r="M958" s="13"/>
      <c r="N958" s="13"/>
    </row>
    <row r="959" spans="1:14" ht="12.75">
      <c r="A959" s="13"/>
      <c r="B959" s="13"/>
      <c r="C959" s="13"/>
      <c r="D959" s="13"/>
      <c r="E959" s="17"/>
      <c r="F959" s="13"/>
      <c r="G959" s="13"/>
      <c r="H959" s="13"/>
      <c r="I959" s="13"/>
      <c r="J959" s="13"/>
      <c r="K959" s="13"/>
      <c r="L959" s="13"/>
      <c r="M959" s="13"/>
      <c r="N959" s="13"/>
    </row>
    <row r="960" spans="1:14" ht="12.75">
      <c r="A960" s="13"/>
      <c r="B960" s="13"/>
      <c r="C960" s="13"/>
      <c r="D960" s="13"/>
      <c r="E960" s="17"/>
      <c r="F960" s="13"/>
      <c r="G960" s="13"/>
      <c r="H960" s="13"/>
      <c r="I960" s="13"/>
      <c r="J960" s="13"/>
      <c r="K960" s="13"/>
      <c r="L960" s="13"/>
      <c r="M960" s="13"/>
      <c r="N960" s="13"/>
    </row>
    <row r="961" spans="1:14" ht="12.75">
      <c r="A961" s="13"/>
      <c r="B961" s="13"/>
      <c r="C961" s="13"/>
      <c r="D961" s="13"/>
      <c r="E961" s="17"/>
      <c r="F961" s="13"/>
      <c r="G961" s="13"/>
      <c r="H961" s="13"/>
      <c r="I961" s="13"/>
      <c r="J961" s="13"/>
      <c r="K961" s="13"/>
      <c r="L961" s="13"/>
      <c r="M961" s="13"/>
      <c r="N961" s="13"/>
    </row>
    <row r="962" spans="1:14" ht="12.75">
      <c r="A962" s="13"/>
      <c r="B962" s="13"/>
      <c r="C962" s="13"/>
      <c r="D962" s="13"/>
      <c r="E962" s="17"/>
      <c r="F962" s="13"/>
      <c r="G962" s="13"/>
      <c r="H962" s="13"/>
      <c r="I962" s="13"/>
      <c r="J962" s="13"/>
      <c r="K962" s="13"/>
      <c r="L962" s="13"/>
      <c r="M962" s="13"/>
      <c r="N962" s="13"/>
    </row>
    <row r="963" spans="1:14" ht="12.75">
      <c r="A963" s="13"/>
      <c r="B963" s="13"/>
      <c r="C963" s="13"/>
      <c r="D963" s="13"/>
      <c r="E963" s="17"/>
      <c r="F963" s="13"/>
      <c r="G963" s="13"/>
      <c r="H963" s="13"/>
      <c r="I963" s="13"/>
      <c r="J963" s="13"/>
      <c r="K963" s="13"/>
      <c r="L963" s="13"/>
      <c r="M963" s="13"/>
      <c r="N963" s="13"/>
    </row>
    <row r="964" spans="1:14" ht="12.75">
      <c r="A964" s="13"/>
      <c r="B964" s="13"/>
      <c r="C964" s="13"/>
      <c r="D964" s="13"/>
      <c r="E964" s="17"/>
      <c r="F964" s="13"/>
      <c r="G964" s="13"/>
      <c r="H964" s="13"/>
      <c r="I964" s="13"/>
      <c r="J964" s="13"/>
      <c r="K964" s="13"/>
      <c r="L964" s="13"/>
      <c r="M964" s="13"/>
      <c r="N964" s="13"/>
    </row>
    <row r="965" spans="1:14" ht="12.75">
      <c r="A965" s="13"/>
      <c r="B965" s="13"/>
      <c r="C965" s="13"/>
      <c r="D965" s="13"/>
      <c r="E965" s="17"/>
      <c r="F965" s="13"/>
      <c r="G965" s="13"/>
      <c r="H965" s="13"/>
      <c r="I965" s="13"/>
      <c r="J965" s="13"/>
      <c r="K965" s="13"/>
      <c r="L965" s="13"/>
      <c r="M965" s="13"/>
      <c r="N965" s="13"/>
    </row>
    <row r="966" spans="1:14" ht="12.75">
      <c r="A966" s="13"/>
      <c r="B966" s="13"/>
      <c r="C966" s="13"/>
      <c r="D966" s="13"/>
      <c r="E966" s="17"/>
      <c r="F966" s="13"/>
      <c r="G966" s="13"/>
      <c r="H966" s="13"/>
      <c r="I966" s="13"/>
      <c r="J966" s="13"/>
      <c r="K966" s="13"/>
      <c r="L966" s="13"/>
      <c r="M966" s="13"/>
      <c r="N966" s="13"/>
    </row>
    <row r="967" spans="1:14" ht="12.75">
      <c r="A967" s="13"/>
      <c r="B967" s="13"/>
      <c r="C967" s="13"/>
      <c r="D967" s="13"/>
      <c r="E967" s="17"/>
      <c r="F967" s="13"/>
      <c r="G967" s="13"/>
      <c r="H967" s="13"/>
      <c r="I967" s="13"/>
      <c r="J967" s="13"/>
      <c r="K967" s="13"/>
      <c r="L967" s="13"/>
      <c r="M967" s="13"/>
      <c r="N967" s="13"/>
    </row>
    <row r="968" spans="1:14" ht="12.75">
      <c r="A968" s="13"/>
      <c r="B968" s="13"/>
      <c r="C968" s="13"/>
      <c r="D968" s="13"/>
      <c r="E968" s="17"/>
      <c r="F968" s="13"/>
      <c r="G968" s="13"/>
      <c r="H968" s="13"/>
      <c r="I968" s="13"/>
      <c r="J968" s="13"/>
      <c r="K968" s="13"/>
      <c r="L968" s="13"/>
      <c r="M968" s="13"/>
      <c r="N968" s="13"/>
    </row>
    <row r="969" spans="1:14" ht="12.75">
      <c r="A969" s="13"/>
      <c r="B969" s="13"/>
      <c r="C969" s="13"/>
      <c r="D969" s="13"/>
      <c r="E969" s="17"/>
      <c r="F969" s="13"/>
      <c r="G969" s="13"/>
      <c r="H969" s="13"/>
      <c r="I969" s="13"/>
      <c r="J969" s="13"/>
      <c r="K969" s="13"/>
      <c r="L969" s="13"/>
      <c r="M969" s="13"/>
      <c r="N969" s="13"/>
    </row>
    <row r="970" spans="1:14" ht="12.75">
      <c r="A970" s="13"/>
      <c r="B970" s="13"/>
      <c r="C970" s="13"/>
      <c r="D970" s="13"/>
      <c r="E970" s="17"/>
      <c r="F970" s="13"/>
      <c r="G970" s="13"/>
      <c r="H970" s="13"/>
      <c r="I970" s="13"/>
      <c r="J970" s="13"/>
      <c r="K970" s="13"/>
      <c r="L970" s="13"/>
      <c r="M970" s="13"/>
      <c r="N970" s="13"/>
    </row>
    <row r="971" spans="1:14" ht="12.75">
      <c r="A971" s="13"/>
      <c r="B971" s="13"/>
      <c r="C971" s="13"/>
      <c r="D971" s="13"/>
      <c r="E971" s="17"/>
      <c r="F971" s="13"/>
      <c r="G971" s="13"/>
      <c r="H971" s="13"/>
      <c r="I971" s="13"/>
      <c r="J971" s="13"/>
      <c r="K971" s="13"/>
      <c r="L971" s="13"/>
      <c r="M971" s="13"/>
      <c r="N971" s="13"/>
    </row>
    <row r="972" spans="1:14" ht="12.75">
      <c r="A972" s="13"/>
      <c r="B972" s="13"/>
      <c r="C972" s="13"/>
      <c r="D972" s="13"/>
      <c r="E972" s="17"/>
      <c r="F972" s="13"/>
      <c r="G972" s="13"/>
      <c r="H972" s="13"/>
      <c r="I972" s="13"/>
      <c r="J972" s="13"/>
      <c r="K972" s="13"/>
      <c r="L972" s="13"/>
      <c r="M972" s="13"/>
      <c r="N972" s="13"/>
    </row>
    <row r="973" spans="1:14" ht="12.75">
      <c r="A973" s="13"/>
      <c r="B973" s="13"/>
      <c r="C973" s="13"/>
      <c r="D973" s="13"/>
      <c r="E973" s="17"/>
      <c r="F973" s="13"/>
      <c r="G973" s="13"/>
      <c r="H973" s="13"/>
      <c r="I973" s="13"/>
      <c r="J973" s="13"/>
      <c r="K973" s="13"/>
      <c r="L973" s="13"/>
      <c r="M973" s="13"/>
      <c r="N973" s="13"/>
    </row>
    <row r="974" spans="1:14" ht="12.75">
      <c r="A974" s="13"/>
      <c r="B974" s="13"/>
      <c r="C974" s="13"/>
      <c r="D974" s="13"/>
      <c r="E974" s="17"/>
      <c r="F974" s="13"/>
      <c r="G974" s="13"/>
      <c r="H974" s="13"/>
      <c r="I974" s="13"/>
      <c r="J974" s="13"/>
      <c r="K974" s="13"/>
      <c r="L974" s="13"/>
      <c r="M974" s="13"/>
      <c r="N974" s="13"/>
    </row>
    <row r="975" spans="1:14" ht="12.75">
      <c r="A975" s="13"/>
      <c r="B975" s="13"/>
      <c r="C975" s="13"/>
      <c r="D975" s="13"/>
      <c r="E975" s="17"/>
      <c r="F975" s="13"/>
      <c r="G975" s="13"/>
      <c r="H975" s="13"/>
      <c r="I975" s="13"/>
      <c r="J975" s="13"/>
      <c r="K975" s="13"/>
      <c r="L975" s="13"/>
      <c r="M975" s="13"/>
      <c r="N975" s="13"/>
    </row>
    <row r="976" spans="1:14" ht="12.75">
      <c r="A976" s="13"/>
      <c r="B976" s="13"/>
      <c r="C976" s="13"/>
      <c r="D976" s="13"/>
      <c r="E976" s="17"/>
      <c r="F976" s="13"/>
      <c r="G976" s="13"/>
      <c r="H976" s="13"/>
      <c r="I976" s="13"/>
      <c r="J976" s="13"/>
      <c r="K976" s="13"/>
      <c r="L976" s="13"/>
      <c r="M976" s="13"/>
      <c r="N976" s="13"/>
    </row>
    <row r="977" spans="1:14" ht="12.75">
      <c r="A977" s="13"/>
      <c r="B977" s="13"/>
      <c r="C977" s="13"/>
      <c r="D977" s="13"/>
      <c r="E977" s="17"/>
      <c r="F977" s="13"/>
      <c r="G977" s="13"/>
      <c r="H977" s="13"/>
      <c r="I977" s="13"/>
      <c r="J977" s="13"/>
      <c r="K977" s="13"/>
      <c r="L977" s="13"/>
      <c r="M977" s="13"/>
      <c r="N977" s="13"/>
    </row>
    <row r="978" spans="1:14" ht="12.75">
      <c r="A978" s="13"/>
      <c r="B978" s="13"/>
      <c r="C978" s="13"/>
      <c r="D978" s="13"/>
      <c r="E978" s="17"/>
      <c r="F978" s="13"/>
      <c r="G978" s="13"/>
      <c r="H978" s="13"/>
      <c r="I978" s="13"/>
      <c r="J978" s="13"/>
      <c r="K978" s="13"/>
      <c r="L978" s="13"/>
      <c r="M978" s="13"/>
      <c r="N978" s="13"/>
    </row>
    <row r="979" spans="1:14" ht="12.75">
      <c r="A979" s="13"/>
      <c r="B979" s="13"/>
      <c r="C979" s="13"/>
      <c r="D979" s="13"/>
      <c r="E979" s="17"/>
      <c r="F979" s="13"/>
      <c r="G979" s="13"/>
      <c r="H979" s="13"/>
      <c r="I979" s="13"/>
      <c r="J979" s="13"/>
      <c r="K979" s="13"/>
      <c r="L979" s="13"/>
      <c r="M979" s="13"/>
      <c r="N979" s="13"/>
    </row>
    <row r="980" spans="1:14" ht="12.75">
      <c r="A980" s="13"/>
      <c r="B980" s="13"/>
      <c r="C980" s="13"/>
      <c r="D980" s="13"/>
      <c r="E980" s="17"/>
      <c r="F980" s="13"/>
      <c r="G980" s="13"/>
      <c r="H980" s="13"/>
      <c r="I980" s="13"/>
      <c r="J980" s="13"/>
      <c r="K980" s="13"/>
      <c r="L980" s="13"/>
      <c r="M980" s="13"/>
      <c r="N980" s="13"/>
    </row>
    <row r="981" spans="1:14" ht="12.75">
      <c r="A981" s="13"/>
      <c r="B981" s="13"/>
      <c r="C981" s="13"/>
      <c r="D981" s="13"/>
      <c r="E981" s="17"/>
      <c r="F981" s="13"/>
      <c r="G981" s="13"/>
      <c r="H981" s="13"/>
      <c r="I981" s="13"/>
      <c r="J981" s="13"/>
      <c r="K981" s="13"/>
      <c r="L981" s="13"/>
      <c r="M981" s="13"/>
      <c r="N981" s="13"/>
    </row>
    <row r="982" spans="1:14" ht="12.75">
      <c r="A982" s="13"/>
      <c r="B982" s="13"/>
      <c r="C982" s="13"/>
      <c r="D982" s="13"/>
      <c r="E982" s="17"/>
      <c r="F982" s="13"/>
      <c r="G982" s="13"/>
      <c r="H982" s="13"/>
      <c r="I982" s="13"/>
      <c r="J982" s="13"/>
      <c r="K982" s="13"/>
      <c r="L982" s="13"/>
      <c r="M982" s="13"/>
      <c r="N982" s="13"/>
    </row>
    <row r="983" spans="1:14" ht="12.75">
      <c r="A983" s="13"/>
      <c r="B983" s="13"/>
      <c r="C983" s="13"/>
      <c r="D983" s="13"/>
      <c r="E983" s="17"/>
      <c r="F983" s="13"/>
      <c r="G983" s="13"/>
      <c r="H983" s="13"/>
      <c r="I983" s="13"/>
      <c r="J983" s="13"/>
      <c r="K983" s="13"/>
      <c r="L983" s="13"/>
      <c r="M983" s="13"/>
      <c r="N983" s="13"/>
    </row>
    <row r="984" spans="1:14" ht="12.75">
      <c r="A984" s="13"/>
      <c r="B984" s="13"/>
      <c r="C984" s="13"/>
      <c r="D984" s="13"/>
      <c r="E984" s="17"/>
      <c r="F984" s="13"/>
      <c r="G984" s="13"/>
      <c r="H984" s="13"/>
      <c r="I984" s="13"/>
      <c r="J984" s="13"/>
      <c r="K984" s="13"/>
      <c r="L984" s="13"/>
      <c r="M984" s="13"/>
      <c r="N984" s="13"/>
    </row>
  </sheetData>
  <sortState xmlns:xlrd2="http://schemas.microsoft.com/office/spreadsheetml/2017/richdata2" ref="A2:L213">
    <sortCondition ref="B2:B213"/>
  </sortState>
  <mergeCells count="2">
    <mergeCell ref="C281:E281"/>
    <mergeCell ref="G281:I28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rekt-all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Raza Khan (F23), Abdur Rehman</cp:lastModifiedBy>
  <dcterms:modified xsi:type="dcterms:W3CDTF">2025-10-01T11:32:34Z</dcterms:modified>
</cp:coreProperties>
</file>