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tudio\Desktop\results-github-repo\"/>
    </mc:Choice>
  </mc:AlternateContent>
  <xr:revisionPtr revIDLastSave="0" documentId="13_ncr:1_{6B1C5542-9C3B-4396-B49A-EA73C78316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nSCV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5" i="6" l="1"/>
  <c r="J176" i="6"/>
  <c r="J177" i="6"/>
  <c r="J178" i="6"/>
  <c r="J179" i="6"/>
  <c r="J180" i="6"/>
  <c r="J181" i="6"/>
  <c r="J185" i="6"/>
  <c r="J186" i="6"/>
  <c r="J187" i="6"/>
  <c r="J188" i="6"/>
  <c r="J189" i="6"/>
  <c r="J190" i="6"/>
  <c r="J191" i="6"/>
  <c r="M191" i="6"/>
  <c r="L191" i="6"/>
  <c r="K191" i="6"/>
  <c r="I191" i="6"/>
  <c r="H191" i="6"/>
  <c r="M190" i="6"/>
  <c r="L190" i="6"/>
  <c r="K190" i="6"/>
  <c r="I190" i="6"/>
  <c r="H190" i="6"/>
  <c r="M189" i="6"/>
  <c r="L189" i="6"/>
  <c r="K189" i="6"/>
  <c r="I189" i="6"/>
  <c r="H189" i="6"/>
  <c r="M188" i="6"/>
  <c r="L188" i="6"/>
  <c r="K188" i="6"/>
  <c r="I188" i="6"/>
  <c r="H188" i="6"/>
  <c r="M187" i="6"/>
  <c r="J197" i="6" s="1"/>
  <c r="L187" i="6"/>
  <c r="K187" i="6"/>
  <c r="I187" i="6"/>
  <c r="H187" i="6"/>
  <c r="M186" i="6"/>
  <c r="L186" i="6"/>
  <c r="K186" i="6"/>
  <c r="I186" i="6"/>
  <c r="H186" i="6"/>
  <c r="M185" i="6"/>
  <c r="L185" i="6"/>
  <c r="K185" i="6"/>
  <c r="I185" i="6"/>
  <c r="H185" i="6"/>
  <c r="M181" i="6"/>
  <c r="L181" i="6"/>
  <c r="K181" i="6"/>
  <c r="I181" i="6"/>
  <c r="I201" i="6" s="1"/>
  <c r="H214" i="6" s="1"/>
  <c r="H181" i="6"/>
  <c r="H201" i="6" s="1"/>
  <c r="J214" i="6" s="1"/>
  <c r="M180" i="6"/>
  <c r="L180" i="6"/>
  <c r="K180" i="6"/>
  <c r="I180" i="6"/>
  <c r="H180" i="6"/>
  <c r="M179" i="6"/>
  <c r="M199" i="6" s="1"/>
  <c r="L179" i="6"/>
  <c r="L199" i="6" s="1"/>
  <c r="I212" i="6" s="1"/>
  <c r="K179" i="6"/>
  <c r="K199" i="6" s="1"/>
  <c r="K212" i="6" s="1"/>
  <c r="I179" i="6"/>
  <c r="I199" i="6" s="1"/>
  <c r="H212" i="6" s="1"/>
  <c r="H179" i="6"/>
  <c r="H199" i="6" s="1"/>
  <c r="J212" i="6" s="1"/>
  <c r="M178" i="6"/>
  <c r="L178" i="6"/>
  <c r="K178" i="6"/>
  <c r="K198" i="6" s="1"/>
  <c r="K211" i="6" s="1"/>
  <c r="I178" i="6"/>
  <c r="H178" i="6"/>
  <c r="H198" i="6" s="1"/>
  <c r="J211" i="6" s="1"/>
  <c r="M177" i="6"/>
  <c r="M197" i="6" s="1"/>
  <c r="L177" i="6"/>
  <c r="L197" i="6" s="1"/>
  <c r="I210" i="6" s="1"/>
  <c r="K177" i="6"/>
  <c r="K197" i="6" s="1"/>
  <c r="K210" i="6" s="1"/>
  <c r="I177" i="6"/>
  <c r="H177" i="6"/>
  <c r="H197" i="6" s="1"/>
  <c r="J210" i="6" s="1"/>
  <c r="M176" i="6"/>
  <c r="M196" i="6" s="1"/>
  <c r="L176" i="6"/>
  <c r="K176" i="6"/>
  <c r="K196" i="6" s="1"/>
  <c r="K209" i="6" s="1"/>
  <c r="I176" i="6"/>
  <c r="I196" i="6" s="1"/>
  <c r="H209" i="6" s="1"/>
  <c r="H176" i="6"/>
  <c r="H196" i="6" s="1"/>
  <c r="J209" i="6" s="1"/>
  <c r="M175" i="6"/>
  <c r="M195" i="6" s="1"/>
  <c r="L175" i="6"/>
  <c r="K175" i="6"/>
  <c r="K195" i="6" s="1"/>
  <c r="K208" i="6" s="1"/>
  <c r="I175" i="6"/>
  <c r="I195" i="6" s="1"/>
  <c r="H208" i="6" s="1"/>
  <c r="H175" i="6"/>
  <c r="H195" i="6" s="1"/>
  <c r="J208" i="6" s="1"/>
  <c r="I165" i="6"/>
  <c r="H165" i="6"/>
  <c r="G165" i="6"/>
  <c r="I164" i="6"/>
  <c r="H164" i="6"/>
  <c r="G164" i="6"/>
  <c r="I163" i="6"/>
  <c r="I167" i="6" s="1"/>
  <c r="H163" i="6"/>
  <c r="G163" i="6"/>
  <c r="I162" i="6"/>
  <c r="H162" i="6"/>
  <c r="H169" i="6" s="1"/>
  <c r="G162" i="6"/>
  <c r="I161" i="6"/>
  <c r="H161" i="6"/>
  <c r="G161" i="6"/>
  <c r="I160" i="6"/>
  <c r="H160" i="6"/>
  <c r="G160" i="6"/>
  <c r="I159" i="6"/>
  <c r="H159" i="6"/>
  <c r="G159" i="6"/>
  <c r="O9" i="6"/>
  <c r="O8" i="6"/>
  <c r="O7" i="6"/>
  <c r="O6" i="6"/>
  <c r="O5" i="6"/>
  <c r="O4" i="6"/>
  <c r="O3" i="6"/>
  <c r="M198" i="6" l="1"/>
  <c r="J201" i="6"/>
  <c r="J196" i="6"/>
  <c r="J198" i="6"/>
  <c r="M200" i="6"/>
  <c r="J174" i="6"/>
  <c r="J184" i="6"/>
  <c r="J200" i="6"/>
  <c r="J199" i="6"/>
  <c r="M201" i="6"/>
  <c r="L195" i="6"/>
  <c r="I208" i="6" s="1"/>
  <c r="K184" i="6"/>
  <c r="L184" i="6"/>
  <c r="H200" i="6"/>
  <c r="J213" i="6" s="1"/>
  <c r="K200" i="6"/>
  <c r="K213" i="6" s="1"/>
  <c r="M184" i="6"/>
  <c r="L196" i="6"/>
  <c r="I209" i="6" s="1"/>
  <c r="J195" i="6"/>
  <c r="M174" i="6"/>
  <c r="I197" i="6"/>
  <c r="H210" i="6" s="1"/>
  <c r="I170" i="6"/>
  <c r="I158" i="6"/>
  <c r="L198" i="6"/>
  <c r="I211" i="6" s="1"/>
  <c r="I168" i="6"/>
  <c r="I169" i="6"/>
  <c r="L201" i="6"/>
  <c r="I214" i="6" s="1"/>
  <c r="H158" i="6"/>
  <c r="K174" i="6"/>
  <c r="O2" i="6"/>
  <c r="G158" i="6"/>
  <c r="I200" i="6"/>
  <c r="H213" i="6" s="1"/>
  <c r="H184" i="6"/>
  <c r="K201" i="6"/>
  <c r="K214" i="6" s="1"/>
  <c r="I198" i="6"/>
  <c r="H211" i="6" s="1"/>
  <c r="L200" i="6"/>
  <c r="I213" i="6" s="1"/>
  <c r="I184" i="6"/>
  <c r="H170" i="6"/>
  <c r="I174" i="6"/>
  <c r="H167" i="6"/>
  <c r="I171" i="6"/>
  <c r="H168" i="6"/>
  <c r="H171" i="6" s="1"/>
  <c r="H174" i="6"/>
  <c r="L174" i="6"/>
</calcChain>
</file>

<file path=xl/sharedStrings.xml><?xml version="1.0" encoding="utf-8"?>
<sst xmlns="http://schemas.openxmlformats.org/spreadsheetml/2006/main" count="1200" uniqueCount="341">
  <si>
    <t>Category</t>
  </si>
  <si>
    <t>P</t>
  </si>
  <si>
    <t>FN</t>
  </si>
  <si>
    <t>N</t>
  </si>
  <si>
    <t>TN</t>
  </si>
  <si>
    <t>TP</t>
  </si>
  <si>
    <t>FP</t>
  </si>
  <si>
    <t>F1</t>
  </si>
  <si>
    <t>Slither (11.0)</t>
  </si>
  <si>
    <t>Myhtril (0.24.8)</t>
  </si>
  <si>
    <t>sum</t>
  </si>
  <si>
    <t>Accuracy</t>
  </si>
  <si>
    <t>Precision</t>
  </si>
  <si>
    <t>Recall</t>
  </si>
  <si>
    <t>Specificity</t>
  </si>
  <si>
    <t>FPR</t>
  </si>
  <si>
    <t>TPR per categorey</t>
  </si>
  <si>
    <t>FPR per categorey</t>
  </si>
  <si>
    <t>TPR</t>
  </si>
  <si>
    <t>Improper Input Validation</t>
  </si>
  <si>
    <t>TP/ FN</t>
  </si>
  <si>
    <t>TN/ FP</t>
  </si>
  <si>
    <t>count</t>
  </si>
  <si>
    <t>Serial</t>
  </si>
  <si>
    <t>SubCategory</t>
  </si>
  <si>
    <t>Title</t>
  </si>
  <si>
    <t>Variation</t>
  </si>
  <si>
    <t>Unsafe External Call</t>
  </si>
  <si>
    <t>1.1.1</t>
  </si>
  <si>
    <t>Unsafe Credit Transfer - Bug</t>
  </si>
  <si>
    <t>Mishandled Events</t>
  </si>
  <si>
    <t>Unsafe Credit Transfer</t>
  </si>
  <si>
    <t>Unsafe Credit Transfer - Fixed</t>
  </si>
  <si>
    <t>Gas Depletion</t>
  </si>
  <si>
    <t>1.1.2</t>
  </si>
  <si>
    <t>Unsafe System State Changes - Bug</t>
  </si>
  <si>
    <t>Bad Programming Practices &amp; Language Weakness</t>
  </si>
  <si>
    <t>Unsafe System State Changes</t>
  </si>
  <si>
    <t>Unsafe System State Changes - Fixed</t>
  </si>
  <si>
    <t>Incorrect Control Flow</t>
  </si>
  <si>
    <t>Malicious Fallback Function - Bug</t>
  </si>
  <si>
    <t>Arithmetic Issues</t>
  </si>
  <si>
    <t>Malicious Fallback Function</t>
  </si>
  <si>
    <t>Malicious Fallback Function - Fixed</t>
  </si>
  <si>
    <t>Impropor Access Conrol</t>
  </si>
  <si>
    <t>1.3.1</t>
  </si>
  <si>
    <t>Improper Check of External Call Return Value - Bug</t>
  </si>
  <si>
    <t>Improper Check of External Call Return Value</t>
  </si>
  <si>
    <t>Improper Check of External Call Return Value - Fixed</t>
  </si>
  <si>
    <t>1.3.2</t>
  </si>
  <si>
    <t>Improper Exception Handling of External Calls - Bug</t>
  </si>
  <si>
    <t>Improper Exception Handling of External Calls</t>
  </si>
  <si>
    <t>Improper Exception Handling of External Calls - Fixed</t>
  </si>
  <si>
    <t>1.3.3</t>
  </si>
  <si>
    <t>Improper Check of Low-Level Call Return Value - Bug</t>
  </si>
  <si>
    <t>Improper Check of Low-Level Call Return Value</t>
  </si>
  <si>
    <t>Improper Check of Low-Level Call Return Value - Fixed</t>
  </si>
  <si>
    <t>Improper locking during external calls - Bug</t>
  </si>
  <si>
    <t>Improper locking during external calls</t>
  </si>
  <si>
    <t>Improper locking during external calls - Fixed</t>
  </si>
  <si>
    <t>Error: Source file requires different compiler version (current compiler is 0.4.25+commit.59dbf8f1.Linux.g++ - note that nightly builds are considered to be strictly less than the released version pragma solidity &gt;=0.5.0 &lt;0.9.0;</t>
  </si>
  <si>
    <t>Interoperability issues with other contracts - Bug</t>
  </si>
  <si>
    <t>Interoperability issues with other contracts</t>
  </si>
  <si>
    <t>Interoperability issues with other contracts - Fixed</t>
  </si>
  <si>
    <t>Delegatecall to Untrusted Callee - Bug</t>
  </si>
  <si>
    <t>Delegatecall to Untrusted Callee</t>
  </si>
  <si>
    <t>same</t>
  </si>
  <si>
    <t>Delegatecall to Untrusted Callee - Fixed</t>
  </si>
  <si>
    <t>2.1.1</t>
  </si>
  <si>
    <t>Improper Use of Exception Handling Functions - Bug</t>
  </si>
  <si>
    <t>Improper Use of Exception Handling Functions</t>
  </si>
  <si>
    <t>Improper Use of Exception Handling Functions - Fixed</t>
  </si>
  <si>
    <t>Failed to generate IR for auction.bid. Please open an issue https://github.com/crytic/slither/issues. auction.bid (../contracts/test/test.sol#7-17):</t>
  </si>
  <si>
    <t>2.1.2</t>
  </si>
  <si>
    <t>Improper Exception Handling in a Loop - Bug</t>
  </si>
  <si>
    <t>Improper Exception Handling in a Loop</t>
  </si>
  <si>
    <r>
      <t xml:space="preserve">Failed to generate IR for auction.withdrawRefund. Please open an issue </t>
    </r>
    <r>
      <rPr>
        <u/>
        <sz val="10"/>
        <color rgb="FF1155CC"/>
        <rFont val="Arial"/>
      </rPr>
      <t>https://github.com/crytic/slither/issues.</t>
    </r>
    <r>
      <rPr>
        <sz val="10"/>
        <color rgb="FF000000"/>
        <rFont val="Arial"/>
        <scheme val="minor"/>
      </rPr>
      <t xml:space="preserve"> auction.withdrawRefund (../contracts/test/test.sol#19-24):</t>
    </r>
  </si>
  <si>
    <t>Improper Exception Handling in a Loop - Fixed</t>
  </si>
  <si>
    <t>2.1.3</t>
  </si>
  <si>
    <t>Incorrect Revert Implementation in a Loop - Bug</t>
  </si>
  <si>
    <t>Incorrect Revert Implementation in a Loop</t>
  </si>
  <si>
    <t>missing</t>
  </si>
  <si>
    <t>Incorrect Revert Implementation in a Loop - Fixed</t>
  </si>
  <si>
    <t>2.2.1</t>
  </si>
  <si>
    <t>Missing Thrown Exception - Bug</t>
  </si>
  <si>
    <t>Missing Thrown Exception</t>
  </si>
  <si>
    <t>Missing Thrown Exception - Fixed</t>
  </si>
  <si>
    <t>2.2.2</t>
  </si>
  <si>
    <t>Extraneous Exception Handling - Bug</t>
  </si>
  <si>
    <t>Extraneous Exception Handling</t>
  </si>
  <si>
    <t>Extraneous Exception Handling - Fixed</t>
  </si>
  <si>
    <t>Improper Gas Requirements Checking - Bug</t>
  </si>
  <si>
    <t>Improper Gas Requirements Checking</t>
  </si>
  <si>
    <t>Improper Gas Requirements Checking - Fixed</t>
  </si>
  <si>
    <t>Call with hardcoded gas amount - Bug</t>
  </si>
  <si>
    <t>Call with hardcoded gas amount</t>
  </si>
  <si>
    <t>Call with hardcoded gas amount - Fixed</t>
  </si>
  <si>
    <t>Bad Randomness - Bug</t>
  </si>
  <si>
    <t>4.2.1</t>
  </si>
  <si>
    <t>Bad Randomness</t>
  </si>
  <si>
    <t>Bad Randomness - Fixed</t>
  </si>
  <si>
    <t>4.2.2a</t>
  </si>
  <si>
    <t>Missing Constructor - Bug</t>
  </si>
  <si>
    <t>4.2.2b</t>
  </si>
  <si>
    <t>Missing Constructor</t>
  </si>
  <si>
    <t>Missing Constructor - Fixed</t>
  </si>
  <si>
    <t>4.2.3</t>
  </si>
  <si>
    <t>a</t>
  </si>
  <si>
    <t>Wrong Constructor - Bug</t>
  </si>
  <si>
    <t>4.2.4</t>
  </si>
  <si>
    <t>4.2.2</t>
  </si>
  <si>
    <t>Wrong Constructor</t>
  </si>
  <si>
    <t>Wrong Constructor - Fixed</t>
  </si>
  <si>
    <t>4.3.1</t>
  </si>
  <si>
    <t>b</t>
  </si>
  <si>
    <t>4.3.2</t>
  </si>
  <si>
    <t>4.3.3</t>
  </si>
  <si>
    <t>Missing variable initialization - Bug</t>
  </si>
  <si>
    <t>4.4.1</t>
  </si>
  <si>
    <t>Missing variable initialization</t>
  </si>
  <si>
    <t>Missing variable initialization - Fixed</t>
  </si>
  <si>
    <t>4.4.2</t>
  </si>
  <si>
    <t>Uninitialized Storage Variables - Bug</t>
  </si>
  <si>
    <t>4.4.3</t>
  </si>
  <si>
    <t>Uninitialized Storage Variables</t>
  </si>
  <si>
    <t>Uninitialized Storage Variables - Fixed</t>
  </si>
  <si>
    <t>Missing Check On Transfer Credit - Bug</t>
  </si>
  <si>
    <t>4.6.1</t>
  </si>
  <si>
    <t>Missing Check On Transfer Credit</t>
  </si>
  <si>
    <t>Missing Check On Transfer Credit - Fixed</t>
  </si>
  <si>
    <t>4.6.2</t>
  </si>
  <si>
    <t>Unprotected Transfer Value - Bug</t>
  </si>
  <si>
    <t>4.6.3</t>
  </si>
  <si>
    <t>Unprotected Transfer Value</t>
  </si>
  <si>
    <t>Unprotected Transfer Value - Fixed</t>
  </si>
  <si>
    <t>4.6.4</t>
  </si>
  <si>
    <t>Wrong use of Transfer Credit Function - Bug</t>
  </si>
  <si>
    <t>4.6.5</t>
  </si>
  <si>
    <t>Wrong use of Transfer Credit Function</t>
  </si>
  <si>
    <t>Wrong use of Transfer Credit Function - Fixed</t>
  </si>
  <si>
    <t>4.6.6</t>
  </si>
  <si>
    <t>Wrong Function Call - Bug</t>
  </si>
  <si>
    <t>4.7.1</t>
  </si>
  <si>
    <t>Wrong Function Call</t>
  </si>
  <si>
    <t>Wrong Function Call - Fixed</t>
  </si>
  <si>
    <t>4.7.2</t>
  </si>
  <si>
    <t>Wrong Selection of Guard Function - Bug</t>
  </si>
  <si>
    <t>4.7.3</t>
  </si>
  <si>
    <t>Wrong Selection of Guard Function</t>
  </si>
  <si>
    <t>Wrong Selection of Guard Function - Fixed</t>
  </si>
  <si>
    <t>4.8.1</t>
  </si>
  <si>
    <t>Function Call with Wrong Arguments - Bug</t>
  </si>
  <si>
    <t>4.8.2</t>
  </si>
  <si>
    <t>Function Call with Wrong Arguments</t>
  </si>
  <si>
    <t>Function Call with Wrong Arguments - Fixed</t>
  </si>
  <si>
    <t>4.8.3</t>
  </si>
  <si>
    <t>Wrong class inheritance order - Bug</t>
  </si>
  <si>
    <t>Wrong class inheritance order</t>
  </si>
  <si>
    <t>Wrong class inheritance order - Fixed</t>
  </si>
  <si>
    <t>4.10.1</t>
  </si>
  <si>
    <t>Missing return type on function - Bug</t>
  </si>
  <si>
    <t>4.10.2</t>
  </si>
  <si>
    <t>Missing return type on function</t>
  </si>
  <si>
    <t>Missing return type on function - Fixed</t>
  </si>
  <si>
    <t>4.10.3</t>
  </si>
  <si>
    <t>Function return type mismatch - Bug</t>
  </si>
  <si>
    <t>Function return type mismatch</t>
  </si>
  <si>
    <t>Function return type mismatch - Fixed</t>
  </si>
  <si>
    <t>4.12.1</t>
  </si>
  <si>
    <t>Parameter type mismatch - Bug</t>
  </si>
  <si>
    <t>4.12.2</t>
  </si>
  <si>
    <t>Parameter type mismatch</t>
  </si>
  <si>
    <t>Parameter type mismatch - Fixed</t>
  </si>
  <si>
    <t>4.12.3</t>
  </si>
  <si>
    <t>Missing type in variable declaration - Bug</t>
  </si>
  <si>
    <t>4.13.1</t>
  </si>
  <si>
    <t>Missing type in variable declaration</t>
  </si>
  <si>
    <t>Missing type in variable declaration - Fixed</t>
  </si>
  <si>
    <t>4.13.2</t>
  </si>
  <si>
    <t>Wrong Type in Variable Declaration - Bug</t>
  </si>
  <si>
    <t>Wrong Type in Variable Declaration</t>
  </si>
  <si>
    <t>Wrong Type in Variable Declaration - Fixed</t>
  </si>
  <si>
    <t>Wrong Type of Function - Bug</t>
  </si>
  <si>
    <t>5.1.1</t>
  </si>
  <si>
    <t>Wrong Type of Function</t>
  </si>
  <si>
    <t>Wrong Type of Function - Fixed</t>
  </si>
  <si>
    <t>5.1.2</t>
  </si>
  <si>
    <t>Unreachable Payable Function - Bug</t>
  </si>
  <si>
    <t>5.1.3</t>
  </si>
  <si>
    <t>Unreachable Payable Function</t>
  </si>
  <si>
    <t>Unreachable Payable Function - Fixed</t>
  </si>
  <si>
    <t>5.1.4</t>
  </si>
  <si>
    <t>No effect code execution - Bug</t>
  </si>
  <si>
    <t>5.1.5</t>
  </si>
  <si>
    <t>No effect code execution</t>
  </si>
  <si>
    <t>No effect code execution - Fixed</t>
  </si>
  <si>
    <t>5.1.6</t>
  </si>
  <si>
    <t>Unused variables - Bug</t>
  </si>
  <si>
    <t>5.1.7</t>
  </si>
  <si>
    <t>Unused variables</t>
  </si>
  <si>
    <t>Unused variables - Fixed</t>
  </si>
  <si>
    <t>5.2.1</t>
  </si>
  <si>
    <t>Undetermined Program Version Prevalence - Bug</t>
  </si>
  <si>
    <t>5.2.2</t>
  </si>
  <si>
    <t>Undetermined Program Version Prevalence</t>
  </si>
  <si>
    <t>Undetermined Program Version Prevalence - Fixed</t>
  </si>
  <si>
    <t>6.1.1</t>
  </si>
  <si>
    <t>Outdated Compiler Version - Bug</t>
  </si>
  <si>
    <t>6.1.2</t>
  </si>
  <si>
    <t>Outdated Compiler Version</t>
  </si>
  <si>
    <t>Outdated Compiler Version - Fixed</t>
  </si>
  <si>
    <t>6.2.1</t>
  </si>
  <si>
    <t>Use of Deprecated Functions - Bug</t>
  </si>
  <si>
    <t>6.2.2</t>
  </si>
  <si>
    <t>Use of Deprecated Functions</t>
  </si>
  <si>
    <t>Use of Deprecated Functions - Fixed</t>
  </si>
  <si>
    <t>6.3.1</t>
  </si>
  <si>
    <t>Inadequate Data Representation - Bug</t>
  </si>
  <si>
    <t>6.3.2</t>
  </si>
  <si>
    <t>Inadequate Data Representation</t>
  </si>
  <si>
    <t>Inadequate Data Representation - Fixed</t>
  </si>
  <si>
    <t>7.1.1</t>
  </si>
  <si>
    <t>Wrong Function Modifier - Bug</t>
  </si>
  <si>
    <t>7.1.2</t>
  </si>
  <si>
    <t>Wrong Function Modifier</t>
  </si>
  <si>
    <t>Wrong Function Modifier - Fixed</t>
  </si>
  <si>
    <t>7.1.3</t>
  </si>
  <si>
    <t>Missing Constant Modifier in Variable Declaration - Bug</t>
  </si>
  <si>
    <t>7.2.1a</t>
  </si>
  <si>
    <t>Missing Constant Modifier in Variable Declaration</t>
  </si>
  <si>
    <t>Missing Constant Modifier in Variable Declaration - Fixed</t>
  </si>
  <si>
    <t>7.2.1b</t>
  </si>
  <si>
    <t>Missing Visibility Modifier in Variable Declaration - Bug</t>
  </si>
  <si>
    <t>7.2.2</t>
  </si>
  <si>
    <t>Missing Visibility Modifier in Variable Declaration</t>
  </si>
  <si>
    <t>Missing Visibility Modifier in Variable Declaration - Fixed</t>
  </si>
  <si>
    <t>7.3.1</t>
  </si>
  <si>
    <t>Redundant Functionality - Bug</t>
  </si>
  <si>
    <t>7.3.4</t>
  </si>
  <si>
    <t>Redundant Functionality</t>
  </si>
  <si>
    <t>Redundant Functionality - Fixed</t>
  </si>
  <si>
    <t>Use of Same Variable or Function Name In Inherited Contract - Bug</t>
  </si>
  <si>
    <t>Use of Same Variable or Function Name In Inherited Contract</t>
  </si>
  <si>
    <t>Use of Same Variable or Function Name In Inherited Contract - Fixed</t>
  </si>
  <si>
    <t>Variables or Functions Named After Reserved Words - Bug</t>
  </si>
  <si>
    <t>Variables or Functions Named After Reserved Words</t>
  </si>
  <si>
    <t>Variables or Functions Named After Reserved Words - Fixed</t>
  </si>
  <si>
    <t>Use of the Same Variable or Function Name In a Single Contract - Bug</t>
  </si>
  <si>
    <t>Use of the Same Variable or Function Name In a Single Contract</t>
  </si>
  <si>
    <t>Use of the Same Variable or Function Name In a Single Contract - Fixed</t>
  </si>
  <si>
    <t>Stack-based Buffer Overflow - Bug</t>
  </si>
  <si>
    <t>Stack-based Buffer Overflow</t>
  </si>
  <si>
    <t>Stack-based Buffer Overflow - Fixed</t>
  </si>
  <si>
    <t>Write to Arbitrary Storage Location - Bug</t>
  </si>
  <si>
    <t>Write to Arbitrary Storage Location</t>
  </si>
  <si>
    <t>Write to Arbitrary Storage Location - Fixed</t>
  </si>
  <si>
    <t>Error: Source "external.sol" not found: File not found. import 'external.sol';</t>
  </si>
  <si>
    <t>Use of Malicious Libraries - Bug</t>
  </si>
  <si>
    <t>Use of Malicious Libraries</t>
  </si>
  <si>
    <t>Use of Malicious Libraries - Fixed</t>
  </si>
  <si>
    <t>Typographical Error - Bug</t>
  </si>
  <si>
    <t>Typographical Error</t>
  </si>
  <si>
    <t>Typographical Error - Fixed</t>
  </si>
  <si>
    <t>Incorrect Use of Event Blockchain variables for Time - Bug</t>
  </si>
  <si>
    <t>Incorrect Use of Event Blockchain variables for Time</t>
  </si>
  <si>
    <t>Incorrect Use of Event Blockchain variables for Time - Fixed</t>
  </si>
  <si>
    <t>Incorrect Function Call Order - Bug</t>
  </si>
  <si>
    <t>Incorrect Function Call Order</t>
  </si>
  <si>
    <t>Incorrect Function Call Order - Fixed</t>
  </si>
  <si>
    <t>Improper Locking - Bug</t>
  </si>
  <si>
    <t>Improper Locking</t>
  </si>
  <si>
    <t>Improper Locking - Fixed</t>
  </si>
  <si>
    <t>Transfer Pre-Condition Dependent on Transaction Order - Bug</t>
  </si>
  <si>
    <t>Transfer Pre-Condition Dependent on Transaction Order</t>
  </si>
  <si>
    <t>Transfer Pre-Condition Dependent on Transaction Order - Fixed</t>
  </si>
  <si>
    <t>Transfer Amount Depending on Transaction Order - Bug</t>
  </si>
  <si>
    <t>Transfer Amount Depending on Transaction Order</t>
  </si>
  <si>
    <t>Transfer Amount Depending on Transaction Order - Fixed</t>
  </si>
  <si>
    <t>Transfer Recipient Depending on Transaction Order - Bug</t>
  </si>
  <si>
    <t>Transfer Recipient Depending on Transaction Order</t>
  </si>
  <si>
    <t>Transfer Recipient Depending on Transaction Order - Fixed</t>
  </si>
  <si>
    <t>Exposed state variables - Bug</t>
  </si>
  <si>
    <t>Exposed state variables</t>
  </si>
  <si>
    <t>Exposed state variables - Fixed</t>
  </si>
  <si>
    <t>// do stuff</t>
  </si>
  <si>
    <t>Improper Input Validation - Bug</t>
  </si>
  <si>
    <t>Improper Input Validation - Fixed</t>
  </si>
  <si>
    <t>Extraneous Input Validation - Bug</t>
  </si>
  <si>
    <t>Extraneous Input Validation</t>
  </si>
  <si>
    <t>Extraneous Input Validation - Fixed</t>
  </si>
  <si>
    <t>Integer Underflow - Bug</t>
  </si>
  <si>
    <t>Integer Underflow</t>
  </si>
  <si>
    <t>Error: Expected token LBrace got reserved keyword 'Pure'    function sub(uint256 a, uint256 b) internal pure returns (uint256) {</t>
  </si>
  <si>
    <t>Integer Underflow - Fixed</t>
  </si>
  <si>
    <t>Integer Overflow - Bug</t>
  </si>
  <si>
    <t>Integer Overflow</t>
  </si>
  <si>
    <t>Error: Expected token LBrace got reserved keyword 'Pure' function add(uint256 a, uint256 b) public pure returns (uint256){</t>
  </si>
  <si>
    <t>Integer Overflow - Fixed</t>
  </si>
  <si>
    <t>Divide by Zero - Bug</t>
  </si>
  <si>
    <t>Divide by Zero</t>
  </si>
  <si>
    <t>Divide by Zero - Fixed</t>
  </si>
  <si>
    <t>Integer Division - Bug</t>
  </si>
  <si>
    <t>Integer Division</t>
  </si>
  <si>
    <t>Integer Division - Fixed</t>
  </si>
  <si>
    <t>Truncation Bugs - Bug</t>
  </si>
  <si>
    <t>Truncation Bugs</t>
  </si>
  <si>
    <t>Truncation Bugs - Fixed</t>
  </si>
  <si>
    <t>Signedness Bugs - Bug</t>
  </si>
  <si>
    <t>Signedness Bugs</t>
  </si>
  <si>
    <t>Signedness Bugs - Fixed</t>
  </si>
  <si>
    <t>Wrong Caller Identification - Bug</t>
  </si>
  <si>
    <t>Wrong Caller Identification</t>
  </si>
  <si>
    <t>Wrong Caller Identification - Fixed</t>
  </si>
  <si>
    <t>Owner Manipulation - Bug</t>
  </si>
  <si>
    <t>Owner Manipulation</t>
  </si>
  <si>
    <t>Owner Manipulation - Fixed</t>
  </si>
  <si>
    <t>Missing verification for program termination - Bug</t>
  </si>
  <si>
    <t>Missing verification for program termination</t>
  </si>
  <si>
    <t>Missing verification for program termination - Fixed</t>
  </si>
  <si>
    <t>Exposed private data - Bug</t>
  </si>
  <si>
    <t>7.2.1</t>
  </si>
  <si>
    <t>Exposed private data</t>
  </si>
  <si>
    <t>Exposed private data - Fixed</t>
  </si>
  <si>
    <t>Dependency on External State Data - Bug</t>
  </si>
  <si>
    <t>Dependency on External State Data</t>
  </si>
  <si>
    <t>Dependency on External State Data - Fixed</t>
  </si>
  <si>
    <t>Incorrect Verification of Cryptographic Signature - Bug</t>
  </si>
  <si>
    <t>Incorrect Verification of Cryptographic Signature</t>
  </si>
  <si>
    <t>Incorrect Verification of Cryptographic Signature - Fixed</t>
  </si>
  <si>
    <t>Incorrect Argument Encoding - Bug</t>
  </si>
  <si>
    <t>Incorrect Argument Encoding</t>
  </si>
  <si>
    <t>Incorrect Argument Encoding - Fixed</t>
  </si>
  <si>
    <t>SUM</t>
  </si>
  <si>
    <t>blank</t>
  </si>
  <si>
    <t>TP per categorey</t>
  </si>
  <si>
    <t>FP per categorey</t>
  </si>
  <si>
    <t>Caetgorey</t>
  </si>
  <si>
    <t>TN per categorey</t>
  </si>
  <si>
    <t>FN per categorey</t>
  </si>
  <si>
    <t>Myhtril</t>
  </si>
  <si>
    <t>Slither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</si>
</sst>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7" fillId="0" borderId="0" xfId="0" applyFont="1"/>
    <xf numFmtId="0" fontId="2" fillId="6" borderId="3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rytic/slither/issue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3"/>
  <sheetViews>
    <sheetView tabSelected="1" workbookViewId="0">
      <pane ySplit="3" topLeftCell="A158" activePane="bottomLeft" state="frozen"/>
      <selection pane="bottomLeft" activeCell="N173" sqref="N173"/>
    </sheetView>
  </sheetViews>
  <sheetFormatPr defaultColWidth="12.5703125" defaultRowHeight="15.75" customHeight="1" x14ac:dyDescent="0.2"/>
  <cols>
    <col min="2" max="2" width="5.42578125" customWidth="1"/>
    <col min="3" max="3" width="8.7109375" customWidth="1"/>
    <col min="4" max="4" width="8.28515625" customWidth="1"/>
    <col min="5" max="5" width="11.42578125" customWidth="1"/>
    <col min="6" max="6" width="54.28515625" customWidth="1"/>
    <col min="14" max="14" width="22.42578125" customWidth="1"/>
  </cols>
  <sheetData>
    <row r="1" spans="1:25" ht="12.75" x14ac:dyDescent="0.2">
      <c r="E1" s="5"/>
      <c r="F1" s="5"/>
      <c r="G1" s="2"/>
      <c r="J1" s="5"/>
      <c r="K1" s="2"/>
    </row>
    <row r="2" spans="1:25" ht="12.75" x14ac:dyDescent="0.2">
      <c r="E2" s="5"/>
      <c r="F2" s="5"/>
      <c r="G2" s="2"/>
      <c r="H2" s="2" t="s">
        <v>20</v>
      </c>
      <c r="I2" s="2" t="s">
        <v>21</v>
      </c>
      <c r="J2" s="5"/>
      <c r="K2" s="2"/>
      <c r="O2" s="2">
        <f>SUM(O3:O9)</f>
        <v>151</v>
      </c>
      <c r="R2" s="2"/>
    </row>
    <row r="3" spans="1:25" ht="33" customHeight="1" x14ac:dyDescent="0.2">
      <c r="A3" s="3"/>
      <c r="B3" s="4" t="s">
        <v>22</v>
      </c>
      <c r="C3" s="7" t="s">
        <v>23</v>
      </c>
      <c r="D3" s="7" t="s">
        <v>0</v>
      </c>
      <c r="E3" s="7" t="s">
        <v>24</v>
      </c>
      <c r="F3" s="7" t="s">
        <v>25</v>
      </c>
      <c r="G3" s="7" t="s">
        <v>26</v>
      </c>
      <c r="H3" s="8" t="s">
        <v>8</v>
      </c>
      <c r="I3" s="8" t="s">
        <v>9</v>
      </c>
      <c r="J3" s="1"/>
      <c r="K3" s="2"/>
      <c r="M3" s="2">
        <v>1</v>
      </c>
      <c r="N3" s="2" t="s">
        <v>27</v>
      </c>
      <c r="O3" s="2">
        <f>COUNTIF(D4:D154,M3:M9)</f>
        <v>18</v>
      </c>
      <c r="Q3" s="2"/>
      <c r="R3" s="2"/>
    </row>
    <row r="4" spans="1:25" ht="12.75" x14ac:dyDescent="0.2">
      <c r="A4" s="2"/>
      <c r="B4" s="2">
        <v>1</v>
      </c>
      <c r="C4" s="9">
        <v>1</v>
      </c>
      <c r="D4" s="9">
        <v>1</v>
      </c>
      <c r="E4" s="10" t="s">
        <v>28</v>
      </c>
      <c r="F4" s="10" t="s">
        <v>29</v>
      </c>
      <c r="G4" s="11" t="s">
        <v>1</v>
      </c>
      <c r="H4" s="12" t="s">
        <v>5</v>
      </c>
      <c r="I4" s="12" t="s">
        <v>5</v>
      </c>
      <c r="J4" s="12"/>
      <c r="M4" s="2">
        <v>2</v>
      </c>
      <c r="N4" s="2" t="s">
        <v>30</v>
      </c>
      <c r="O4" s="2">
        <f>COUNTIF(D5:D155,M4:M10)</f>
        <v>10</v>
      </c>
      <c r="U4" s="2">
        <v>1</v>
      </c>
      <c r="V4" s="2">
        <v>1</v>
      </c>
      <c r="W4" s="5" t="s">
        <v>28</v>
      </c>
      <c r="X4" s="5" t="s">
        <v>31</v>
      </c>
      <c r="Y4" s="2" t="s">
        <v>1</v>
      </c>
    </row>
    <row r="5" spans="1:25" ht="12.75" x14ac:dyDescent="0.2">
      <c r="A5" s="2"/>
      <c r="B5" s="2">
        <v>2</v>
      </c>
      <c r="C5" s="9">
        <v>1</v>
      </c>
      <c r="D5" s="9">
        <v>1</v>
      </c>
      <c r="E5" s="10" t="s">
        <v>28</v>
      </c>
      <c r="F5" s="10" t="s">
        <v>32</v>
      </c>
      <c r="G5" s="11" t="s">
        <v>3</v>
      </c>
      <c r="H5" s="12" t="s">
        <v>4</v>
      </c>
      <c r="I5" s="12" t="s">
        <v>4</v>
      </c>
      <c r="J5" s="12"/>
      <c r="M5" s="2">
        <v>3</v>
      </c>
      <c r="N5" s="2" t="s">
        <v>33</v>
      </c>
      <c r="O5" s="2">
        <f>COUNTIF(D6:D156,M5:M11)</f>
        <v>4</v>
      </c>
      <c r="Q5" s="2"/>
      <c r="R5" s="2"/>
      <c r="U5" s="2">
        <v>1</v>
      </c>
      <c r="V5" s="2">
        <v>1</v>
      </c>
      <c r="W5" s="5" t="s">
        <v>28</v>
      </c>
      <c r="X5" s="5" t="s">
        <v>31</v>
      </c>
      <c r="Y5" s="2" t="s">
        <v>3</v>
      </c>
    </row>
    <row r="6" spans="1:25" ht="12.75" x14ac:dyDescent="0.2">
      <c r="A6" s="2"/>
      <c r="B6" s="2">
        <v>3</v>
      </c>
      <c r="C6" s="9">
        <v>2</v>
      </c>
      <c r="D6" s="9">
        <v>1</v>
      </c>
      <c r="E6" s="10" t="s">
        <v>34</v>
      </c>
      <c r="F6" s="10" t="s">
        <v>35</v>
      </c>
      <c r="G6" s="11" t="s">
        <v>1</v>
      </c>
      <c r="H6" s="12" t="s">
        <v>5</v>
      </c>
      <c r="I6" s="12" t="s">
        <v>5</v>
      </c>
      <c r="J6" s="12"/>
      <c r="M6" s="2">
        <v>4</v>
      </c>
      <c r="N6" s="2" t="s">
        <v>36</v>
      </c>
      <c r="O6" s="2">
        <f>COUNTIF(D7:D157,M6:M12)</f>
        <v>74</v>
      </c>
      <c r="U6" s="2">
        <v>2</v>
      </c>
      <c r="V6" s="2">
        <v>1</v>
      </c>
      <c r="W6" s="5" t="s">
        <v>34</v>
      </c>
      <c r="X6" s="5" t="s">
        <v>37</v>
      </c>
      <c r="Y6" s="2" t="s">
        <v>1</v>
      </c>
    </row>
    <row r="7" spans="1:25" ht="12.75" x14ac:dyDescent="0.2">
      <c r="A7" s="2"/>
      <c r="B7" s="2">
        <v>4</v>
      </c>
      <c r="C7" s="9">
        <v>2</v>
      </c>
      <c r="D7" s="9">
        <v>1</v>
      </c>
      <c r="E7" s="10" t="s">
        <v>34</v>
      </c>
      <c r="F7" s="10" t="s">
        <v>38</v>
      </c>
      <c r="G7" s="11" t="s">
        <v>3</v>
      </c>
      <c r="H7" s="12" t="s">
        <v>6</v>
      </c>
      <c r="I7" s="12" t="s">
        <v>6</v>
      </c>
      <c r="J7" s="12"/>
      <c r="M7" s="2">
        <v>5</v>
      </c>
      <c r="N7" s="2" t="s">
        <v>39</v>
      </c>
      <c r="O7" s="2">
        <f>COUNTIF(D8:D158,M7:M13)</f>
        <v>18</v>
      </c>
      <c r="Q7" s="2"/>
      <c r="R7" s="2"/>
      <c r="U7" s="2">
        <v>2</v>
      </c>
      <c r="V7" s="2">
        <v>1</v>
      </c>
      <c r="W7" s="5" t="s">
        <v>34</v>
      </c>
      <c r="X7" s="5" t="s">
        <v>37</v>
      </c>
      <c r="Y7" s="2" t="s">
        <v>3</v>
      </c>
    </row>
    <row r="8" spans="1:25" ht="12.75" x14ac:dyDescent="0.2">
      <c r="A8" s="2"/>
      <c r="B8" s="2">
        <v>5</v>
      </c>
      <c r="C8" s="9">
        <v>3</v>
      </c>
      <c r="D8" s="9">
        <v>1</v>
      </c>
      <c r="E8" s="10">
        <v>1.2</v>
      </c>
      <c r="F8" s="10" t="s">
        <v>40</v>
      </c>
      <c r="G8" s="11" t="s">
        <v>1</v>
      </c>
      <c r="H8" s="12" t="s">
        <v>2</v>
      </c>
      <c r="I8" s="12" t="s">
        <v>2</v>
      </c>
      <c r="J8" s="12"/>
      <c r="M8" s="2">
        <v>6</v>
      </c>
      <c r="N8" s="2" t="s">
        <v>41</v>
      </c>
      <c r="O8" s="2">
        <f>COUNTIF(D9:D160,M8:M14)</f>
        <v>12</v>
      </c>
      <c r="U8" s="2">
        <v>3</v>
      </c>
      <c r="V8" s="2">
        <v>1</v>
      </c>
      <c r="W8" s="5">
        <v>1.2</v>
      </c>
      <c r="X8" s="5" t="s">
        <v>42</v>
      </c>
      <c r="Y8" s="2" t="s">
        <v>1</v>
      </c>
    </row>
    <row r="9" spans="1:25" ht="12.75" x14ac:dyDescent="0.2">
      <c r="A9" s="2"/>
      <c r="B9" s="2">
        <v>6</v>
      </c>
      <c r="C9" s="9">
        <v>3</v>
      </c>
      <c r="D9" s="9">
        <v>1</v>
      </c>
      <c r="E9" s="10">
        <v>1.2</v>
      </c>
      <c r="F9" s="10" t="s">
        <v>43</v>
      </c>
      <c r="G9" s="11" t="s">
        <v>3</v>
      </c>
      <c r="H9" s="12" t="s">
        <v>4</v>
      </c>
      <c r="I9" s="12" t="s">
        <v>4</v>
      </c>
      <c r="J9" s="12"/>
      <c r="M9" s="2">
        <v>7</v>
      </c>
      <c r="N9" s="2" t="s">
        <v>44</v>
      </c>
      <c r="O9" s="2">
        <f>COUNTIF(D10:D161,M9:M15)</f>
        <v>15</v>
      </c>
      <c r="Q9" s="2"/>
      <c r="R9" s="2"/>
      <c r="U9" s="2">
        <v>3</v>
      </c>
      <c r="V9" s="2">
        <v>1</v>
      </c>
      <c r="W9" s="5">
        <v>1.2</v>
      </c>
      <c r="X9" s="5" t="s">
        <v>42</v>
      </c>
      <c r="Y9" s="2" t="s">
        <v>3</v>
      </c>
    </row>
    <row r="10" spans="1:25" ht="12.75" x14ac:dyDescent="0.2">
      <c r="A10" s="2"/>
      <c r="B10" s="2">
        <v>7</v>
      </c>
      <c r="C10" s="9">
        <v>4</v>
      </c>
      <c r="D10" s="9">
        <v>1</v>
      </c>
      <c r="E10" s="10" t="s">
        <v>45</v>
      </c>
      <c r="F10" s="10" t="s">
        <v>46</v>
      </c>
      <c r="G10" s="11" t="s">
        <v>1</v>
      </c>
      <c r="H10" s="11" t="s">
        <v>2</v>
      </c>
      <c r="I10" s="11" t="s">
        <v>2</v>
      </c>
      <c r="J10" s="11"/>
      <c r="U10" s="2">
        <v>4</v>
      </c>
      <c r="V10" s="2">
        <v>1</v>
      </c>
      <c r="W10" s="5" t="s">
        <v>45</v>
      </c>
      <c r="X10" s="5" t="s">
        <v>47</v>
      </c>
      <c r="Y10" s="2" t="s">
        <v>1</v>
      </c>
    </row>
    <row r="11" spans="1:25" ht="12.75" x14ac:dyDescent="0.2">
      <c r="A11" s="2"/>
      <c r="B11" s="2">
        <v>8</v>
      </c>
      <c r="C11" s="9">
        <v>4</v>
      </c>
      <c r="D11" s="9">
        <v>1</v>
      </c>
      <c r="E11" s="10" t="s">
        <v>45</v>
      </c>
      <c r="F11" s="10" t="s">
        <v>48</v>
      </c>
      <c r="G11" s="11" t="s">
        <v>3</v>
      </c>
      <c r="H11" s="11" t="s">
        <v>4</v>
      </c>
      <c r="I11" s="11" t="s">
        <v>4</v>
      </c>
      <c r="J11" s="11"/>
      <c r="Q11" s="2"/>
      <c r="R11" s="2"/>
      <c r="U11" s="2">
        <v>4</v>
      </c>
      <c r="V11" s="2">
        <v>1</v>
      </c>
      <c r="W11" s="5" t="s">
        <v>45</v>
      </c>
      <c r="X11" s="5" t="s">
        <v>47</v>
      </c>
      <c r="Y11" s="2" t="s">
        <v>3</v>
      </c>
    </row>
    <row r="12" spans="1:25" ht="12.75" x14ac:dyDescent="0.2">
      <c r="A12" s="2"/>
      <c r="B12" s="2">
        <v>9</v>
      </c>
      <c r="C12" s="9">
        <v>5</v>
      </c>
      <c r="D12" s="9">
        <v>1</v>
      </c>
      <c r="E12" s="10" t="s">
        <v>49</v>
      </c>
      <c r="F12" s="10" t="s">
        <v>50</v>
      </c>
      <c r="G12" s="11" t="s">
        <v>1</v>
      </c>
      <c r="H12" s="13" t="s">
        <v>2</v>
      </c>
      <c r="I12" s="13" t="s">
        <v>2</v>
      </c>
      <c r="J12" s="13"/>
      <c r="U12" s="2">
        <v>5</v>
      </c>
      <c r="V12" s="2">
        <v>1</v>
      </c>
      <c r="W12" s="5" t="s">
        <v>49</v>
      </c>
      <c r="X12" s="5" t="s">
        <v>51</v>
      </c>
      <c r="Y12" s="2" t="s">
        <v>1</v>
      </c>
    </row>
    <row r="13" spans="1:25" ht="12.75" x14ac:dyDescent="0.2">
      <c r="A13" s="2"/>
      <c r="B13" s="2">
        <v>10</v>
      </c>
      <c r="C13" s="9">
        <v>5</v>
      </c>
      <c r="D13" s="9">
        <v>1</v>
      </c>
      <c r="E13" s="10" t="s">
        <v>49</v>
      </c>
      <c r="F13" s="10" t="s">
        <v>52</v>
      </c>
      <c r="G13" s="11" t="s">
        <v>3</v>
      </c>
      <c r="H13" s="13" t="s">
        <v>4</v>
      </c>
      <c r="I13" s="13" t="s">
        <v>4</v>
      </c>
      <c r="J13" s="13"/>
      <c r="Q13" s="2"/>
      <c r="R13" s="2"/>
      <c r="U13" s="2">
        <v>5</v>
      </c>
      <c r="V13" s="2">
        <v>1</v>
      </c>
      <c r="W13" s="5" t="s">
        <v>49</v>
      </c>
      <c r="X13" s="5" t="s">
        <v>51</v>
      </c>
      <c r="Y13" s="2" t="s">
        <v>3</v>
      </c>
    </row>
    <row r="14" spans="1:25" ht="12.75" x14ac:dyDescent="0.2">
      <c r="A14" s="2"/>
      <c r="B14" s="2">
        <v>11</v>
      </c>
      <c r="C14" s="9">
        <v>6</v>
      </c>
      <c r="D14" s="9">
        <v>1</v>
      </c>
      <c r="E14" s="10" t="s">
        <v>53</v>
      </c>
      <c r="F14" s="10" t="s">
        <v>54</v>
      </c>
      <c r="G14" s="11" t="s">
        <v>1</v>
      </c>
      <c r="H14" s="11" t="s">
        <v>5</v>
      </c>
      <c r="I14" s="11" t="s">
        <v>5</v>
      </c>
      <c r="J14" s="11"/>
      <c r="U14" s="2">
        <v>6</v>
      </c>
      <c r="V14" s="2">
        <v>1</v>
      </c>
      <c r="W14" s="5" t="s">
        <v>53</v>
      </c>
      <c r="X14" s="5" t="s">
        <v>55</v>
      </c>
      <c r="Y14" s="2" t="s">
        <v>1</v>
      </c>
    </row>
    <row r="15" spans="1:25" ht="12.75" x14ac:dyDescent="0.2">
      <c r="A15" s="2"/>
      <c r="B15" s="2">
        <v>12</v>
      </c>
      <c r="C15" s="9">
        <v>6</v>
      </c>
      <c r="D15" s="9">
        <v>1</v>
      </c>
      <c r="E15" s="10" t="s">
        <v>53</v>
      </c>
      <c r="F15" s="10" t="s">
        <v>56</v>
      </c>
      <c r="G15" s="11" t="s">
        <v>3</v>
      </c>
      <c r="H15" s="11" t="s">
        <v>4</v>
      </c>
      <c r="I15" s="11" t="s">
        <v>4</v>
      </c>
      <c r="J15" s="11"/>
      <c r="Q15" s="2"/>
      <c r="R15" s="2"/>
      <c r="U15" s="2">
        <v>6</v>
      </c>
      <c r="V15" s="2">
        <v>1</v>
      </c>
      <c r="W15" s="5" t="s">
        <v>53</v>
      </c>
      <c r="X15" s="5" t="s">
        <v>55</v>
      </c>
      <c r="Y15" s="2" t="s">
        <v>3</v>
      </c>
    </row>
    <row r="16" spans="1:25" ht="12.75" x14ac:dyDescent="0.2">
      <c r="A16" s="2"/>
      <c r="B16" s="2">
        <v>13</v>
      </c>
      <c r="C16" s="9">
        <v>7</v>
      </c>
      <c r="D16" s="9">
        <v>1</v>
      </c>
      <c r="E16" s="10">
        <v>1.4</v>
      </c>
      <c r="F16" s="10" t="s">
        <v>57</v>
      </c>
      <c r="G16" s="11" t="s">
        <v>1</v>
      </c>
      <c r="H16" s="11" t="s">
        <v>5</v>
      </c>
      <c r="I16" s="11" t="s">
        <v>2</v>
      </c>
      <c r="J16" s="11"/>
      <c r="U16" s="2">
        <v>7</v>
      </c>
      <c r="V16" s="2">
        <v>1</v>
      </c>
      <c r="W16" s="5">
        <v>1.4</v>
      </c>
      <c r="X16" s="5" t="s">
        <v>58</v>
      </c>
      <c r="Y16" s="2" t="s">
        <v>1</v>
      </c>
    </row>
    <row r="17" spans="1:25" ht="12.75" x14ac:dyDescent="0.2">
      <c r="A17" s="2"/>
      <c r="B17" s="2">
        <v>14</v>
      </c>
      <c r="C17" s="9">
        <v>7</v>
      </c>
      <c r="D17" s="9">
        <v>1</v>
      </c>
      <c r="E17" s="10">
        <v>1.4</v>
      </c>
      <c r="F17" s="10" t="s">
        <v>59</v>
      </c>
      <c r="G17" s="11" t="s">
        <v>3</v>
      </c>
      <c r="H17" s="11" t="s">
        <v>6</v>
      </c>
      <c r="I17" s="11" t="s">
        <v>4</v>
      </c>
      <c r="J17" s="11"/>
      <c r="Q17" s="2"/>
      <c r="R17" s="2"/>
      <c r="U17" s="2">
        <v>7</v>
      </c>
      <c r="V17" s="2">
        <v>1</v>
      </c>
      <c r="W17" s="5">
        <v>1.4</v>
      </c>
      <c r="X17" s="5" t="s">
        <v>58</v>
      </c>
      <c r="Y17" s="2" t="s">
        <v>3</v>
      </c>
    </row>
    <row r="18" spans="1:25" ht="12.75" x14ac:dyDescent="0.2">
      <c r="A18" s="2" t="s">
        <v>60</v>
      </c>
      <c r="B18" s="2">
        <v>15</v>
      </c>
      <c r="C18" s="9">
        <v>8</v>
      </c>
      <c r="D18" s="9">
        <v>1</v>
      </c>
      <c r="E18" s="10">
        <v>1.5</v>
      </c>
      <c r="F18" s="14" t="s">
        <v>61</v>
      </c>
      <c r="G18" s="11" t="s">
        <v>1</v>
      </c>
      <c r="H18" s="11"/>
      <c r="I18" s="11"/>
      <c r="J18" s="11"/>
      <c r="U18" s="2">
        <v>8</v>
      </c>
      <c r="V18" s="2">
        <v>1</v>
      </c>
      <c r="W18" s="5">
        <v>1.5</v>
      </c>
      <c r="X18" s="5" t="s">
        <v>62</v>
      </c>
      <c r="Y18" s="2" t="s">
        <v>1</v>
      </c>
    </row>
    <row r="19" spans="1:25" ht="12.75" x14ac:dyDescent="0.2">
      <c r="A19" s="2"/>
      <c r="B19" s="2">
        <v>16</v>
      </c>
      <c r="C19" s="9">
        <v>8</v>
      </c>
      <c r="D19" s="9">
        <v>1</v>
      </c>
      <c r="E19" s="10">
        <v>1.5</v>
      </c>
      <c r="F19" s="10" t="s">
        <v>63</v>
      </c>
      <c r="G19" s="11" t="s">
        <v>3</v>
      </c>
      <c r="H19" s="11" t="s">
        <v>4</v>
      </c>
      <c r="I19" s="11" t="s">
        <v>4</v>
      </c>
      <c r="J19" s="11"/>
      <c r="O19" s="2"/>
      <c r="U19" s="2">
        <v>8</v>
      </c>
      <c r="V19" s="2">
        <v>1</v>
      </c>
      <c r="W19" s="5">
        <v>1.5</v>
      </c>
      <c r="X19" s="5" t="s">
        <v>62</v>
      </c>
      <c r="Y19" s="2" t="s">
        <v>3</v>
      </c>
    </row>
    <row r="20" spans="1:25" ht="12.75" x14ac:dyDescent="0.2">
      <c r="B20" s="2">
        <v>17</v>
      </c>
      <c r="C20" s="9">
        <v>9</v>
      </c>
      <c r="D20" s="9">
        <v>1</v>
      </c>
      <c r="E20" s="10">
        <v>1.6</v>
      </c>
      <c r="F20" s="10" t="s">
        <v>64</v>
      </c>
      <c r="G20" s="11" t="s">
        <v>1</v>
      </c>
      <c r="H20" s="11" t="s">
        <v>5</v>
      </c>
      <c r="I20" s="11" t="s">
        <v>5</v>
      </c>
      <c r="J20" s="11"/>
      <c r="O20" s="2"/>
      <c r="U20" s="2">
        <v>9</v>
      </c>
      <c r="V20" s="2">
        <v>1</v>
      </c>
      <c r="W20" s="5">
        <v>1.6</v>
      </c>
      <c r="X20" s="5" t="s">
        <v>65</v>
      </c>
      <c r="Y20" s="2" t="s">
        <v>1</v>
      </c>
    </row>
    <row r="21" spans="1:25" ht="12.75" x14ac:dyDescent="0.2">
      <c r="A21" s="2" t="s">
        <v>66</v>
      </c>
      <c r="B21" s="2">
        <v>18</v>
      </c>
      <c r="C21" s="9">
        <v>9</v>
      </c>
      <c r="D21" s="9">
        <v>1</v>
      </c>
      <c r="E21" s="10">
        <v>1.6</v>
      </c>
      <c r="F21" s="15" t="s">
        <v>67</v>
      </c>
      <c r="G21" s="11" t="s">
        <v>3</v>
      </c>
      <c r="H21" s="11"/>
      <c r="I21" s="11"/>
      <c r="J21" s="11"/>
      <c r="O21" s="2"/>
      <c r="U21" s="2">
        <v>9</v>
      </c>
      <c r="V21" s="2">
        <v>1</v>
      </c>
      <c r="W21" s="5">
        <v>1.6</v>
      </c>
      <c r="X21" s="5" t="s">
        <v>65</v>
      </c>
      <c r="Y21" s="2" t="s">
        <v>3</v>
      </c>
    </row>
    <row r="22" spans="1:25" ht="12.75" x14ac:dyDescent="0.2">
      <c r="A22" s="2"/>
      <c r="B22" s="2">
        <v>19</v>
      </c>
      <c r="C22" s="9">
        <v>10</v>
      </c>
      <c r="D22" s="9">
        <v>2</v>
      </c>
      <c r="E22" s="10" t="s">
        <v>68</v>
      </c>
      <c r="F22" s="10" t="s">
        <v>69</v>
      </c>
      <c r="G22" s="11" t="s">
        <v>1</v>
      </c>
      <c r="H22" s="11" t="s">
        <v>2</v>
      </c>
      <c r="I22" s="11" t="s">
        <v>2</v>
      </c>
      <c r="J22" s="11"/>
      <c r="O22" s="2"/>
      <c r="U22" s="2">
        <v>10</v>
      </c>
      <c r="V22" s="2">
        <v>2</v>
      </c>
      <c r="W22" s="5" t="s">
        <v>68</v>
      </c>
      <c r="X22" s="5" t="s">
        <v>70</v>
      </c>
      <c r="Y22" s="2" t="s">
        <v>1</v>
      </c>
    </row>
    <row r="23" spans="1:25" ht="12.75" x14ac:dyDescent="0.2">
      <c r="A23" s="2"/>
      <c r="B23" s="2">
        <v>20</v>
      </c>
      <c r="C23" s="9">
        <v>10</v>
      </c>
      <c r="D23" s="9">
        <v>2</v>
      </c>
      <c r="E23" s="10" t="s">
        <v>68</v>
      </c>
      <c r="F23" s="10" t="s">
        <v>71</v>
      </c>
      <c r="G23" s="11" t="s">
        <v>3</v>
      </c>
      <c r="H23" s="11" t="s">
        <v>4</v>
      </c>
      <c r="I23" s="11" t="s">
        <v>4</v>
      </c>
      <c r="J23" s="11"/>
      <c r="O23" s="2"/>
      <c r="U23" s="2">
        <v>10</v>
      </c>
      <c r="V23" s="2">
        <v>2</v>
      </c>
      <c r="W23" s="5" t="s">
        <v>68</v>
      </c>
      <c r="X23" s="5" t="s">
        <v>70</v>
      </c>
      <c r="Y23" s="2" t="s">
        <v>3</v>
      </c>
    </row>
    <row r="24" spans="1:25" ht="12.75" x14ac:dyDescent="0.2">
      <c r="A24" s="2" t="s">
        <v>72</v>
      </c>
      <c r="B24" s="2">
        <v>21</v>
      </c>
      <c r="C24" s="9">
        <v>11</v>
      </c>
      <c r="D24" s="9">
        <v>2</v>
      </c>
      <c r="E24" s="10" t="s">
        <v>73</v>
      </c>
      <c r="F24" s="14" t="s">
        <v>74</v>
      </c>
      <c r="G24" s="11" t="s">
        <v>1</v>
      </c>
      <c r="H24" s="11"/>
      <c r="I24" s="11" t="s">
        <v>2</v>
      </c>
      <c r="J24" s="11"/>
      <c r="O24" s="2"/>
      <c r="U24" s="2">
        <v>11</v>
      </c>
      <c r="V24" s="2">
        <v>2</v>
      </c>
      <c r="W24" s="5" t="s">
        <v>73</v>
      </c>
      <c r="X24" s="5" t="s">
        <v>75</v>
      </c>
      <c r="Y24" s="2" t="s">
        <v>1</v>
      </c>
    </row>
    <row r="25" spans="1:25" ht="12.75" x14ac:dyDescent="0.2">
      <c r="A25" s="16" t="s">
        <v>76</v>
      </c>
      <c r="B25" s="2">
        <v>22</v>
      </c>
      <c r="C25" s="9">
        <v>11</v>
      </c>
      <c r="D25" s="9">
        <v>2</v>
      </c>
      <c r="E25" s="10" t="s">
        <v>73</v>
      </c>
      <c r="F25" s="14" t="s">
        <v>77</v>
      </c>
      <c r="G25" s="11" t="s">
        <v>3</v>
      </c>
      <c r="H25" s="11"/>
      <c r="I25" s="11" t="s">
        <v>4</v>
      </c>
      <c r="J25" s="11"/>
      <c r="O25" s="2"/>
      <c r="U25" s="2">
        <v>11</v>
      </c>
      <c r="V25" s="2">
        <v>2</v>
      </c>
      <c r="W25" s="5" t="s">
        <v>73</v>
      </c>
      <c r="X25" s="5" t="s">
        <v>75</v>
      </c>
      <c r="Y25" s="2" t="s">
        <v>3</v>
      </c>
    </row>
    <row r="26" spans="1:25" ht="12.75" x14ac:dyDescent="0.2">
      <c r="A26" s="2"/>
      <c r="B26" s="2">
        <v>23</v>
      </c>
      <c r="C26" s="9">
        <v>12</v>
      </c>
      <c r="D26" s="9">
        <v>2</v>
      </c>
      <c r="E26" s="10" t="s">
        <v>78</v>
      </c>
      <c r="F26" s="10" t="s">
        <v>79</v>
      </c>
      <c r="G26" s="11" t="s">
        <v>1</v>
      </c>
      <c r="H26" s="11" t="s">
        <v>5</v>
      </c>
      <c r="I26" s="11" t="s">
        <v>5</v>
      </c>
      <c r="J26" s="11"/>
      <c r="O26" s="2"/>
      <c r="U26" s="2">
        <v>12</v>
      </c>
      <c r="V26" s="2">
        <v>2</v>
      </c>
      <c r="W26" s="5" t="s">
        <v>78</v>
      </c>
      <c r="X26" s="5" t="s">
        <v>80</v>
      </c>
      <c r="Y26" s="2" t="s">
        <v>1</v>
      </c>
    </row>
    <row r="27" spans="1:25" ht="12.75" x14ac:dyDescent="0.2">
      <c r="A27" s="2" t="s">
        <v>81</v>
      </c>
      <c r="B27" s="2">
        <v>24</v>
      </c>
      <c r="C27" s="9">
        <v>12</v>
      </c>
      <c r="D27" s="9">
        <v>2</v>
      </c>
      <c r="E27" s="10" t="s">
        <v>78</v>
      </c>
      <c r="F27" s="17" t="s">
        <v>82</v>
      </c>
      <c r="G27" s="11"/>
      <c r="H27" s="11"/>
      <c r="I27" s="11"/>
      <c r="J27" s="11"/>
      <c r="O27" s="2"/>
      <c r="U27" s="2">
        <v>12</v>
      </c>
      <c r="V27" s="2">
        <v>2</v>
      </c>
      <c r="W27" s="5" t="s">
        <v>78</v>
      </c>
      <c r="X27" s="5" t="s">
        <v>80</v>
      </c>
      <c r="Y27" s="2" t="s">
        <v>3</v>
      </c>
    </row>
    <row r="28" spans="1:25" ht="12.75" x14ac:dyDescent="0.2">
      <c r="A28" s="2"/>
      <c r="B28" s="2">
        <v>25</v>
      </c>
      <c r="C28" s="9">
        <v>13</v>
      </c>
      <c r="D28" s="9">
        <v>2</v>
      </c>
      <c r="E28" s="10" t="s">
        <v>83</v>
      </c>
      <c r="F28" s="10" t="s">
        <v>84</v>
      </c>
      <c r="G28" s="11" t="s">
        <v>1</v>
      </c>
      <c r="H28" s="11" t="s">
        <v>2</v>
      </c>
      <c r="I28" s="11" t="s">
        <v>2</v>
      </c>
      <c r="J28" s="11"/>
      <c r="O28" s="2"/>
      <c r="U28" s="2">
        <v>13</v>
      </c>
      <c r="V28" s="2">
        <v>2</v>
      </c>
      <c r="W28" s="5" t="s">
        <v>83</v>
      </c>
      <c r="X28" s="5" t="s">
        <v>85</v>
      </c>
      <c r="Y28" s="2" t="s">
        <v>1</v>
      </c>
    </row>
    <row r="29" spans="1:25" ht="12.75" x14ac:dyDescent="0.2">
      <c r="A29" s="2"/>
      <c r="B29" s="2">
        <v>26</v>
      </c>
      <c r="C29" s="9">
        <v>13</v>
      </c>
      <c r="D29" s="9">
        <v>2</v>
      </c>
      <c r="E29" s="10" t="s">
        <v>83</v>
      </c>
      <c r="F29" s="10" t="s">
        <v>86</v>
      </c>
      <c r="G29" s="11" t="s">
        <v>3</v>
      </c>
      <c r="H29" s="11" t="s">
        <v>4</v>
      </c>
      <c r="I29" s="11" t="s">
        <v>4</v>
      </c>
      <c r="J29" s="11"/>
      <c r="O29" s="2"/>
      <c r="U29" s="2">
        <v>13</v>
      </c>
      <c r="V29" s="2">
        <v>2</v>
      </c>
      <c r="W29" s="5" t="s">
        <v>83</v>
      </c>
      <c r="X29" s="5" t="s">
        <v>85</v>
      </c>
      <c r="Y29" s="2" t="s">
        <v>3</v>
      </c>
    </row>
    <row r="30" spans="1:25" ht="12.75" x14ac:dyDescent="0.2">
      <c r="A30" s="2"/>
      <c r="B30" s="2">
        <v>27</v>
      </c>
      <c r="C30" s="9">
        <v>14</v>
      </c>
      <c r="D30" s="9">
        <v>2</v>
      </c>
      <c r="E30" s="10" t="s">
        <v>87</v>
      </c>
      <c r="F30" s="10" t="s">
        <v>88</v>
      </c>
      <c r="G30" s="11" t="s">
        <v>1</v>
      </c>
      <c r="H30" s="11" t="s">
        <v>2</v>
      </c>
      <c r="I30" s="11" t="s">
        <v>2</v>
      </c>
      <c r="J30" s="11"/>
      <c r="O30" s="2"/>
      <c r="U30" s="2">
        <v>14</v>
      </c>
      <c r="V30" s="2">
        <v>2</v>
      </c>
      <c r="W30" s="5" t="s">
        <v>87</v>
      </c>
      <c r="X30" s="5" t="s">
        <v>89</v>
      </c>
      <c r="Y30" s="2" t="s">
        <v>1</v>
      </c>
    </row>
    <row r="31" spans="1:25" ht="12.75" x14ac:dyDescent="0.2">
      <c r="A31" s="2"/>
      <c r="B31" s="2">
        <v>28</v>
      </c>
      <c r="C31" s="9">
        <v>14</v>
      </c>
      <c r="D31" s="9">
        <v>2</v>
      </c>
      <c r="E31" s="10" t="s">
        <v>87</v>
      </c>
      <c r="F31" s="10" t="s">
        <v>90</v>
      </c>
      <c r="G31" s="11" t="s">
        <v>3</v>
      </c>
      <c r="H31" s="11" t="s">
        <v>4</v>
      </c>
      <c r="I31" s="11" t="s">
        <v>4</v>
      </c>
      <c r="J31" s="11"/>
      <c r="O31" s="2"/>
      <c r="U31" s="2">
        <v>14</v>
      </c>
      <c r="V31" s="2">
        <v>2</v>
      </c>
      <c r="W31" s="5" t="s">
        <v>87</v>
      </c>
      <c r="X31" s="5" t="s">
        <v>89</v>
      </c>
      <c r="Y31" s="2" t="s">
        <v>3</v>
      </c>
    </row>
    <row r="32" spans="1:25" ht="12.75" x14ac:dyDescent="0.2">
      <c r="A32" s="2"/>
      <c r="B32" s="2">
        <v>29</v>
      </c>
      <c r="C32" s="9">
        <v>15</v>
      </c>
      <c r="D32" s="9">
        <v>3</v>
      </c>
      <c r="E32" s="10">
        <v>3.1</v>
      </c>
      <c r="F32" s="10" t="s">
        <v>91</v>
      </c>
      <c r="G32" s="11" t="s">
        <v>1</v>
      </c>
      <c r="H32" s="11" t="s">
        <v>2</v>
      </c>
      <c r="I32" s="11" t="s">
        <v>2</v>
      </c>
      <c r="J32" s="11"/>
      <c r="O32" s="2"/>
      <c r="U32" s="2">
        <v>15</v>
      </c>
      <c r="V32" s="2">
        <v>3</v>
      </c>
      <c r="W32" s="5">
        <v>3.1</v>
      </c>
      <c r="X32" s="5" t="s">
        <v>92</v>
      </c>
      <c r="Y32" s="2" t="s">
        <v>1</v>
      </c>
    </row>
    <row r="33" spans="1:25" ht="12.75" x14ac:dyDescent="0.2">
      <c r="A33" s="2"/>
      <c r="B33" s="2">
        <v>30</v>
      </c>
      <c r="C33" s="9">
        <v>15</v>
      </c>
      <c r="D33" s="9">
        <v>3</v>
      </c>
      <c r="E33" s="10">
        <v>3.1</v>
      </c>
      <c r="F33" s="10" t="s">
        <v>93</v>
      </c>
      <c r="G33" s="11" t="s">
        <v>3</v>
      </c>
      <c r="H33" s="11" t="s">
        <v>4</v>
      </c>
      <c r="I33" s="11" t="s">
        <v>4</v>
      </c>
      <c r="J33" s="11"/>
      <c r="O33" s="2"/>
      <c r="U33" s="2">
        <v>15</v>
      </c>
      <c r="V33" s="2">
        <v>3</v>
      </c>
      <c r="W33" s="5">
        <v>3.1</v>
      </c>
      <c r="X33" s="5" t="s">
        <v>92</v>
      </c>
      <c r="Y33" s="2" t="s">
        <v>3</v>
      </c>
    </row>
    <row r="34" spans="1:25" ht="12.75" x14ac:dyDescent="0.2">
      <c r="A34" s="2"/>
      <c r="B34" s="2">
        <v>31</v>
      </c>
      <c r="C34" s="9">
        <v>16</v>
      </c>
      <c r="D34" s="9">
        <v>3</v>
      </c>
      <c r="E34" s="10">
        <v>3.2</v>
      </c>
      <c r="F34" s="10" t="s">
        <v>94</v>
      </c>
      <c r="G34" s="11" t="s">
        <v>1</v>
      </c>
      <c r="H34" s="11" t="s">
        <v>2</v>
      </c>
      <c r="I34" s="11" t="s">
        <v>2</v>
      </c>
      <c r="J34" s="11"/>
      <c r="O34" s="2"/>
      <c r="U34" s="2">
        <v>16</v>
      </c>
      <c r="V34" s="2">
        <v>3</v>
      </c>
      <c r="W34" s="5">
        <v>3.2</v>
      </c>
      <c r="X34" s="5" t="s">
        <v>95</v>
      </c>
      <c r="Y34" s="2" t="s">
        <v>1</v>
      </c>
    </row>
    <row r="35" spans="1:25" ht="12.75" x14ac:dyDescent="0.2">
      <c r="A35" s="2" t="s">
        <v>81</v>
      </c>
      <c r="B35" s="2">
        <v>32</v>
      </c>
      <c r="C35" s="9">
        <v>16</v>
      </c>
      <c r="D35" s="9">
        <v>3</v>
      </c>
      <c r="E35" s="10">
        <v>3.2</v>
      </c>
      <c r="F35" s="17" t="s">
        <v>96</v>
      </c>
      <c r="G35" s="11"/>
      <c r="H35" s="11"/>
      <c r="I35" s="11"/>
      <c r="J35" s="11"/>
      <c r="O35" s="2"/>
      <c r="U35" s="2">
        <v>16</v>
      </c>
      <c r="V35" s="2">
        <v>3</v>
      </c>
      <c r="W35" s="5">
        <v>3.2</v>
      </c>
      <c r="X35" s="5" t="s">
        <v>95</v>
      </c>
      <c r="Y35" s="2" t="s">
        <v>3</v>
      </c>
    </row>
    <row r="36" spans="1:25" ht="12.75" x14ac:dyDescent="0.2">
      <c r="A36" s="2"/>
      <c r="B36" s="2">
        <v>33</v>
      </c>
      <c r="C36" s="9">
        <v>17</v>
      </c>
      <c r="D36" s="9">
        <v>4</v>
      </c>
      <c r="E36" s="10">
        <v>4.0999999999999996</v>
      </c>
      <c r="F36" s="10" t="s">
        <v>97</v>
      </c>
      <c r="G36" s="11" t="s">
        <v>1</v>
      </c>
      <c r="H36" s="11" t="s">
        <v>2</v>
      </c>
      <c r="I36" s="11" t="s">
        <v>2</v>
      </c>
      <c r="J36" s="11"/>
      <c r="O36" s="2"/>
      <c r="U36" s="2">
        <v>17</v>
      </c>
      <c r="V36" s="2">
        <v>4</v>
      </c>
      <c r="W36" s="5">
        <v>4.0999999999999996</v>
      </c>
      <c r="X36" s="5" t="s">
        <v>99</v>
      </c>
      <c r="Y36" s="2" t="s">
        <v>1</v>
      </c>
    </row>
    <row r="37" spans="1:25" ht="12.75" x14ac:dyDescent="0.2">
      <c r="A37" s="2"/>
      <c r="B37" s="2">
        <v>34</v>
      </c>
      <c r="C37" s="9">
        <v>17</v>
      </c>
      <c r="D37" s="9">
        <v>4</v>
      </c>
      <c r="E37" s="10">
        <v>4.0999999999999996</v>
      </c>
      <c r="F37" s="10" t="s">
        <v>100</v>
      </c>
      <c r="G37" s="11" t="s">
        <v>3</v>
      </c>
      <c r="H37" s="11" t="s">
        <v>4</v>
      </c>
      <c r="I37" s="11" t="s">
        <v>6</v>
      </c>
      <c r="J37" s="11"/>
      <c r="O37" s="2"/>
      <c r="U37" s="2">
        <v>17</v>
      </c>
      <c r="V37" s="2">
        <v>4</v>
      </c>
      <c r="W37" s="5">
        <v>4.0999999999999996</v>
      </c>
      <c r="X37" s="5" t="s">
        <v>99</v>
      </c>
      <c r="Y37" s="2" t="s">
        <v>3</v>
      </c>
    </row>
    <row r="38" spans="1:25" ht="12.75" x14ac:dyDescent="0.2">
      <c r="A38" s="2"/>
      <c r="B38" s="2">
        <v>35</v>
      </c>
      <c r="C38" s="9">
        <v>18</v>
      </c>
      <c r="D38" s="9">
        <v>4</v>
      </c>
      <c r="E38" s="10" t="s">
        <v>98</v>
      </c>
      <c r="F38" s="10" t="s">
        <v>102</v>
      </c>
      <c r="G38" s="11" t="s">
        <v>1</v>
      </c>
      <c r="H38" s="11" t="s">
        <v>2</v>
      </c>
      <c r="I38" s="11" t="s">
        <v>2</v>
      </c>
      <c r="J38" s="11"/>
      <c r="O38" s="2"/>
      <c r="U38" s="2">
        <v>18</v>
      </c>
      <c r="V38" s="2">
        <v>4</v>
      </c>
      <c r="W38" s="5" t="s">
        <v>98</v>
      </c>
      <c r="X38" s="5" t="s">
        <v>104</v>
      </c>
      <c r="Y38" s="2" t="s">
        <v>1</v>
      </c>
    </row>
    <row r="39" spans="1:25" ht="12.75" x14ac:dyDescent="0.2">
      <c r="A39" s="2"/>
      <c r="B39" s="2">
        <v>36</v>
      </c>
      <c r="C39" s="9">
        <v>18</v>
      </c>
      <c r="D39" s="9">
        <v>4</v>
      </c>
      <c r="E39" s="10" t="s">
        <v>98</v>
      </c>
      <c r="F39" s="10" t="s">
        <v>105</v>
      </c>
      <c r="G39" s="11" t="s">
        <v>3</v>
      </c>
      <c r="H39" s="11" t="s">
        <v>4</v>
      </c>
      <c r="I39" s="11" t="s">
        <v>4</v>
      </c>
      <c r="J39" s="11"/>
      <c r="O39" s="2"/>
      <c r="U39" s="2">
        <v>18</v>
      </c>
      <c r="V39" s="2">
        <v>4</v>
      </c>
      <c r="W39" s="5" t="s">
        <v>98</v>
      </c>
      <c r="X39" s="5" t="s">
        <v>104</v>
      </c>
      <c r="Y39" s="2" t="s">
        <v>3</v>
      </c>
    </row>
    <row r="40" spans="1:25" ht="12.75" x14ac:dyDescent="0.2">
      <c r="A40" s="2" t="s">
        <v>107</v>
      </c>
      <c r="B40" s="2">
        <v>37</v>
      </c>
      <c r="C40" s="9">
        <v>19</v>
      </c>
      <c r="D40" s="9">
        <v>4</v>
      </c>
      <c r="E40" s="10" t="s">
        <v>101</v>
      </c>
      <c r="F40" s="10" t="s">
        <v>108</v>
      </c>
      <c r="G40" s="11" t="s">
        <v>1</v>
      </c>
      <c r="H40" s="11" t="s">
        <v>2</v>
      </c>
      <c r="I40" s="11" t="s">
        <v>2</v>
      </c>
      <c r="J40" s="11"/>
      <c r="O40" s="2"/>
      <c r="U40" s="2">
        <v>19</v>
      </c>
      <c r="V40" s="2">
        <v>4</v>
      </c>
      <c r="W40" s="5" t="s">
        <v>110</v>
      </c>
      <c r="X40" s="5" t="s">
        <v>111</v>
      </c>
      <c r="Y40" s="2" t="s">
        <v>1</v>
      </c>
    </row>
    <row r="41" spans="1:25" ht="12.75" x14ac:dyDescent="0.2">
      <c r="A41" s="2"/>
      <c r="B41" s="2">
        <v>38</v>
      </c>
      <c r="C41" s="9">
        <v>19</v>
      </c>
      <c r="D41" s="9">
        <v>4</v>
      </c>
      <c r="E41" s="10" t="s">
        <v>101</v>
      </c>
      <c r="F41" s="10" t="s">
        <v>112</v>
      </c>
      <c r="G41" s="11" t="s">
        <v>3</v>
      </c>
      <c r="H41" s="11" t="s">
        <v>4</v>
      </c>
      <c r="I41" s="11" t="s">
        <v>4</v>
      </c>
      <c r="J41" s="11"/>
      <c r="O41" s="2"/>
      <c r="U41" s="2">
        <v>19</v>
      </c>
      <c r="V41" s="2">
        <v>4</v>
      </c>
      <c r="W41" s="5" t="s">
        <v>110</v>
      </c>
      <c r="X41" s="5" t="s">
        <v>111</v>
      </c>
      <c r="Y41" s="2" t="s">
        <v>3</v>
      </c>
    </row>
    <row r="42" spans="1:25" ht="12.75" x14ac:dyDescent="0.2">
      <c r="A42" s="2" t="s">
        <v>114</v>
      </c>
      <c r="B42" s="2">
        <v>39</v>
      </c>
      <c r="C42" s="9">
        <v>19</v>
      </c>
      <c r="D42" s="9">
        <v>4</v>
      </c>
      <c r="E42" s="10" t="s">
        <v>103</v>
      </c>
      <c r="F42" s="10" t="s">
        <v>108</v>
      </c>
      <c r="G42" s="11" t="s">
        <v>1</v>
      </c>
      <c r="H42" s="11" t="s">
        <v>2</v>
      </c>
      <c r="I42" s="11" t="s">
        <v>2</v>
      </c>
      <c r="J42" s="11"/>
      <c r="O42" s="2"/>
      <c r="U42" s="2"/>
      <c r="V42" s="2"/>
      <c r="W42" s="5"/>
      <c r="X42" s="5"/>
      <c r="Y42" s="2"/>
    </row>
    <row r="43" spans="1:25" ht="12.75" x14ac:dyDescent="0.2">
      <c r="A43" s="2"/>
      <c r="B43" s="2">
        <v>40</v>
      </c>
      <c r="C43" s="9">
        <v>19</v>
      </c>
      <c r="D43" s="9">
        <v>4</v>
      </c>
      <c r="E43" s="10" t="s">
        <v>103</v>
      </c>
      <c r="F43" s="10" t="s">
        <v>112</v>
      </c>
      <c r="G43" s="11" t="s">
        <v>3</v>
      </c>
      <c r="H43" s="11" t="s">
        <v>4</v>
      </c>
      <c r="I43" s="11" t="s">
        <v>4</v>
      </c>
      <c r="J43" s="11"/>
      <c r="O43" s="2"/>
      <c r="U43" s="2"/>
      <c r="V43" s="2"/>
      <c r="W43" s="5"/>
      <c r="X43" s="5"/>
      <c r="Y43" s="2"/>
    </row>
    <row r="44" spans="1:25" ht="12.75" x14ac:dyDescent="0.2">
      <c r="A44" s="2"/>
      <c r="B44" s="2">
        <v>41</v>
      </c>
      <c r="C44" s="9">
        <v>20</v>
      </c>
      <c r="D44" s="9">
        <v>4</v>
      </c>
      <c r="E44" s="10" t="s">
        <v>106</v>
      </c>
      <c r="F44" s="10" t="s">
        <v>117</v>
      </c>
      <c r="G44" s="11" t="s">
        <v>1</v>
      </c>
      <c r="H44" s="11" t="s">
        <v>5</v>
      </c>
      <c r="I44" s="11" t="s">
        <v>2</v>
      </c>
      <c r="J44" s="11"/>
      <c r="O44" s="2"/>
      <c r="U44" s="2">
        <v>20</v>
      </c>
      <c r="V44" s="2">
        <v>4</v>
      </c>
      <c r="W44" s="5" t="s">
        <v>106</v>
      </c>
      <c r="X44" s="5" t="s">
        <v>119</v>
      </c>
      <c r="Y44" s="2" t="s">
        <v>1</v>
      </c>
    </row>
    <row r="45" spans="1:25" ht="12.75" x14ac:dyDescent="0.2">
      <c r="A45" s="2"/>
      <c r="B45" s="2">
        <v>42</v>
      </c>
      <c r="C45" s="9">
        <v>20</v>
      </c>
      <c r="D45" s="9">
        <v>4</v>
      </c>
      <c r="E45" s="10" t="s">
        <v>106</v>
      </c>
      <c r="F45" s="10" t="s">
        <v>120</v>
      </c>
      <c r="G45" s="11" t="s">
        <v>3</v>
      </c>
      <c r="H45" s="11" t="s">
        <v>4</v>
      </c>
      <c r="I45" s="11" t="s">
        <v>4</v>
      </c>
      <c r="J45" s="11"/>
      <c r="O45" s="2"/>
      <c r="U45" s="2">
        <v>20</v>
      </c>
      <c r="V45" s="2">
        <v>4</v>
      </c>
      <c r="W45" s="5" t="s">
        <v>106</v>
      </c>
      <c r="X45" s="5" t="s">
        <v>119</v>
      </c>
      <c r="Y45" s="2" t="s">
        <v>3</v>
      </c>
    </row>
    <row r="46" spans="1:25" ht="12.75" x14ac:dyDescent="0.2">
      <c r="A46" s="2"/>
      <c r="B46" s="2">
        <v>43</v>
      </c>
      <c r="C46" s="9">
        <v>21</v>
      </c>
      <c r="D46" s="9">
        <v>4</v>
      </c>
      <c r="E46" s="10" t="s">
        <v>109</v>
      </c>
      <c r="F46" s="10" t="s">
        <v>122</v>
      </c>
      <c r="G46" s="11" t="s">
        <v>1</v>
      </c>
      <c r="H46" s="11" t="s">
        <v>5</v>
      </c>
      <c r="I46" s="11" t="s">
        <v>2</v>
      </c>
      <c r="J46" s="11"/>
      <c r="O46" s="2"/>
      <c r="U46" s="2">
        <v>21</v>
      </c>
      <c r="V46" s="2">
        <v>4</v>
      </c>
      <c r="W46" s="5" t="s">
        <v>109</v>
      </c>
      <c r="X46" s="5" t="s">
        <v>124</v>
      </c>
      <c r="Y46" s="2" t="s">
        <v>1</v>
      </c>
    </row>
    <row r="47" spans="1:25" ht="12.75" x14ac:dyDescent="0.2">
      <c r="A47" s="2"/>
      <c r="B47" s="2">
        <v>44</v>
      </c>
      <c r="C47" s="9">
        <v>21</v>
      </c>
      <c r="D47" s="9">
        <v>4</v>
      </c>
      <c r="E47" s="10" t="s">
        <v>109</v>
      </c>
      <c r="F47" s="10" t="s">
        <v>125</v>
      </c>
      <c r="G47" s="11" t="s">
        <v>3</v>
      </c>
      <c r="H47" s="11" t="s">
        <v>4</v>
      </c>
      <c r="I47" s="11" t="s">
        <v>4</v>
      </c>
      <c r="J47" s="11"/>
      <c r="O47" s="2"/>
      <c r="U47" s="2">
        <v>21</v>
      </c>
      <c r="V47" s="2">
        <v>4</v>
      </c>
      <c r="W47" s="5" t="s">
        <v>109</v>
      </c>
      <c r="X47" s="5" t="s">
        <v>124</v>
      </c>
      <c r="Y47" s="2" t="s">
        <v>3</v>
      </c>
    </row>
    <row r="48" spans="1:25" ht="12.75" x14ac:dyDescent="0.2">
      <c r="A48" s="2"/>
      <c r="B48" s="2">
        <v>45</v>
      </c>
      <c r="C48" s="9">
        <v>22</v>
      </c>
      <c r="D48" s="9">
        <v>4</v>
      </c>
      <c r="E48" s="10" t="s">
        <v>113</v>
      </c>
      <c r="F48" s="10" t="s">
        <v>126</v>
      </c>
      <c r="G48" s="11" t="s">
        <v>1</v>
      </c>
      <c r="H48" s="11" t="s">
        <v>5</v>
      </c>
      <c r="I48" s="11" t="s">
        <v>5</v>
      </c>
      <c r="J48" s="11"/>
      <c r="O48" s="2"/>
      <c r="U48" s="2">
        <v>22</v>
      </c>
      <c r="V48" s="2">
        <v>4</v>
      </c>
      <c r="W48" s="5" t="s">
        <v>113</v>
      </c>
      <c r="X48" s="5" t="s">
        <v>128</v>
      </c>
      <c r="Y48" s="2" t="s">
        <v>1</v>
      </c>
    </row>
    <row r="49" spans="1:25" ht="12.75" x14ac:dyDescent="0.2">
      <c r="A49" s="2"/>
      <c r="B49" s="2">
        <v>46</v>
      </c>
      <c r="C49" s="9">
        <v>22</v>
      </c>
      <c r="D49" s="9">
        <v>4</v>
      </c>
      <c r="E49" s="10" t="s">
        <v>113</v>
      </c>
      <c r="F49" s="10" t="s">
        <v>129</v>
      </c>
      <c r="G49" s="11" t="s">
        <v>3</v>
      </c>
      <c r="H49" s="11" t="s">
        <v>4</v>
      </c>
      <c r="I49" s="11" t="s">
        <v>4</v>
      </c>
      <c r="J49" s="11"/>
      <c r="O49" s="2"/>
      <c r="U49" s="2">
        <v>22</v>
      </c>
      <c r="V49" s="2">
        <v>4</v>
      </c>
      <c r="W49" s="5" t="s">
        <v>113</v>
      </c>
      <c r="X49" s="5" t="s">
        <v>128</v>
      </c>
      <c r="Y49" s="2" t="s">
        <v>3</v>
      </c>
    </row>
    <row r="50" spans="1:25" ht="12.75" x14ac:dyDescent="0.2">
      <c r="A50" s="2"/>
      <c r="B50" s="2">
        <v>47</v>
      </c>
      <c r="C50" s="9">
        <v>23</v>
      </c>
      <c r="D50" s="9">
        <v>4</v>
      </c>
      <c r="E50" s="10" t="s">
        <v>115</v>
      </c>
      <c r="F50" s="10" t="s">
        <v>131</v>
      </c>
      <c r="G50" s="11" t="s">
        <v>1</v>
      </c>
      <c r="H50" s="11" t="s">
        <v>2</v>
      </c>
      <c r="I50" s="11" t="s">
        <v>2</v>
      </c>
      <c r="J50" s="11"/>
      <c r="O50" s="2"/>
      <c r="U50" s="2">
        <v>23</v>
      </c>
      <c r="V50" s="2">
        <v>4</v>
      </c>
      <c r="W50" s="5" t="s">
        <v>115</v>
      </c>
      <c r="X50" s="5" t="s">
        <v>133</v>
      </c>
      <c r="Y50" s="2" t="s">
        <v>1</v>
      </c>
    </row>
    <row r="51" spans="1:25" ht="12.75" x14ac:dyDescent="0.2">
      <c r="A51" s="2"/>
      <c r="B51" s="2">
        <v>48</v>
      </c>
      <c r="C51" s="9">
        <v>23</v>
      </c>
      <c r="D51" s="9">
        <v>4</v>
      </c>
      <c r="E51" s="10" t="s">
        <v>115</v>
      </c>
      <c r="F51" s="10" t="s">
        <v>134</v>
      </c>
      <c r="G51" s="11" t="s">
        <v>3</v>
      </c>
      <c r="H51" s="11" t="s">
        <v>4</v>
      </c>
      <c r="I51" s="11" t="s">
        <v>4</v>
      </c>
      <c r="J51" s="11"/>
      <c r="O51" s="2"/>
      <c r="U51" s="2">
        <v>23</v>
      </c>
      <c r="V51" s="2">
        <v>4</v>
      </c>
      <c r="W51" s="5" t="s">
        <v>115</v>
      </c>
      <c r="X51" s="5" t="s">
        <v>133</v>
      </c>
      <c r="Y51" s="2" t="s">
        <v>3</v>
      </c>
    </row>
    <row r="52" spans="1:25" ht="12.75" x14ac:dyDescent="0.2">
      <c r="A52" s="2"/>
      <c r="B52" s="2">
        <v>49</v>
      </c>
      <c r="C52" s="9">
        <v>24</v>
      </c>
      <c r="D52" s="9">
        <v>4</v>
      </c>
      <c r="E52" s="10" t="s">
        <v>116</v>
      </c>
      <c r="F52" s="10" t="s">
        <v>136</v>
      </c>
      <c r="G52" s="11" t="s">
        <v>1</v>
      </c>
      <c r="H52" s="11" t="s">
        <v>2</v>
      </c>
      <c r="I52" s="11" t="s">
        <v>2</v>
      </c>
      <c r="J52" s="11"/>
      <c r="O52" s="2"/>
      <c r="U52" s="2">
        <v>24</v>
      </c>
      <c r="V52" s="2">
        <v>4</v>
      </c>
      <c r="W52" s="5" t="s">
        <v>116</v>
      </c>
      <c r="X52" s="5" t="s">
        <v>138</v>
      </c>
      <c r="Y52" s="2" t="s">
        <v>1</v>
      </c>
    </row>
    <row r="53" spans="1:25" ht="12.75" x14ac:dyDescent="0.2">
      <c r="A53" s="2"/>
      <c r="B53" s="2">
        <v>50</v>
      </c>
      <c r="C53" s="9">
        <v>24</v>
      </c>
      <c r="D53" s="9">
        <v>4</v>
      </c>
      <c r="E53" s="10" t="s">
        <v>116</v>
      </c>
      <c r="F53" s="10" t="s">
        <v>139</v>
      </c>
      <c r="G53" s="11" t="s">
        <v>3</v>
      </c>
      <c r="H53" s="11" t="s">
        <v>4</v>
      </c>
      <c r="I53" s="11" t="s">
        <v>4</v>
      </c>
      <c r="J53" s="11"/>
      <c r="O53" s="2"/>
      <c r="U53" s="2">
        <v>24</v>
      </c>
      <c r="V53" s="2">
        <v>4</v>
      </c>
      <c r="W53" s="5" t="s">
        <v>116</v>
      </c>
      <c r="X53" s="5" t="s">
        <v>138</v>
      </c>
      <c r="Y53" s="2" t="s">
        <v>3</v>
      </c>
    </row>
    <row r="54" spans="1:25" ht="12.75" x14ac:dyDescent="0.2">
      <c r="A54" s="2"/>
      <c r="B54" s="2">
        <v>51</v>
      </c>
      <c r="C54" s="9">
        <v>25</v>
      </c>
      <c r="D54" s="9">
        <v>4</v>
      </c>
      <c r="E54" s="10" t="s">
        <v>118</v>
      </c>
      <c r="F54" s="10" t="s">
        <v>141</v>
      </c>
      <c r="G54" s="11" t="s">
        <v>1</v>
      </c>
      <c r="H54" s="11" t="s">
        <v>2</v>
      </c>
      <c r="I54" s="11" t="s">
        <v>2</v>
      </c>
      <c r="J54" s="11"/>
      <c r="O54" s="2"/>
      <c r="U54" s="2">
        <v>25</v>
      </c>
      <c r="V54" s="2">
        <v>4</v>
      </c>
      <c r="W54" s="5" t="s">
        <v>118</v>
      </c>
      <c r="X54" s="5" t="s">
        <v>143</v>
      </c>
      <c r="Y54" s="2" t="s">
        <v>1</v>
      </c>
    </row>
    <row r="55" spans="1:25" ht="12.75" x14ac:dyDescent="0.2">
      <c r="A55" s="2"/>
      <c r="B55" s="2">
        <v>52</v>
      </c>
      <c r="C55" s="9">
        <v>25</v>
      </c>
      <c r="D55" s="9">
        <v>4</v>
      </c>
      <c r="E55" s="10" t="s">
        <v>118</v>
      </c>
      <c r="F55" s="10" t="s">
        <v>144</v>
      </c>
      <c r="G55" s="11" t="s">
        <v>3</v>
      </c>
      <c r="H55" s="11" t="s">
        <v>4</v>
      </c>
      <c r="I55" s="11" t="s">
        <v>4</v>
      </c>
      <c r="J55" s="11"/>
      <c r="O55" s="2"/>
      <c r="U55" s="2">
        <v>25</v>
      </c>
      <c r="V55" s="2">
        <v>4</v>
      </c>
      <c r="W55" s="5" t="s">
        <v>118</v>
      </c>
      <c r="X55" s="5" t="s">
        <v>143</v>
      </c>
      <c r="Y55" s="2" t="s">
        <v>3</v>
      </c>
    </row>
    <row r="56" spans="1:25" ht="12.75" x14ac:dyDescent="0.2">
      <c r="A56" s="2"/>
      <c r="B56" s="2">
        <v>53</v>
      </c>
      <c r="C56" s="9">
        <v>26</v>
      </c>
      <c r="D56" s="9">
        <v>4</v>
      </c>
      <c r="E56" s="10" t="s">
        <v>121</v>
      </c>
      <c r="F56" s="10" t="s">
        <v>146</v>
      </c>
      <c r="G56" s="11" t="s">
        <v>1</v>
      </c>
      <c r="H56" s="11" t="s">
        <v>2</v>
      </c>
      <c r="I56" s="11" t="s">
        <v>2</v>
      </c>
      <c r="J56" s="11"/>
      <c r="O56" s="2"/>
      <c r="U56" s="2">
        <v>26</v>
      </c>
      <c r="V56" s="2">
        <v>4</v>
      </c>
      <c r="W56" s="5" t="s">
        <v>121</v>
      </c>
      <c r="X56" s="5" t="s">
        <v>148</v>
      </c>
      <c r="Y56" s="2" t="s">
        <v>1</v>
      </c>
    </row>
    <row r="57" spans="1:25" ht="12.75" x14ac:dyDescent="0.2">
      <c r="A57" s="2"/>
      <c r="B57" s="2">
        <v>54</v>
      </c>
      <c r="C57" s="9">
        <v>26</v>
      </c>
      <c r="D57" s="9">
        <v>4</v>
      </c>
      <c r="E57" s="10" t="s">
        <v>121</v>
      </c>
      <c r="F57" s="10" t="s">
        <v>149</v>
      </c>
      <c r="G57" s="11" t="s">
        <v>3</v>
      </c>
      <c r="H57" s="11" t="s">
        <v>4</v>
      </c>
      <c r="I57" s="11" t="s">
        <v>4</v>
      </c>
      <c r="J57" s="11"/>
      <c r="O57" s="2"/>
      <c r="U57" s="2">
        <v>26</v>
      </c>
      <c r="V57" s="2">
        <v>4</v>
      </c>
      <c r="W57" s="5" t="s">
        <v>121</v>
      </c>
      <c r="X57" s="5" t="s">
        <v>148</v>
      </c>
      <c r="Y57" s="2" t="s">
        <v>3</v>
      </c>
    </row>
    <row r="58" spans="1:25" ht="12.75" x14ac:dyDescent="0.2">
      <c r="A58" s="2"/>
      <c r="B58" s="2">
        <v>55</v>
      </c>
      <c r="C58" s="9">
        <v>27</v>
      </c>
      <c r="D58" s="9">
        <v>4</v>
      </c>
      <c r="E58" s="10" t="s">
        <v>123</v>
      </c>
      <c r="F58" s="10" t="s">
        <v>151</v>
      </c>
      <c r="G58" s="11" t="s">
        <v>1</v>
      </c>
      <c r="H58" s="11" t="s">
        <v>2</v>
      </c>
      <c r="I58" s="11" t="s">
        <v>2</v>
      </c>
      <c r="J58" s="11"/>
      <c r="O58" s="2"/>
      <c r="U58" s="2">
        <v>27</v>
      </c>
      <c r="V58" s="2">
        <v>4</v>
      </c>
      <c r="W58" s="5" t="s">
        <v>123</v>
      </c>
      <c r="X58" s="5" t="s">
        <v>153</v>
      </c>
      <c r="Y58" s="2" t="s">
        <v>1</v>
      </c>
    </row>
    <row r="59" spans="1:25" ht="12.75" x14ac:dyDescent="0.2">
      <c r="A59" s="2"/>
      <c r="B59" s="2">
        <v>56</v>
      </c>
      <c r="C59" s="9">
        <v>27</v>
      </c>
      <c r="D59" s="9">
        <v>4</v>
      </c>
      <c r="E59" s="10" t="s">
        <v>123</v>
      </c>
      <c r="F59" s="10" t="s">
        <v>154</v>
      </c>
      <c r="G59" s="11" t="s">
        <v>3</v>
      </c>
      <c r="H59" s="11" t="s">
        <v>4</v>
      </c>
      <c r="I59" s="11" t="s">
        <v>4</v>
      </c>
      <c r="J59" s="11"/>
      <c r="O59" s="2"/>
      <c r="U59" s="2">
        <v>27</v>
      </c>
      <c r="V59" s="2">
        <v>4</v>
      </c>
      <c r="W59" s="5" t="s">
        <v>123</v>
      </c>
      <c r="X59" s="5" t="s">
        <v>153</v>
      </c>
      <c r="Y59" s="2" t="s">
        <v>3</v>
      </c>
    </row>
    <row r="60" spans="1:25" ht="12.75" x14ac:dyDescent="0.2">
      <c r="A60" s="2"/>
      <c r="B60" s="2">
        <v>57</v>
      </c>
      <c r="C60" s="9">
        <v>28</v>
      </c>
      <c r="D60" s="9">
        <v>4</v>
      </c>
      <c r="E60" s="10">
        <v>4.5</v>
      </c>
      <c r="F60" s="10" t="s">
        <v>156</v>
      </c>
      <c r="G60" s="11" t="s">
        <v>1</v>
      </c>
      <c r="H60" s="11" t="s">
        <v>2</v>
      </c>
      <c r="I60" s="11" t="s">
        <v>2</v>
      </c>
      <c r="J60" s="11"/>
      <c r="O60" s="2"/>
      <c r="U60" s="2">
        <v>28</v>
      </c>
      <c r="V60" s="2">
        <v>4</v>
      </c>
      <c r="W60" s="5">
        <v>4.5</v>
      </c>
      <c r="X60" s="5" t="s">
        <v>157</v>
      </c>
      <c r="Y60" s="2" t="s">
        <v>1</v>
      </c>
    </row>
    <row r="61" spans="1:25" ht="12.75" x14ac:dyDescent="0.2">
      <c r="A61" s="2"/>
      <c r="B61" s="2">
        <v>58</v>
      </c>
      <c r="C61" s="9">
        <v>28</v>
      </c>
      <c r="D61" s="9">
        <v>4</v>
      </c>
      <c r="E61" s="10">
        <v>4.5</v>
      </c>
      <c r="F61" s="10" t="s">
        <v>158</v>
      </c>
      <c r="G61" s="11" t="s">
        <v>3</v>
      </c>
      <c r="H61" s="11" t="s">
        <v>4</v>
      </c>
      <c r="I61" s="11" t="s">
        <v>4</v>
      </c>
      <c r="J61" s="11"/>
      <c r="O61" s="2"/>
      <c r="U61" s="2">
        <v>28</v>
      </c>
      <c r="V61" s="2">
        <v>4</v>
      </c>
      <c r="W61" s="5">
        <v>4.5</v>
      </c>
      <c r="X61" s="5" t="s">
        <v>157</v>
      </c>
      <c r="Y61" s="2" t="s">
        <v>3</v>
      </c>
    </row>
    <row r="62" spans="1:25" ht="12.75" x14ac:dyDescent="0.2">
      <c r="A62" s="2"/>
      <c r="B62" s="2">
        <v>59</v>
      </c>
      <c r="C62" s="9">
        <v>29</v>
      </c>
      <c r="D62" s="9">
        <v>4</v>
      </c>
      <c r="E62" s="10" t="s">
        <v>127</v>
      </c>
      <c r="F62" s="10" t="s">
        <v>160</v>
      </c>
      <c r="G62" s="11" t="s">
        <v>1</v>
      </c>
      <c r="H62" s="11" t="s">
        <v>5</v>
      </c>
      <c r="I62" s="11" t="s">
        <v>2</v>
      </c>
      <c r="J62" s="11"/>
      <c r="O62" s="2"/>
      <c r="U62" s="2">
        <v>29</v>
      </c>
      <c r="V62" s="2">
        <v>4</v>
      </c>
      <c r="W62" s="5" t="s">
        <v>127</v>
      </c>
      <c r="X62" s="5" t="s">
        <v>162</v>
      </c>
      <c r="Y62" s="2" t="s">
        <v>1</v>
      </c>
    </row>
    <row r="63" spans="1:25" ht="12.75" x14ac:dyDescent="0.2">
      <c r="A63" s="2"/>
      <c r="B63" s="2">
        <v>60</v>
      </c>
      <c r="C63" s="9">
        <v>29</v>
      </c>
      <c r="D63" s="9">
        <v>4</v>
      </c>
      <c r="E63" s="10" t="s">
        <v>127</v>
      </c>
      <c r="F63" s="10" t="s">
        <v>163</v>
      </c>
      <c r="G63" s="11" t="s">
        <v>3</v>
      </c>
      <c r="H63" s="11" t="s">
        <v>4</v>
      </c>
      <c r="I63" s="11" t="s">
        <v>4</v>
      </c>
      <c r="J63" s="11"/>
      <c r="O63" s="2"/>
      <c r="U63" s="2">
        <v>29</v>
      </c>
      <c r="V63" s="2">
        <v>4</v>
      </c>
      <c r="W63" s="5" t="s">
        <v>127</v>
      </c>
      <c r="X63" s="5" t="s">
        <v>162</v>
      </c>
      <c r="Y63" s="2" t="s">
        <v>3</v>
      </c>
    </row>
    <row r="64" spans="1:25" ht="12.75" x14ac:dyDescent="0.2">
      <c r="A64" s="2"/>
      <c r="B64" s="2">
        <v>61</v>
      </c>
      <c r="C64" s="9">
        <v>30</v>
      </c>
      <c r="D64" s="9">
        <v>4</v>
      </c>
      <c r="E64" s="10" t="s">
        <v>130</v>
      </c>
      <c r="F64" s="10" t="s">
        <v>165</v>
      </c>
      <c r="G64" s="11" t="s">
        <v>1</v>
      </c>
      <c r="H64" s="11" t="s">
        <v>2</v>
      </c>
      <c r="I64" s="11" t="s">
        <v>2</v>
      </c>
      <c r="J64" s="11"/>
      <c r="O64" s="2"/>
      <c r="U64" s="2">
        <v>30</v>
      </c>
      <c r="V64" s="2">
        <v>4</v>
      </c>
      <c r="W64" s="5" t="s">
        <v>130</v>
      </c>
      <c r="X64" s="5" t="s">
        <v>166</v>
      </c>
      <c r="Y64" s="2" t="s">
        <v>1</v>
      </c>
    </row>
    <row r="65" spans="1:25" ht="12.75" x14ac:dyDescent="0.2">
      <c r="A65" s="2"/>
      <c r="B65" s="2">
        <v>62</v>
      </c>
      <c r="C65" s="9">
        <v>30</v>
      </c>
      <c r="D65" s="9">
        <v>4</v>
      </c>
      <c r="E65" s="10" t="s">
        <v>130</v>
      </c>
      <c r="F65" s="10" t="s">
        <v>167</v>
      </c>
      <c r="G65" s="11" t="s">
        <v>3</v>
      </c>
      <c r="H65" s="11" t="s">
        <v>4</v>
      </c>
      <c r="I65" s="11" t="s">
        <v>4</v>
      </c>
      <c r="J65" s="11"/>
      <c r="O65" s="2"/>
      <c r="U65" s="2">
        <v>30</v>
      </c>
      <c r="V65" s="2">
        <v>4</v>
      </c>
      <c r="W65" s="5" t="s">
        <v>130</v>
      </c>
      <c r="X65" s="5" t="s">
        <v>166</v>
      </c>
      <c r="Y65" s="2" t="s">
        <v>3</v>
      </c>
    </row>
    <row r="66" spans="1:25" ht="12.75" x14ac:dyDescent="0.2">
      <c r="A66" s="2"/>
      <c r="B66" s="2">
        <v>63</v>
      </c>
      <c r="C66" s="9">
        <v>31</v>
      </c>
      <c r="D66" s="9">
        <v>4</v>
      </c>
      <c r="E66" s="10" t="s">
        <v>132</v>
      </c>
      <c r="F66" s="10" t="s">
        <v>169</v>
      </c>
      <c r="G66" s="11" t="s">
        <v>1</v>
      </c>
      <c r="H66" s="11" t="s">
        <v>5</v>
      </c>
      <c r="I66" s="11" t="s">
        <v>2</v>
      </c>
      <c r="J66" s="11"/>
      <c r="O66" s="2"/>
      <c r="U66" s="2">
        <v>31</v>
      </c>
      <c r="V66" s="2">
        <v>4</v>
      </c>
      <c r="W66" s="5" t="s">
        <v>132</v>
      </c>
      <c r="X66" s="5" t="s">
        <v>171</v>
      </c>
      <c r="Y66" s="2" t="s">
        <v>1</v>
      </c>
    </row>
    <row r="67" spans="1:25" ht="12.75" x14ac:dyDescent="0.2">
      <c r="A67" s="2"/>
      <c r="B67" s="2">
        <v>64</v>
      </c>
      <c r="C67" s="9">
        <v>31</v>
      </c>
      <c r="D67" s="9">
        <v>4</v>
      </c>
      <c r="E67" s="10" t="s">
        <v>132</v>
      </c>
      <c r="F67" s="10" t="s">
        <v>172</v>
      </c>
      <c r="G67" s="11" t="s">
        <v>3</v>
      </c>
      <c r="H67" s="11" t="s">
        <v>4</v>
      </c>
      <c r="I67" s="11" t="s">
        <v>4</v>
      </c>
      <c r="J67" s="11"/>
      <c r="O67" s="2"/>
      <c r="U67" s="2">
        <v>31</v>
      </c>
      <c r="V67" s="2">
        <v>4</v>
      </c>
      <c r="W67" s="5" t="s">
        <v>132</v>
      </c>
      <c r="X67" s="5" t="s">
        <v>171</v>
      </c>
      <c r="Y67" s="2" t="s">
        <v>3</v>
      </c>
    </row>
    <row r="68" spans="1:25" ht="12.75" x14ac:dyDescent="0.2">
      <c r="A68" s="2"/>
      <c r="B68" s="2">
        <v>65</v>
      </c>
      <c r="C68" s="9">
        <v>32</v>
      </c>
      <c r="D68" s="9">
        <v>4</v>
      </c>
      <c r="E68" s="10" t="s">
        <v>135</v>
      </c>
      <c r="F68" s="10" t="s">
        <v>174</v>
      </c>
      <c r="G68" s="11" t="s">
        <v>1</v>
      </c>
      <c r="H68" s="11" t="s">
        <v>5</v>
      </c>
      <c r="I68" s="11" t="s">
        <v>2</v>
      </c>
      <c r="J68" s="11"/>
      <c r="O68" s="2"/>
      <c r="U68" s="2">
        <v>32</v>
      </c>
      <c r="V68" s="2">
        <v>4</v>
      </c>
      <c r="W68" s="5" t="s">
        <v>135</v>
      </c>
      <c r="X68" s="5" t="s">
        <v>176</v>
      </c>
      <c r="Y68" s="2" t="s">
        <v>1</v>
      </c>
    </row>
    <row r="69" spans="1:25" ht="12.75" x14ac:dyDescent="0.2">
      <c r="A69" s="2"/>
      <c r="B69" s="2">
        <v>66</v>
      </c>
      <c r="C69" s="9">
        <v>32</v>
      </c>
      <c r="D69" s="9">
        <v>4</v>
      </c>
      <c r="E69" s="10" t="s">
        <v>135</v>
      </c>
      <c r="F69" s="10" t="s">
        <v>177</v>
      </c>
      <c r="G69" s="11" t="s">
        <v>3</v>
      </c>
      <c r="H69" s="11" t="s">
        <v>4</v>
      </c>
      <c r="I69" s="11" t="s">
        <v>4</v>
      </c>
      <c r="J69" s="11"/>
      <c r="O69" s="2"/>
      <c r="U69" s="2">
        <v>32</v>
      </c>
      <c r="V69" s="2">
        <v>4</v>
      </c>
      <c r="W69" s="5" t="s">
        <v>135</v>
      </c>
      <c r="X69" s="5" t="s">
        <v>176</v>
      </c>
      <c r="Y69" s="2" t="s">
        <v>3</v>
      </c>
    </row>
    <row r="70" spans="1:25" ht="12.75" x14ac:dyDescent="0.2">
      <c r="A70" s="2"/>
      <c r="B70" s="2">
        <v>67</v>
      </c>
      <c r="C70" s="9">
        <v>33</v>
      </c>
      <c r="D70" s="9">
        <v>4</v>
      </c>
      <c r="E70" s="10" t="s">
        <v>137</v>
      </c>
      <c r="F70" s="10" t="s">
        <v>179</v>
      </c>
      <c r="G70" s="11" t="s">
        <v>1</v>
      </c>
      <c r="H70" s="11" t="s">
        <v>2</v>
      </c>
      <c r="I70" s="11" t="s">
        <v>2</v>
      </c>
      <c r="J70" s="11"/>
      <c r="O70" s="2"/>
      <c r="U70" s="2">
        <v>33</v>
      </c>
      <c r="V70" s="2">
        <v>4</v>
      </c>
      <c r="W70" s="5" t="s">
        <v>137</v>
      </c>
      <c r="X70" s="5" t="s">
        <v>180</v>
      </c>
      <c r="Y70" s="2" t="s">
        <v>1</v>
      </c>
    </row>
    <row r="71" spans="1:25" ht="12.75" x14ac:dyDescent="0.2">
      <c r="A71" s="2"/>
      <c r="B71" s="2">
        <v>68</v>
      </c>
      <c r="C71" s="9">
        <v>33</v>
      </c>
      <c r="D71" s="9">
        <v>4</v>
      </c>
      <c r="E71" s="10" t="s">
        <v>137</v>
      </c>
      <c r="F71" s="10" t="s">
        <v>181</v>
      </c>
      <c r="G71" s="11" t="s">
        <v>3</v>
      </c>
      <c r="H71" s="11" t="s">
        <v>4</v>
      </c>
      <c r="I71" s="11" t="s">
        <v>4</v>
      </c>
      <c r="J71" s="11"/>
      <c r="O71" s="2"/>
      <c r="U71" s="2">
        <v>33</v>
      </c>
      <c r="V71" s="2">
        <v>4</v>
      </c>
      <c r="W71" s="5" t="s">
        <v>137</v>
      </c>
      <c r="X71" s="5" t="s">
        <v>180</v>
      </c>
      <c r="Y71" s="2" t="s">
        <v>3</v>
      </c>
    </row>
    <row r="72" spans="1:25" ht="12.75" x14ac:dyDescent="0.2">
      <c r="A72" s="2"/>
      <c r="B72" s="2">
        <v>69</v>
      </c>
      <c r="C72" s="9">
        <v>34</v>
      </c>
      <c r="D72" s="9">
        <v>4</v>
      </c>
      <c r="E72" s="10" t="s">
        <v>140</v>
      </c>
      <c r="F72" s="10" t="s">
        <v>182</v>
      </c>
      <c r="G72" s="11" t="s">
        <v>1</v>
      </c>
      <c r="H72" s="11" t="s">
        <v>2</v>
      </c>
      <c r="I72" s="11" t="s">
        <v>2</v>
      </c>
      <c r="J72" s="11"/>
      <c r="O72" s="2"/>
      <c r="U72" s="2">
        <v>34</v>
      </c>
      <c r="V72" s="2">
        <v>4</v>
      </c>
      <c r="W72" s="5" t="s">
        <v>140</v>
      </c>
      <c r="X72" s="5" t="s">
        <v>184</v>
      </c>
      <c r="Y72" s="2" t="s">
        <v>1</v>
      </c>
    </row>
    <row r="73" spans="1:25" ht="12.75" x14ac:dyDescent="0.2">
      <c r="A73" s="2"/>
      <c r="B73" s="2">
        <v>70</v>
      </c>
      <c r="C73" s="9">
        <v>34</v>
      </c>
      <c r="D73" s="9">
        <v>4</v>
      </c>
      <c r="E73" s="10" t="s">
        <v>140</v>
      </c>
      <c r="F73" s="10" t="s">
        <v>185</v>
      </c>
      <c r="G73" s="11" t="s">
        <v>3</v>
      </c>
      <c r="H73" s="11" t="s">
        <v>4</v>
      </c>
      <c r="I73" s="11" t="s">
        <v>4</v>
      </c>
      <c r="J73" s="11"/>
      <c r="O73" s="2"/>
      <c r="U73" s="2">
        <v>34</v>
      </c>
      <c r="V73" s="2">
        <v>4</v>
      </c>
      <c r="W73" s="5" t="s">
        <v>140</v>
      </c>
      <c r="X73" s="5" t="s">
        <v>184</v>
      </c>
      <c r="Y73" s="2" t="s">
        <v>3</v>
      </c>
    </row>
    <row r="74" spans="1:25" ht="12.75" x14ac:dyDescent="0.2">
      <c r="A74" s="2"/>
      <c r="B74" s="2">
        <v>71</v>
      </c>
      <c r="C74" s="9">
        <v>35</v>
      </c>
      <c r="D74" s="9">
        <v>4</v>
      </c>
      <c r="E74" s="10" t="s">
        <v>142</v>
      </c>
      <c r="F74" s="10" t="s">
        <v>187</v>
      </c>
      <c r="G74" s="11" t="s">
        <v>1</v>
      </c>
      <c r="H74" s="11" t="s">
        <v>2</v>
      </c>
      <c r="I74" s="11" t="s">
        <v>2</v>
      </c>
      <c r="J74" s="11"/>
      <c r="O74" s="2"/>
      <c r="U74" s="2">
        <v>35</v>
      </c>
      <c r="V74" s="2">
        <v>4</v>
      </c>
      <c r="W74" s="5" t="s">
        <v>142</v>
      </c>
      <c r="X74" s="5" t="s">
        <v>189</v>
      </c>
      <c r="Y74" s="2" t="s">
        <v>1</v>
      </c>
    </row>
    <row r="75" spans="1:25" ht="12.75" x14ac:dyDescent="0.2">
      <c r="A75" s="2"/>
      <c r="B75" s="2">
        <v>72</v>
      </c>
      <c r="C75" s="9">
        <v>35</v>
      </c>
      <c r="D75" s="9">
        <v>4</v>
      </c>
      <c r="E75" s="10" t="s">
        <v>142</v>
      </c>
      <c r="F75" s="10" t="s">
        <v>190</v>
      </c>
      <c r="G75" s="11" t="s">
        <v>3</v>
      </c>
      <c r="H75" s="11" t="s">
        <v>4</v>
      </c>
      <c r="I75" s="11" t="s">
        <v>4</v>
      </c>
      <c r="J75" s="11"/>
      <c r="O75" s="2"/>
      <c r="U75" s="2">
        <v>35</v>
      </c>
      <c r="V75" s="2">
        <v>4</v>
      </c>
      <c r="W75" s="5" t="s">
        <v>142</v>
      </c>
      <c r="X75" s="5" t="s">
        <v>189</v>
      </c>
      <c r="Y75" s="2" t="s">
        <v>3</v>
      </c>
    </row>
    <row r="76" spans="1:25" ht="12.75" x14ac:dyDescent="0.2">
      <c r="A76" s="2"/>
      <c r="B76" s="2">
        <v>73</v>
      </c>
      <c r="C76" s="9">
        <v>36</v>
      </c>
      <c r="D76" s="9">
        <v>4</v>
      </c>
      <c r="E76" s="10" t="s">
        <v>145</v>
      </c>
      <c r="F76" s="10" t="s">
        <v>192</v>
      </c>
      <c r="G76" s="11" t="s">
        <v>1</v>
      </c>
      <c r="H76" s="11" t="s">
        <v>5</v>
      </c>
      <c r="I76" s="11" t="s">
        <v>2</v>
      </c>
      <c r="J76" s="11"/>
      <c r="O76" s="2"/>
      <c r="U76" s="2">
        <v>36</v>
      </c>
      <c r="V76" s="2">
        <v>4</v>
      </c>
      <c r="W76" s="5" t="s">
        <v>145</v>
      </c>
      <c r="X76" s="5" t="s">
        <v>194</v>
      </c>
      <c r="Y76" s="2" t="s">
        <v>1</v>
      </c>
    </row>
    <row r="77" spans="1:25" ht="12.75" x14ac:dyDescent="0.2">
      <c r="A77" s="2"/>
      <c r="B77" s="2">
        <v>74</v>
      </c>
      <c r="C77" s="9">
        <v>36</v>
      </c>
      <c r="D77" s="9">
        <v>4</v>
      </c>
      <c r="E77" s="10" t="s">
        <v>145</v>
      </c>
      <c r="F77" s="10" t="s">
        <v>195</v>
      </c>
      <c r="G77" s="11" t="s">
        <v>3</v>
      </c>
      <c r="H77" s="11" t="s">
        <v>4</v>
      </c>
      <c r="I77" s="11" t="s">
        <v>4</v>
      </c>
      <c r="J77" s="11"/>
      <c r="O77" s="2"/>
      <c r="U77" s="2">
        <v>36</v>
      </c>
      <c r="V77" s="2">
        <v>4</v>
      </c>
      <c r="W77" s="5" t="s">
        <v>145</v>
      </c>
      <c r="X77" s="5" t="s">
        <v>194</v>
      </c>
      <c r="Y77" s="2" t="s">
        <v>3</v>
      </c>
    </row>
    <row r="78" spans="1:25" ht="12.75" x14ac:dyDescent="0.2">
      <c r="A78" s="2"/>
      <c r="B78" s="2">
        <v>75</v>
      </c>
      <c r="C78" s="9">
        <v>37</v>
      </c>
      <c r="D78" s="9">
        <v>4</v>
      </c>
      <c r="E78" s="10" t="s">
        <v>147</v>
      </c>
      <c r="F78" s="10" t="s">
        <v>197</v>
      </c>
      <c r="G78" s="11" t="s">
        <v>1</v>
      </c>
      <c r="H78" s="11" t="s">
        <v>2</v>
      </c>
      <c r="I78" s="11" t="s">
        <v>2</v>
      </c>
      <c r="J78" s="11"/>
      <c r="O78" s="2"/>
      <c r="U78" s="2">
        <v>37</v>
      </c>
      <c r="V78" s="2">
        <v>4</v>
      </c>
      <c r="W78" s="5" t="s">
        <v>147</v>
      </c>
      <c r="X78" s="5" t="s">
        <v>199</v>
      </c>
      <c r="Y78" s="2" t="s">
        <v>1</v>
      </c>
    </row>
    <row r="79" spans="1:25" ht="12.75" x14ac:dyDescent="0.2">
      <c r="A79" s="2"/>
      <c r="B79" s="2">
        <v>76</v>
      </c>
      <c r="C79" s="9">
        <v>37</v>
      </c>
      <c r="D79" s="9">
        <v>4</v>
      </c>
      <c r="E79" s="10" t="s">
        <v>147</v>
      </c>
      <c r="F79" s="10" t="s">
        <v>200</v>
      </c>
      <c r="G79" s="11" t="s">
        <v>3</v>
      </c>
      <c r="H79" s="11" t="s">
        <v>4</v>
      </c>
      <c r="I79" s="11" t="s">
        <v>4</v>
      </c>
      <c r="J79" s="11"/>
      <c r="O79" s="2"/>
      <c r="U79" s="2">
        <v>37</v>
      </c>
      <c r="V79" s="2">
        <v>4</v>
      </c>
      <c r="W79" s="5" t="s">
        <v>147</v>
      </c>
      <c r="X79" s="5" t="s">
        <v>199</v>
      </c>
      <c r="Y79" s="2" t="s">
        <v>3</v>
      </c>
    </row>
    <row r="80" spans="1:25" ht="12.75" x14ac:dyDescent="0.2">
      <c r="A80" s="2"/>
      <c r="B80" s="2">
        <v>77</v>
      </c>
      <c r="C80" s="9">
        <v>38</v>
      </c>
      <c r="D80" s="9">
        <v>4</v>
      </c>
      <c r="E80" s="10" t="s">
        <v>150</v>
      </c>
      <c r="F80" s="10" t="s">
        <v>202</v>
      </c>
      <c r="G80" s="11" t="s">
        <v>1</v>
      </c>
      <c r="H80" s="11" t="s">
        <v>2</v>
      </c>
      <c r="I80" s="11" t="s">
        <v>2</v>
      </c>
      <c r="J80" s="11"/>
      <c r="O80" s="2"/>
      <c r="U80" s="2">
        <v>38</v>
      </c>
      <c r="V80" s="2">
        <v>4</v>
      </c>
      <c r="W80" s="5" t="s">
        <v>150</v>
      </c>
      <c r="X80" s="5" t="s">
        <v>204</v>
      </c>
      <c r="Y80" s="2" t="s">
        <v>1</v>
      </c>
    </row>
    <row r="81" spans="1:25" ht="12.75" x14ac:dyDescent="0.2">
      <c r="A81" s="2"/>
      <c r="B81" s="2">
        <v>78</v>
      </c>
      <c r="C81" s="9">
        <v>38</v>
      </c>
      <c r="D81" s="9">
        <v>4</v>
      </c>
      <c r="E81" s="10" t="s">
        <v>150</v>
      </c>
      <c r="F81" s="10" t="s">
        <v>205</v>
      </c>
      <c r="G81" s="11" t="s">
        <v>3</v>
      </c>
      <c r="H81" s="11" t="s">
        <v>4</v>
      </c>
      <c r="I81" s="11" t="s">
        <v>4</v>
      </c>
      <c r="J81" s="11"/>
      <c r="O81" s="2"/>
      <c r="U81" s="2">
        <v>38</v>
      </c>
      <c r="V81" s="2">
        <v>4</v>
      </c>
      <c r="W81" s="5" t="s">
        <v>150</v>
      </c>
      <c r="X81" s="5" t="s">
        <v>204</v>
      </c>
      <c r="Y81" s="2" t="s">
        <v>3</v>
      </c>
    </row>
    <row r="82" spans="1:25" ht="12.75" x14ac:dyDescent="0.2">
      <c r="A82" s="2"/>
      <c r="B82" s="2">
        <v>79</v>
      </c>
      <c r="C82" s="9">
        <v>39</v>
      </c>
      <c r="D82" s="9">
        <v>4</v>
      </c>
      <c r="E82" s="10" t="s">
        <v>152</v>
      </c>
      <c r="F82" s="10" t="s">
        <v>207</v>
      </c>
      <c r="G82" s="11" t="s">
        <v>1</v>
      </c>
      <c r="H82" s="11" t="s">
        <v>5</v>
      </c>
      <c r="I82" s="11" t="s">
        <v>2</v>
      </c>
      <c r="J82" s="11"/>
      <c r="O82" s="2"/>
      <c r="U82" s="2">
        <v>39</v>
      </c>
      <c r="V82" s="2">
        <v>4</v>
      </c>
      <c r="W82" s="5" t="s">
        <v>152</v>
      </c>
      <c r="X82" s="5" t="s">
        <v>209</v>
      </c>
      <c r="Y82" s="2" t="s">
        <v>1</v>
      </c>
    </row>
    <row r="83" spans="1:25" ht="12.75" x14ac:dyDescent="0.2">
      <c r="A83" s="2"/>
      <c r="B83" s="2">
        <v>80</v>
      </c>
      <c r="C83" s="9">
        <v>39</v>
      </c>
      <c r="D83" s="9">
        <v>4</v>
      </c>
      <c r="E83" s="10" t="s">
        <v>152</v>
      </c>
      <c r="F83" s="10" t="s">
        <v>210</v>
      </c>
      <c r="G83" s="11" t="s">
        <v>3</v>
      </c>
      <c r="H83" s="11" t="s">
        <v>4</v>
      </c>
      <c r="I83" s="11" t="s">
        <v>4</v>
      </c>
      <c r="J83" s="11"/>
      <c r="O83" s="2"/>
      <c r="U83" s="2">
        <v>39</v>
      </c>
      <c r="V83" s="2">
        <v>4</v>
      </c>
      <c r="W83" s="5" t="s">
        <v>152</v>
      </c>
      <c r="X83" s="5" t="s">
        <v>209</v>
      </c>
      <c r="Y83" s="2" t="s">
        <v>3</v>
      </c>
    </row>
    <row r="84" spans="1:25" ht="12.75" x14ac:dyDescent="0.2">
      <c r="A84" s="2"/>
      <c r="B84" s="2">
        <v>81</v>
      </c>
      <c r="C84" s="9">
        <v>40</v>
      </c>
      <c r="D84" s="9">
        <v>4</v>
      </c>
      <c r="E84" s="10" t="s">
        <v>155</v>
      </c>
      <c r="F84" s="10" t="s">
        <v>212</v>
      </c>
      <c r="G84" s="11" t="s">
        <v>1</v>
      </c>
      <c r="H84" s="11" t="s">
        <v>5</v>
      </c>
      <c r="I84" s="11" t="s">
        <v>2</v>
      </c>
      <c r="J84" s="11"/>
      <c r="O84" s="2"/>
      <c r="U84" s="2">
        <v>40</v>
      </c>
      <c r="V84" s="2">
        <v>4</v>
      </c>
      <c r="W84" s="5" t="s">
        <v>155</v>
      </c>
      <c r="X84" s="5" t="s">
        <v>214</v>
      </c>
      <c r="Y84" s="2" t="s">
        <v>1</v>
      </c>
    </row>
    <row r="85" spans="1:25" ht="12.75" x14ac:dyDescent="0.2">
      <c r="A85" s="2"/>
      <c r="B85" s="2">
        <v>82</v>
      </c>
      <c r="C85" s="9">
        <v>40</v>
      </c>
      <c r="D85" s="9">
        <v>4</v>
      </c>
      <c r="E85" s="10" t="s">
        <v>155</v>
      </c>
      <c r="F85" s="10" t="s">
        <v>215</v>
      </c>
      <c r="G85" s="11" t="s">
        <v>3</v>
      </c>
      <c r="H85" s="11" t="s">
        <v>4</v>
      </c>
      <c r="I85" s="11" t="s">
        <v>4</v>
      </c>
      <c r="J85" s="11"/>
      <c r="O85" s="2"/>
      <c r="U85" s="2">
        <v>40</v>
      </c>
      <c r="V85" s="2">
        <v>4</v>
      </c>
      <c r="W85" s="5" t="s">
        <v>155</v>
      </c>
      <c r="X85" s="5" t="s">
        <v>214</v>
      </c>
      <c r="Y85" s="2" t="s">
        <v>3</v>
      </c>
    </row>
    <row r="86" spans="1:25" ht="12.75" x14ac:dyDescent="0.2">
      <c r="A86" s="2"/>
      <c r="B86" s="2">
        <v>83</v>
      </c>
      <c r="C86" s="9">
        <v>41</v>
      </c>
      <c r="D86" s="9">
        <v>4</v>
      </c>
      <c r="E86" s="10">
        <v>4.9000000000000004</v>
      </c>
      <c r="F86" s="10" t="s">
        <v>217</v>
      </c>
      <c r="G86" s="11" t="s">
        <v>1</v>
      </c>
      <c r="H86" s="11" t="s">
        <v>5</v>
      </c>
      <c r="I86" s="11" t="s">
        <v>2</v>
      </c>
      <c r="J86" s="11"/>
      <c r="O86" s="2"/>
      <c r="U86" s="2">
        <v>41</v>
      </c>
      <c r="V86" s="2">
        <v>4</v>
      </c>
      <c r="W86" s="5">
        <v>4.9000000000000004</v>
      </c>
      <c r="X86" s="5" t="s">
        <v>219</v>
      </c>
      <c r="Y86" s="2" t="s">
        <v>1</v>
      </c>
    </row>
    <row r="87" spans="1:25" ht="12.75" x14ac:dyDescent="0.2">
      <c r="A87" s="2"/>
      <c r="B87" s="2">
        <v>84</v>
      </c>
      <c r="C87" s="9">
        <v>41</v>
      </c>
      <c r="D87" s="9">
        <v>4</v>
      </c>
      <c r="E87" s="10">
        <v>4.9000000000000004</v>
      </c>
      <c r="F87" s="10" t="s">
        <v>220</v>
      </c>
      <c r="G87" s="11" t="s">
        <v>3</v>
      </c>
      <c r="H87" s="11" t="s">
        <v>4</v>
      </c>
      <c r="I87" s="11" t="s">
        <v>4</v>
      </c>
      <c r="J87" s="11"/>
      <c r="O87" s="2"/>
      <c r="U87" s="2">
        <v>41</v>
      </c>
      <c r="V87" s="2">
        <v>4</v>
      </c>
      <c r="W87" s="5">
        <v>4.9000000000000004</v>
      </c>
      <c r="X87" s="5" t="s">
        <v>219</v>
      </c>
      <c r="Y87" s="2" t="s">
        <v>3</v>
      </c>
    </row>
    <row r="88" spans="1:25" ht="12.75" x14ac:dyDescent="0.2">
      <c r="A88" s="2"/>
      <c r="B88" s="2">
        <v>85</v>
      </c>
      <c r="C88" s="9">
        <v>42</v>
      </c>
      <c r="D88" s="9">
        <v>4</v>
      </c>
      <c r="E88" s="10" t="s">
        <v>159</v>
      </c>
      <c r="F88" s="10" t="s">
        <v>222</v>
      </c>
      <c r="G88" s="11" t="s">
        <v>1</v>
      </c>
      <c r="H88" s="11" t="s">
        <v>2</v>
      </c>
      <c r="I88" s="11" t="s">
        <v>2</v>
      </c>
      <c r="J88" s="11"/>
      <c r="O88" s="2"/>
      <c r="U88" s="2">
        <v>42</v>
      </c>
      <c r="V88" s="2">
        <v>4</v>
      </c>
      <c r="W88" s="5" t="s">
        <v>159</v>
      </c>
      <c r="X88" s="5" t="s">
        <v>224</v>
      </c>
      <c r="Y88" s="2" t="s">
        <v>1</v>
      </c>
    </row>
    <row r="89" spans="1:25" ht="12.75" x14ac:dyDescent="0.2">
      <c r="A89" s="2"/>
      <c r="B89" s="2">
        <v>86</v>
      </c>
      <c r="C89" s="9">
        <v>42</v>
      </c>
      <c r="D89" s="9">
        <v>4</v>
      </c>
      <c r="E89" s="10" t="s">
        <v>159</v>
      </c>
      <c r="F89" s="10" t="s">
        <v>225</v>
      </c>
      <c r="G89" s="11" t="s">
        <v>3</v>
      </c>
      <c r="H89" s="11" t="s">
        <v>4</v>
      </c>
      <c r="I89" s="11" t="s">
        <v>4</v>
      </c>
      <c r="J89" s="11"/>
      <c r="O89" s="2"/>
      <c r="U89" s="2">
        <v>42</v>
      </c>
      <c r="V89" s="2">
        <v>4</v>
      </c>
      <c r="W89" s="5" t="s">
        <v>159</v>
      </c>
      <c r="X89" s="5" t="s">
        <v>224</v>
      </c>
      <c r="Y89" s="2" t="s">
        <v>3</v>
      </c>
    </row>
    <row r="90" spans="1:25" ht="12.75" x14ac:dyDescent="0.2">
      <c r="A90" s="2"/>
      <c r="B90" s="2">
        <v>87</v>
      </c>
      <c r="C90" s="9">
        <v>43</v>
      </c>
      <c r="D90" s="9">
        <v>4</v>
      </c>
      <c r="E90" s="10" t="s">
        <v>161</v>
      </c>
      <c r="F90" s="10" t="s">
        <v>227</v>
      </c>
      <c r="G90" s="11" t="s">
        <v>1</v>
      </c>
      <c r="H90" s="11" t="s">
        <v>5</v>
      </c>
      <c r="I90" s="11" t="s">
        <v>2</v>
      </c>
      <c r="J90" s="11"/>
      <c r="O90" s="2"/>
      <c r="U90" s="2">
        <v>43</v>
      </c>
      <c r="V90" s="2">
        <v>4</v>
      </c>
      <c r="W90" s="5" t="s">
        <v>161</v>
      </c>
      <c r="X90" s="5" t="s">
        <v>229</v>
      </c>
      <c r="Y90" s="2" t="s">
        <v>1</v>
      </c>
    </row>
    <row r="91" spans="1:25" ht="12.75" x14ac:dyDescent="0.2">
      <c r="A91" s="2"/>
      <c r="B91" s="2">
        <v>88</v>
      </c>
      <c r="C91" s="9">
        <v>43</v>
      </c>
      <c r="D91" s="9">
        <v>4</v>
      </c>
      <c r="E91" s="10" t="s">
        <v>161</v>
      </c>
      <c r="F91" s="10" t="s">
        <v>230</v>
      </c>
      <c r="G91" s="11" t="s">
        <v>3</v>
      </c>
      <c r="H91" s="11" t="s">
        <v>4</v>
      </c>
      <c r="I91" s="11" t="s">
        <v>4</v>
      </c>
      <c r="J91" s="11"/>
      <c r="O91" s="2"/>
      <c r="U91" s="2">
        <v>43</v>
      </c>
      <c r="V91" s="2">
        <v>4</v>
      </c>
      <c r="W91" s="5" t="s">
        <v>161</v>
      </c>
      <c r="X91" s="5" t="s">
        <v>229</v>
      </c>
      <c r="Y91" s="2" t="s">
        <v>3</v>
      </c>
    </row>
    <row r="92" spans="1:25" ht="12.75" x14ac:dyDescent="0.2">
      <c r="A92" s="2"/>
      <c r="B92" s="2">
        <v>89</v>
      </c>
      <c r="C92" s="9">
        <v>44</v>
      </c>
      <c r="D92" s="9">
        <v>4</v>
      </c>
      <c r="E92" s="10" t="s">
        <v>164</v>
      </c>
      <c r="F92" s="10" t="s">
        <v>232</v>
      </c>
      <c r="G92" s="11" t="s">
        <v>1</v>
      </c>
      <c r="H92" s="11" t="s">
        <v>2</v>
      </c>
      <c r="I92" s="11" t="s">
        <v>2</v>
      </c>
      <c r="J92" s="11"/>
      <c r="O92" s="2"/>
      <c r="U92" s="2">
        <v>44</v>
      </c>
      <c r="V92" s="2">
        <v>4</v>
      </c>
      <c r="W92" s="5" t="s">
        <v>164</v>
      </c>
      <c r="X92" s="5" t="s">
        <v>234</v>
      </c>
      <c r="Y92" s="2" t="s">
        <v>1</v>
      </c>
    </row>
    <row r="93" spans="1:25" ht="12.75" x14ac:dyDescent="0.2">
      <c r="A93" s="2"/>
      <c r="B93" s="2">
        <v>90</v>
      </c>
      <c r="C93" s="9">
        <v>44</v>
      </c>
      <c r="D93" s="9">
        <v>4</v>
      </c>
      <c r="E93" s="10" t="s">
        <v>164</v>
      </c>
      <c r="F93" s="10" t="s">
        <v>235</v>
      </c>
      <c r="G93" s="11" t="s">
        <v>3</v>
      </c>
      <c r="H93" s="11" t="s">
        <v>4</v>
      </c>
      <c r="I93" s="11" t="s">
        <v>4</v>
      </c>
      <c r="J93" s="11"/>
      <c r="O93" s="2"/>
      <c r="U93" s="2">
        <v>44</v>
      </c>
      <c r="V93" s="2">
        <v>4</v>
      </c>
      <c r="W93" s="5" t="s">
        <v>164</v>
      </c>
      <c r="X93" s="5" t="s">
        <v>234</v>
      </c>
      <c r="Y93" s="2" t="s">
        <v>3</v>
      </c>
    </row>
    <row r="94" spans="1:25" ht="12.75" x14ac:dyDescent="0.2">
      <c r="A94" s="2"/>
      <c r="B94" s="2">
        <v>91</v>
      </c>
      <c r="C94" s="9">
        <v>45</v>
      </c>
      <c r="D94" s="9">
        <v>4</v>
      </c>
      <c r="E94" s="10">
        <v>4.1100000000000003</v>
      </c>
      <c r="F94" s="10" t="s">
        <v>237</v>
      </c>
      <c r="G94" s="11" t="s">
        <v>1</v>
      </c>
      <c r="H94" s="11" t="s">
        <v>2</v>
      </c>
      <c r="I94" s="11" t="s">
        <v>2</v>
      </c>
      <c r="J94" s="11"/>
      <c r="O94" s="2"/>
      <c r="U94" s="2">
        <v>45</v>
      </c>
      <c r="V94" s="2">
        <v>4</v>
      </c>
      <c r="W94" s="5">
        <v>4.1100000000000003</v>
      </c>
      <c r="X94" s="5" t="s">
        <v>239</v>
      </c>
      <c r="Y94" s="2" t="s">
        <v>1</v>
      </c>
    </row>
    <row r="95" spans="1:25" ht="12.75" x14ac:dyDescent="0.2">
      <c r="A95" s="2"/>
      <c r="B95" s="2">
        <v>92</v>
      </c>
      <c r="C95" s="9">
        <v>45</v>
      </c>
      <c r="D95" s="9">
        <v>4</v>
      </c>
      <c r="E95" s="10">
        <v>4.1100000000000003</v>
      </c>
      <c r="F95" s="10" t="s">
        <v>240</v>
      </c>
      <c r="G95" s="11" t="s">
        <v>3</v>
      </c>
      <c r="H95" s="11" t="s">
        <v>4</v>
      </c>
      <c r="I95" s="11" t="s">
        <v>4</v>
      </c>
      <c r="J95" s="11"/>
      <c r="U95" s="2">
        <v>45</v>
      </c>
      <c r="V95" s="2">
        <v>4</v>
      </c>
      <c r="W95" s="5">
        <v>4.1100000000000003</v>
      </c>
      <c r="X95" s="5" t="s">
        <v>239</v>
      </c>
      <c r="Y95" s="2" t="s">
        <v>3</v>
      </c>
    </row>
    <row r="96" spans="1:25" ht="12.75" x14ac:dyDescent="0.2">
      <c r="A96" s="2"/>
      <c r="B96" s="2">
        <v>93</v>
      </c>
      <c r="C96" s="9">
        <v>46</v>
      </c>
      <c r="D96" s="9">
        <v>4</v>
      </c>
      <c r="E96" s="10" t="s">
        <v>168</v>
      </c>
      <c r="F96" s="10" t="s">
        <v>241</v>
      </c>
      <c r="G96" s="11" t="s">
        <v>1</v>
      </c>
      <c r="H96" s="11" t="s">
        <v>5</v>
      </c>
      <c r="I96" s="11" t="s">
        <v>2</v>
      </c>
      <c r="J96" s="11"/>
      <c r="U96" s="2">
        <v>46</v>
      </c>
      <c r="V96" s="2">
        <v>4</v>
      </c>
      <c r="W96" s="5" t="s">
        <v>168</v>
      </c>
      <c r="X96" s="5" t="s">
        <v>242</v>
      </c>
      <c r="Y96" s="2" t="s">
        <v>1</v>
      </c>
    </row>
    <row r="97" spans="1:25" ht="12.75" x14ac:dyDescent="0.2">
      <c r="A97" s="2"/>
      <c r="B97" s="2">
        <v>94</v>
      </c>
      <c r="C97" s="9">
        <v>46</v>
      </c>
      <c r="D97" s="9">
        <v>4</v>
      </c>
      <c r="E97" s="10" t="s">
        <v>168</v>
      </c>
      <c r="F97" s="10" t="s">
        <v>243</v>
      </c>
      <c r="G97" s="11" t="s">
        <v>3</v>
      </c>
      <c r="H97" s="11" t="s">
        <v>4</v>
      </c>
      <c r="I97" s="11" t="s">
        <v>4</v>
      </c>
      <c r="J97" s="11"/>
      <c r="U97" s="2">
        <v>46</v>
      </c>
      <c r="V97" s="2">
        <v>4</v>
      </c>
      <c r="W97" s="5" t="s">
        <v>168</v>
      </c>
      <c r="X97" s="5" t="s">
        <v>242</v>
      </c>
      <c r="Y97" s="2" t="s">
        <v>3</v>
      </c>
    </row>
    <row r="98" spans="1:25" ht="12.75" x14ac:dyDescent="0.2">
      <c r="A98" s="2"/>
      <c r="B98" s="2">
        <v>95</v>
      </c>
      <c r="C98" s="9">
        <v>47</v>
      </c>
      <c r="D98" s="9">
        <v>4</v>
      </c>
      <c r="E98" s="10" t="s">
        <v>170</v>
      </c>
      <c r="F98" s="10" t="s">
        <v>244</v>
      </c>
      <c r="G98" s="11" t="s">
        <v>1</v>
      </c>
      <c r="H98" s="11" t="s">
        <v>5</v>
      </c>
      <c r="I98" s="11" t="s">
        <v>2</v>
      </c>
      <c r="J98" s="11"/>
      <c r="U98" s="2">
        <v>47</v>
      </c>
      <c r="V98" s="2">
        <v>4</v>
      </c>
      <c r="W98" s="5" t="s">
        <v>170</v>
      </c>
      <c r="X98" s="5" t="s">
        <v>245</v>
      </c>
      <c r="Y98" s="2" t="s">
        <v>1</v>
      </c>
    </row>
    <row r="99" spans="1:25" ht="12.75" x14ac:dyDescent="0.2">
      <c r="A99" s="2"/>
      <c r="B99" s="2">
        <v>96</v>
      </c>
      <c r="C99" s="9">
        <v>47</v>
      </c>
      <c r="D99" s="9">
        <v>4</v>
      </c>
      <c r="E99" s="10" t="s">
        <v>170</v>
      </c>
      <c r="F99" s="10" t="s">
        <v>246</v>
      </c>
      <c r="G99" s="11" t="s">
        <v>3</v>
      </c>
      <c r="H99" s="11" t="s">
        <v>4</v>
      </c>
      <c r="I99" s="11" t="s">
        <v>4</v>
      </c>
      <c r="J99" s="11"/>
      <c r="U99" s="2">
        <v>47</v>
      </c>
      <c r="V99" s="2">
        <v>4</v>
      </c>
      <c r="W99" s="5" t="s">
        <v>170</v>
      </c>
      <c r="X99" s="5" t="s">
        <v>245</v>
      </c>
      <c r="Y99" s="2" t="s">
        <v>3</v>
      </c>
    </row>
    <row r="100" spans="1:25" ht="12.75" x14ac:dyDescent="0.2">
      <c r="A100" s="2"/>
      <c r="B100" s="2">
        <v>97</v>
      </c>
      <c r="C100" s="9">
        <v>48</v>
      </c>
      <c r="D100" s="9">
        <v>4</v>
      </c>
      <c r="E100" s="10" t="s">
        <v>173</v>
      </c>
      <c r="F100" s="10" t="s">
        <v>247</v>
      </c>
      <c r="G100" s="11" t="s">
        <v>1</v>
      </c>
      <c r="H100" s="11" t="s">
        <v>5</v>
      </c>
      <c r="I100" s="11" t="s">
        <v>2</v>
      </c>
      <c r="J100" s="11"/>
      <c r="U100" s="2">
        <v>48</v>
      </c>
      <c r="V100" s="2">
        <v>4</v>
      </c>
      <c r="W100" s="5" t="s">
        <v>173</v>
      </c>
      <c r="X100" s="5" t="s">
        <v>248</v>
      </c>
      <c r="Y100" s="2" t="s">
        <v>1</v>
      </c>
    </row>
    <row r="101" spans="1:25" ht="12.75" x14ac:dyDescent="0.2">
      <c r="A101" s="2"/>
      <c r="B101" s="2">
        <v>98</v>
      </c>
      <c r="C101" s="9">
        <v>48</v>
      </c>
      <c r="D101" s="9">
        <v>4</v>
      </c>
      <c r="E101" s="10" t="s">
        <v>173</v>
      </c>
      <c r="F101" s="10" t="s">
        <v>249</v>
      </c>
      <c r="G101" s="11" t="s">
        <v>3</v>
      </c>
      <c r="H101" s="11" t="s">
        <v>4</v>
      </c>
      <c r="I101" s="11" t="s">
        <v>4</v>
      </c>
      <c r="J101" s="11"/>
      <c r="U101" s="2">
        <v>48</v>
      </c>
      <c r="V101" s="2">
        <v>4</v>
      </c>
      <c r="W101" s="5" t="s">
        <v>173</v>
      </c>
      <c r="X101" s="5" t="s">
        <v>248</v>
      </c>
      <c r="Y101" s="2" t="s">
        <v>3</v>
      </c>
    </row>
    <row r="102" spans="1:25" ht="12.75" x14ac:dyDescent="0.2">
      <c r="A102" s="2"/>
      <c r="B102" s="2">
        <v>99</v>
      </c>
      <c r="C102" s="9">
        <v>49</v>
      </c>
      <c r="D102" s="9">
        <v>4</v>
      </c>
      <c r="E102" s="10" t="s">
        <v>175</v>
      </c>
      <c r="F102" s="10" t="s">
        <v>250</v>
      </c>
      <c r="G102" s="11" t="s">
        <v>1</v>
      </c>
      <c r="H102" s="11" t="s">
        <v>2</v>
      </c>
      <c r="I102" s="11" t="s">
        <v>2</v>
      </c>
      <c r="J102" s="11"/>
      <c r="U102" s="2">
        <v>49</v>
      </c>
      <c r="V102" s="2">
        <v>4</v>
      </c>
      <c r="W102" s="5" t="s">
        <v>175</v>
      </c>
      <c r="X102" s="5" t="s">
        <v>251</v>
      </c>
      <c r="Y102" s="2" t="s">
        <v>1</v>
      </c>
    </row>
    <row r="103" spans="1:25" ht="12.75" x14ac:dyDescent="0.2">
      <c r="A103" s="2"/>
      <c r="B103" s="2">
        <v>100</v>
      </c>
      <c r="C103" s="9">
        <v>49</v>
      </c>
      <c r="D103" s="9">
        <v>4</v>
      </c>
      <c r="E103" s="10" t="s">
        <v>175</v>
      </c>
      <c r="F103" s="10" t="s">
        <v>252</v>
      </c>
      <c r="G103" s="11" t="s">
        <v>3</v>
      </c>
      <c r="H103" s="11" t="s">
        <v>4</v>
      </c>
      <c r="I103" s="11" t="s">
        <v>4</v>
      </c>
      <c r="J103" s="11"/>
      <c r="U103" s="2">
        <v>49</v>
      </c>
      <c r="V103" s="2">
        <v>4</v>
      </c>
      <c r="W103" s="5" t="s">
        <v>175</v>
      </c>
      <c r="X103" s="5" t="s">
        <v>251</v>
      </c>
      <c r="Y103" s="2" t="s">
        <v>3</v>
      </c>
    </row>
    <row r="104" spans="1:25" ht="12.75" x14ac:dyDescent="0.2">
      <c r="A104" s="2"/>
      <c r="B104" s="2">
        <v>101</v>
      </c>
      <c r="C104" s="9">
        <v>50</v>
      </c>
      <c r="D104" s="9">
        <v>4</v>
      </c>
      <c r="E104" s="10" t="s">
        <v>178</v>
      </c>
      <c r="F104" s="10" t="s">
        <v>253</v>
      </c>
      <c r="G104" s="11" t="s">
        <v>1</v>
      </c>
      <c r="H104" s="11" t="s">
        <v>2</v>
      </c>
      <c r="I104" s="11" t="s">
        <v>5</v>
      </c>
      <c r="J104" s="11"/>
      <c r="U104" s="2">
        <v>50</v>
      </c>
      <c r="V104" s="2">
        <v>4</v>
      </c>
      <c r="W104" s="5" t="s">
        <v>178</v>
      </c>
      <c r="X104" s="5" t="s">
        <v>254</v>
      </c>
      <c r="Y104" s="2" t="s">
        <v>1</v>
      </c>
    </row>
    <row r="105" spans="1:25" ht="12.75" x14ac:dyDescent="0.2">
      <c r="A105" s="2"/>
      <c r="B105" s="2">
        <v>102</v>
      </c>
      <c r="C105" s="9">
        <v>50</v>
      </c>
      <c r="D105" s="9">
        <v>4</v>
      </c>
      <c r="E105" s="10" t="s">
        <v>178</v>
      </c>
      <c r="F105" s="10" t="s">
        <v>255</v>
      </c>
      <c r="G105" s="11" t="s">
        <v>3</v>
      </c>
      <c r="H105" s="11" t="s">
        <v>4</v>
      </c>
      <c r="I105" s="11" t="s">
        <v>4</v>
      </c>
      <c r="J105" s="11"/>
      <c r="U105" s="2">
        <v>50</v>
      </c>
      <c r="V105" s="2">
        <v>4</v>
      </c>
      <c r="W105" s="5" t="s">
        <v>178</v>
      </c>
      <c r="X105" s="5" t="s">
        <v>254</v>
      </c>
      <c r="Y105" s="2" t="s">
        <v>3</v>
      </c>
    </row>
    <row r="106" spans="1:25" ht="12.75" x14ac:dyDescent="0.2">
      <c r="A106" s="2" t="s">
        <v>256</v>
      </c>
      <c r="B106" s="2">
        <v>103</v>
      </c>
      <c r="C106" s="9">
        <v>51</v>
      </c>
      <c r="D106" s="9">
        <v>4</v>
      </c>
      <c r="E106" s="10">
        <v>4.1399999999999997</v>
      </c>
      <c r="F106" s="14" t="s">
        <v>257</v>
      </c>
      <c r="G106" s="11" t="s">
        <v>1</v>
      </c>
      <c r="H106" s="11"/>
      <c r="I106" s="11"/>
      <c r="J106" s="11"/>
      <c r="U106" s="2">
        <v>51</v>
      </c>
      <c r="V106" s="2">
        <v>4</v>
      </c>
      <c r="W106" s="5">
        <v>4.1399999999999997</v>
      </c>
      <c r="X106" s="5" t="s">
        <v>258</v>
      </c>
      <c r="Y106" s="2" t="s">
        <v>1</v>
      </c>
    </row>
    <row r="107" spans="1:25" ht="12.75" x14ac:dyDescent="0.2">
      <c r="A107" s="2" t="s">
        <v>81</v>
      </c>
      <c r="B107" s="2">
        <v>104</v>
      </c>
      <c r="C107" s="9">
        <v>51</v>
      </c>
      <c r="D107" s="9">
        <v>4</v>
      </c>
      <c r="E107" s="10">
        <v>4.1399999999999997</v>
      </c>
      <c r="F107" s="17" t="s">
        <v>259</v>
      </c>
      <c r="G107" s="11"/>
      <c r="H107" s="11"/>
      <c r="I107" s="11"/>
      <c r="J107" s="11"/>
      <c r="U107" s="2">
        <v>51</v>
      </c>
      <c r="V107" s="2">
        <v>4</v>
      </c>
      <c r="W107" s="5">
        <v>4.1399999999999997</v>
      </c>
      <c r="X107" s="5" t="s">
        <v>258</v>
      </c>
      <c r="Y107" s="2" t="s">
        <v>3</v>
      </c>
    </row>
    <row r="108" spans="1:25" ht="12.75" x14ac:dyDescent="0.2">
      <c r="A108" s="2"/>
      <c r="B108" s="2">
        <v>105</v>
      </c>
      <c r="C108" s="9">
        <v>52</v>
      </c>
      <c r="D108" s="9">
        <v>4</v>
      </c>
      <c r="E108" s="10">
        <v>4.1500000000000004</v>
      </c>
      <c r="F108" s="10" t="s">
        <v>260</v>
      </c>
      <c r="G108" s="11" t="s">
        <v>1</v>
      </c>
      <c r="H108" s="11" t="s">
        <v>5</v>
      </c>
      <c r="I108" s="11" t="s">
        <v>2</v>
      </c>
      <c r="J108" s="11"/>
      <c r="U108" s="2">
        <v>52</v>
      </c>
      <c r="V108" s="2">
        <v>4</v>
      </c>
      <c r="W108" s="5">
        <v>4.1500000000000004</v>
      </c>
      <c r="X108" s="5" t="s">
        <v>261</v>
      </c>
      <c r="Y108" s="2" t="s">
        <v>1</v>
      </c>
    </row>
    <row r="109" spans="1:25" ht="12.75" x14ac:dyDescent="0.2">
      <c r="A109" s="2"/>
      <c r="B109" s="2">
        <v>106</v>
      </c>
      <c r="C109" s="9">
        <v>52</v>
      </c>
      <c r="D109" s="9">
        <v>4</v>
      </c>
      <c r="E109" s="10">
        <v>4.1500000000000004</v>
      </c>
      <c r="F109" s="10" t="s">
        <v>262</v>
      </c>
      <c r="G109" s="11" t="s">
        <v>3</v>
      </c>
      <c r="H109" s="11" t="s">
        <v>4</v>
      </c>
      <c r="I109" s="11" t="s">
        <v>4</v>
      </c>
      <c r="J109" s="11"/>
      <c r="U109" s="2">
        <v>52</v>
      </c>
      <c r="V109" s="2">
        <v>4</v>
      </c>
      <c r="W109" s="5">
        <v>4.1500000000000004</v>
      </c>
      <c r="X109" s="5" t="s">
        <v>261</v>
      </c>
      <c r="Y109" s="2" t="s">
        <v>3</v>
      </c>
    </row>
    <row r="110" spans="1:25" ht="12.75" x14ac:dyDescent="0.2">
      <c r="A110" s="2"/>
      <c r="B110" s="2">
        <v>107</v>
      </c>
      <c r="C110" s="9">
        <v>53</v>
      </c>
      <c r="D110" s="9">
        <v>5</v>
      </c>
      <c r="E110" s="10" t="s">
        <v>183</v>
      </c>
      <c r="F110" s="10" t="s">
        <v>263</v>
      </c>
      <c r="G110" s="11" t="s">
        <v>1</v>
      </c>
      <c r="H110" s="11" t="s">
        <v>2</v>
      </c>
      <c r="I110" s="11" t="s">
        <v>2</v>
      </c>
      <c r="J110" s="11"/>
      <c r="U110" s="2">
        <v>53</v>
      </c>
      <c r="V110" s="2">
        <v>5</v>
      </c>
      <c r="W110" s="5" t="s">
        <v>183</v>
      </c>
      <c r="X110" s="5" t="s">
        <v>264</v>
      </c>
      <c r="Y110" s="2" t="s">
        <v>1</v>
      </c>
    </row>
    <row r="111" spans="1:25" ht="12.75" x14ac:dyDescent="0.2">
      <c r="A111" s="2" t="s">
        <v>81</v>
      </c>
      <c r="B111" s="2">
        <v>108</v>
      </c>
      <c r="C111" s="9">
        <v>53</v>
      </c>
      <c r="D111" s="9">
        <v>5</v>
      </c>
      <c r="E111" s="10" t="s">
        <v>183</v>
      </c>
      <c r="F111" s="17" t="s">
        <v>265</v>
      </c>
      <c r="G111" s="11"/>
      <c r="H111" s="11"/>
      <c r="I111" s="11"/>
      <c r="J111" s="11"/>
      <c r="U111" s="2">
        <v>53</v>
      </c>
      <c r="V111" s="2">
        <v>5</v>
      </c>
      <c r="W111" s="5" t="s">
        <v>183</v>
      </c>
      <c r="X111" s="5" t="s">
        <v>264</v>
      </c>
      <c r="Y111" s="2" t="s">
        <v>3</v>
      </c>
    </row>
    <row r="112" spans="1:25" ht="12.75" x14ac:dyDescent="0.2">
      <c r="A112" s="2"/>
      <c r="B112" s="2">
        <v>109</v>
      </c>
      <c r="C112" s="9">
        <v>54</v>
      </c>
      <c r="D112" s="9">
        <v>5</v>
      </c>
      <c r="E112" s="10" t="s">
        <v>186</v>
      </c>
      <c r="F112" s="10" t="s">
        <v>266</v>
      </c>
      <c r="G112" s="11" t="s">
        <v>1</v>
      </c>
      <c r="H112" s="11" t="s">
        <v>2</v>
      </c>
      <c r="I112" s="11" t="s">
        <v>5</v>
      </c>
      <c r="J112" s="11"/>
      <c r="U112" s="2">
        <v>54</v>
      </c>
      <c r="V112" s="2">
        <v>5</v>
      </c>
      <c r="W112" s="5" t="s">
        <v>186</v>
      </c>
      <c r="X112" s="5" t="s">
        <v>267</v>
      </c>
      <c r="Y112" s="2" t="s">
        <v>1</v>
      </c>
    </row>
    <row r="113" spans="1:25" ht="12.75" x14ac:dyDescent="0.2">
      <c r="A113" s="2"/>
      <c r="B113" s="2">
        <v>110</v>
      </c>
      <c r="C113" s="9">
        <v>54</v>
      </c>
      <c r="D113" s="9">
        <v>5</v>
      </c>
      <c r="E113" s="10" t="s">
        <v>186</v>
      </c>
      <c r="F113" s="10" t="s">
        <v>268</v>
      </c>
      <c r="G113" s="11" t="s">
        <v>3</v>
      </c>
      <c r="H113" s="11" t="s">
        <v>4</v>
      </c>
      <c r="I113" s="11" t="s">
        <v>4</v>
      </c>
      <c r="J113" s="11"/>
      <c r="U113" s="2">
        <v>54</v>
      </c>
      <c r="V113" s="2">
        <v>5</v>
      </c>
      <c r="W113" s="5" t="s">
        <v>186</v>
      </c>
      <c r="X113" s="5" t="s">
        <v>267</v>
      </c>
      <c r="Y113" s="2" t="s">
        <v>3</v>
      </c>
    </row>
    <row r="114" spans="1:25" ht="12.75" x14ac:dyDescent="0.2">
      <c r="A114" s="2"/>
      <c r="B114" s="2">
        <v>111</v>
      </c>
      <c r="C114" s="9">
        <v>55</v>
      </c>
      <c r="D114" s="9">
        <v>5</v>
      </c>
      <c r="E114" s="10" t="s">
        <v>188</v>
      </c>
      <c r="F114" s="10" t="s">
        <v>269</v>
      </c>
      <c r="G114" s="11" t="s">
        <v>1</v>
      </c>
      <c r="H114" s="11" t="s">
        <v>5</v>
      </c>
      <c r="I114" s="11" t="s">
        <v>2</v>
      </c>
      <c r="J114" s="11"/>
      <c r="U114" s="2">
        <v>55</v>
      </c>
      <c r="V114" s="2">
        <v>5</v>
      </c>
      <c r="W114" s="5" t="s">
        <v>188</v>
      </c>
      <c r="X114" s="5" t="s">
        <v>270</v>
      </c>
      <c r="Y114" s="2" t="s">
        <v>1</v>
      </c>
    </row>
    <row r="115" spans="1:25" ht="12.75" x14ac:dyDescent="0.2">
      <c r="A115" s="2" t="s">
        <v>66</v>
      </c>
      <c r="B115" s="2">
        <v>112</v>
      </c>
      <c r="C115" s="9">
        <v>55</v>
      </c>
      <c r="D115" s="9">
        <v>5</v>
      </c>
      <c r="E115" s="10" t="s">
        <v>188</v>
      </c>
      <c r="F115" s="15" t="s">
        <v>271</v>
      </c>
      <c r="G115" s="11" t="s">
        <v>3</v>
      </c>
      <c r="H115" s="11"/>
      <c r="I115" s="11"/>
      <c r="J115" s="11"/>
      <c r="U115" s="2">
        <v>55</v>
      </c>
      <c r="V115" s="2">
        <v>5</v>
      </c>
      <c r="W115" s="5" t="s">
        <v>188</v>
      </c>
      <c r="X115" s="5" t="s">
        <v>270</v>
      </c>
      <c r="Y115" s="2" t="s">
        <v>3</v>
      </c>
    </row>
    <row r="116" spans="1:25" ht="12.75" x14ac:dyDescent="0.2">
      <c r="A116" s="2"/>
      <c r="B116" s="2">
        <v>113</v>
      </c>
      <c r="C116" s="9">
        <v>56</v>
      </c>
      <c r="D116" s="9">
        <v>5</v>
      </c>
      <c r="E116" s="10" t="s">
        <v>191</v>
      </c>
      <c r="F116" s="10" t="s">
        <v>272</v>
      </c>
      <c r="G116" s="11" t="s">
        <v>1</v>
      </c>
      <c r="H116" s="11" t="s">
        <v>2</v>
      </c>
      <c r="I116" s="11" t="s">
        <v>2</v>
      </c>
      <c r="J116" s="11"/>
      <c r="U116" s="2">
        <v>56</v>
      </c>
      <c r="V116" s="2">
        <v>5</v>
      </c>
      <c r="W116" s="5" t="s">
        <v>191</v>
      </c>
      <c r="X116" s="5" t="s">
        <v>273</v>
      </c>
      <c r="Y116" s="2" t="s">
        <v>1</v>
      </c>
    </row>
    <row r="117" spans="1:25" ht="12.75" x14ac:dyDescent="0.2">
      <c r="A117" s="2"/>
      <c r="B117" s="2">
        <v>114</v>
      </c>
      <c r="C117" s="9">
        <v>56</v>
      </c>
      <c r="D117" s="9">
        <v>5</v>
      </c>
      <c r="E117" s="10" t="s">
        <v>191</v>
      </c>
      <c r="F117" s="10" t="s">
        <v>274</v>
      </c>
      <c r="G117" s="11" t="s">
        <v>3</v>
      </c>
      <c r="H117" s="11" t="s">
        <v>4</v>
      </c>
      <c r="I117" s="11" t="s">
        <v>4</v>
      </c>
      <c r="J117" s="11"/>
      <c r="U117" s="2">
        <v>56</v>
      </c>
      <c r="V117" s="2">
        <v>5</v>
      </c>
      <c r="W117" s="5" t="s">
        <v>191</v>
      </c>
      <c r="X117" s="5" t="s">
        <v>273</v>
      </c>
      <c r="Y117" s="2" t="s">
        <v>3</v>
      </c>
    </row>
    <row r="118" spans="1:25" ht="12.75" x14ac:dyDescent="0.2">
      <c r="A118" s="2"/>
      <c r="B118" s="2">
        <v>115</v>
      </c>
      <c r="C118" s="9">
        <v>57</v>
      </c>
      <c r="D118" s="9">
        <v>5</v>
      </c>
      <c r="E118" s="10" t="s">
        <v>193</v>
      </c>
      <c r="F118" s="10" t="s">
        <v>275</v>
      </c>
      <c r="G118" s="11" t="s">
        <v>1</v>
      </c>
      <c r="H118" s="11" t="s">
        <v>2</v>
      </c>
      <c r="I118" s="11" t="s">
        <v>5</v>
      </c>
      <c r="J118" s="11"/>
      <c r="U118" s="2">
        <v>57</v>
      </c>
      <c r="V118" s="2">
        <v>5</v>
      </c>
      <c r="W118" s="5" t="s">
        <v>193</v>
      </c>
      <c r="X118" s="5" t="s">
        <v>276</v>
      </c>
      <c r="Y118" s="2" t="s">
        <v>1</v>
      </c>
    </row>
    <row r="119" spans="1:25" ht="12.75" x14ac:dyDescent="0.2">
      <c r="A119" s="2"/>
      <c r="B119" s="2">
        <v>116</v>
      </c>
      <c r="C119" s="9">
        <v>57</v>
      </c>
      <c r="D119" s="9">
        <v>5</v>
      </c>
      <c r="E119" s="10" t="s">
        <v>193</v>
      </c>
      <c r="F119" s="10" t="s">
        <v>277</v>
      </c>
      <c r="G119" s="11" t="s">
        <v>3</v>
      </c>
      <c r="H119" s="11" t="s">
        <v>4</v>
      </c>
      <c r="I119" s="11" t="s">
        <v>6</v>
      </c>
      <c r="J119" s="11"/>
      <c r="U119" s="2">
        <v>57</v>
      </c>
      <c r="V119" s="2">
        <v>5</v>
      </c>
      <c r="W119" s="5" t="s">
        <v>193</v>
      </c>
      <c r="X119" s="5" t="s">
        <v>276</v>
      </c>
      <c r="Y119" s="2" t="s">
        <v>3</v>
      </c>
    </row>
    <row r="120" spans="1:25" ht="12.75" x14ac:dyDescent="0.2">
      <c r="A120" s="2"/>
      <c r="B120" s="2">
        <v>117</v>
      </c>
      <c r="C120" s="9">
        <v>58</v>
      </c>
      <c r="D120" s="9">
        <v>5</v>
      </c>
      <c r="E120" s="10" t="s">
        <v>196</v>
      </c>
      <c r="F120" s="10" t="s">
        <v>278</v>
      </c>
      <c r="G120" s="11" t="s">
        <v>1</v>
      </c>
      <c r="H120" s="11" t="s">
        <v>2</v>
      </c>
      <c r="I120" s="11" t="s">
        <v>2</v>
      </c>
      <c r="J120" s="11"/>
      <c r="U120" s="2">
        <v>58</v>
      </c>
      <c r="V120" s="2">
        <v>5</v>
      </c>
      <c r="W120" s="5" t="s">
        <v>196</v>
      </c>
      <c r="X120" s="5" t="s">
        <v>279</v>
      </c>
      <c r="Y120" s="2" t="s">
        <v>1</v>
      </c>
    </row>
    <row r="121" spans="1:25" ht="12.75" x14ac:dyDescent="0.2">
      <c r="A121" s="2"/>
      <c r="B121" s="2">
        <v>118</v>
      </c>
      <c r="C121" s="9">
        <v>58</v>
      </c>
      <c r="D121" s="9">
        <v>5</v>
      </c>
      <c r="E121" s="10" t="s">
        <v>196</v>
      </c>
      <c r="F121" s="10" t="s">
        <v>280</v>
      </c>
      <c r="G121" s="11" t="s">
        <v>3</v>
      </c>
      <c r="H121" s="11" t="s">
        <v>4</v>
      </c>
      <c r="I121" s="11" t="s">
        <v>4</v>
      </c>
      <c r="J121" s="11"/>
      <c r="U121" s="2">
        <v>58</v>
      </c>
      <c r="V121" s="2">
        <v>5</v>
      </c>
      <c r="W121" s="5" t="s">
        <v>196</v>
      </c>
      <c r="X121" s="5" t="s">
        <v>279</v>
      </c>
      <c r="Y121" s="2" t="s">
        <v>3</v>
      </c>
    </row>
    <row r="122" spans="1:25" ht="12.75" x14ac:dyDescent="0.2">
      <c r="A122" s="2"/>
      <c r="B122" s="2">
        <v>119</v>
      </c>
      <c r="C122" s="9">
        <v>59</v>
      </c>
      <c r="D122" s="9">
        <v>5</v>
      </c>
      <c r="E122" s="10" t="s">
        <v>198</v>
      </c>
      <c r="F122" s="10" t="s">
        <v>281</v>
      </c>
      <c r="G122" s="11" t="s">
        <v>1</v>
      </c>
      <c r="H122" s="11" t="s">
        <v>2</v>
      </c>
      <c r="I122" s="11" t="s">
        <v>2</v>
      </c>
      <c r="J122" s="11"/>
      <c r="U122" s="2">
        <v>59</v>
      </c>
      <c r="V122" s="2">
        <v>5</v>
      </c>
      <c r="W122" s="5" t="s">
        <v>198</v>
      </c>
      <c r="X122" s="5" t="s">
        <v>282</v>
      </c>
      <c r="Y122" s="2" t="s">
        <v>1</v>
      </c>
    </row>
    <row r="123" spans="1:25" ht="12.75" x14ac:dyDescent="0.2">
      <c r="A123" s="2"/>
      <c r="B123" s="2">
        <v>120</v>
      </c>
      <c r="C123" s="9">
        <v>59</v>
      </c>
      <c r="D123" s="9">
        <v>5</v>
      </c>
      <c r="E123" s="10" t="s">
        <v>198</v>
      </c>
      <c r="F123" s="10" t="s">
        <v>283</v>
      </c>
      <c r="G123" s="11" t="s">
        <v>3</v>
      </c>
      <c r="H123" s="11" t="s">
        <v>4</v>
      </c>
      <c r="I123" s="11" t="s">
        <v>4</v>
      </c>
      <c r="J123" s="11"/>
      <c r="U123" s="2">
        <v>59</v>
      </c>
      <c r="V123" s="2">
        <v>5</v>
      </c>
      <c r="W123" s="5" t="s">
        <v>198</v>
      </c>
      <c r="X123" s="5" t="s">
        <v>282</v>
      </c>
      <c r="Y123" s="2" t="s">
        <v>3</v>
      </c>
    </row>
    <row r="124" spans="1:25" ht="12.75" x14ac:dyDescent="0.2">
      <c r="A124" s="2" t="s">
        <v>284</v>
      </c>
      <c r="B124" s="2">
        <v>121</v>
      </c>
      <c r="C124" s="9">
        <v>60</v>
      </c>
      <c r="D124" s="9">
        <v>5</v>
      </c>
      <c r="E124" s="10" t="s">
        <v>201</v>
      </c>
      <c r="F124" s="10" t="s">
        <v>285</v>
      </c>
      <c r="G124" s="11" t="s">
        <v>1</v>
      </c>
      <c r="H124" s="11" t="s">
        <v>2</v>
      </c>
      <c r="I124" s="11" t="s">
        <v>2</v>
      </c>
      <c r="J124" s="11"/>
      <c r="U124" s="2">
        <v>60</v>
      </c>
      <c r="V124" s="2">
        <v>5</v>
      </c>
      <c r="W124" s="5" t="s">
        <v>201</v>
      </c>
      <c r="X124" s="5" t="s">
        <v>19</v>
      </c>
      <c r="Y124" s="2" t="s">
        <v>1</v>
      </c>
    </row>
    <row r="125" spans="1:25" ht="12.75" x14ac:dyDescent="0.2">
      <c r="A125" s="2"/>
      <c r="B125" s="2">
        <v>122</v>
      </c>
      <c r="C125" s="9">
        <v>60</v>
      </c>
      <c r="D125" s="9">
        <v>5</v>
      </c>
      <c r="E125" s="10" t="s">
        <v>201</v>
      </c>
      <c r="F125" s="10" t="s">
        <v>286</v>
      </c>
      <c r="G125" s="11" t="s">
        <v>3</v>
      </c>
      <c r="H125" s="11" t="s">
        <v>4</v>
      </c>
      <c r="I125" s="11" t="s">
        <v>4</v>
      </c>
      <c r="J125" s="11"/>
      <c r="U125" s="2">
        <v>60</v>
      </c>
      <c r="V125" s="2">
        <v>5</v>
      </c>
      <c r="W125" s="5" t="s">
        <v>201</v>
      </c>
      <c r="X125" s="5" t="s">
        <v>19</v>
      </c>
      <c r="Y125" s="2" t="s">
        <v>3</v>
      </c>
    </row>
    <row r="126" spans="1:25" ht="12.75" x14ac:dyDescent="0.2">
      <c r="A126" s="2"/>
      <c r="B126" s="2">
        <v>123</v>
      </c>
      <c r="C126" s="9">
        <v>61</v>
      </c>
      <c r="D126" s="9">
        <v>5</v>
      </c>
      <c r="E126" s="10" t="s">
        <v>203</v>
      </c>
      <c r="F126" s="10" t="s">
        <v>287</v>
      </c>
      <c r="G126" s="11" t="s">
        <v>1</v>
      </c>
      <c r="H126" s="11" t="s">
        <v>2</v>
      </c>
      <c r="I126" s="11" t="s">
        <v>5</v>
      </c>
      <c r="J126" s="11"/>
      <c r="U126" s="2">
        <v>61</v>
      </c>
      <c r="V126" s="2">
        <v>5</v>
      </c>
      <c r="W126" s="5" t="s">
        <v>203</v>
      </c>
      <c r="X126" s="5" t="s">
        <v>288</v>
      </c>
      <c r="Y126" s="2" t="s">
        <v>1</v>
      </c>
    </row>
    <row r="127" spans="1:25" ht="12.75" x14ac:dyDescent="0.2">
      <c r="A127" s="2"/>
      <c r="B127" s="2">
        <v>124</v>
      </c>
      <c r="C127" s="9">
        <v>61</v>
      </c>
      <c r="D127" s="9">
        <v>5</v>
      </c>
      <c r="E127" s="10" t="s">
        <v>203</v>
      </c>
      <c r="F127" s="10" t="s">
        <v>289</v>
      </c>
      <c r="G127" s="11" t="s">
        <v>3</v>
      </c>
      <c r="H127" s="11" t="s">
        <v>4</v>
      </c>
      <c r="I127" s="11" t="s">
        <v>4</v>
      </c>
      <c r="J127" s="11"/>
      <c r="U127" s="2">
        <v>61</v>
      </c>
      <c r="V127" s="2">
        <v>5</v>
      </c>
      <c r="W127" s="5" t="s">
        <v>203</v>
      </c>
      <c r="X127" s="5" t="s">
        <v>288</v>
      </c>
      <c r="Y127" s="2" t="s">
        <v>3</v>
      </c>
    </row>
    <row r="128" spans="1:25" ht="12.75" x14ac:dyDescent="0.2">
      <c r="A128" s="2"/>
      <c r="B128" s="2">
        <v>125</v>
      </c>
      <c r="C128" s="9">
        <v>62</v>
      </c>
      <c r="D128" s="9">
        <v>6</v>
      </c>
      <c r="E128" s="10" t="s">
        <v>206</v>
      </c>
      <c r="F128" s="10" t="s">
        <v>290</v>
      </c>
      <c r="G128" s="11" t="s">
        <v>1</v>
      </c>
      <c r="H128" s="11" t="s">
        <v>2</v>
      </c>
      <c r="I128" s="11" t="s">
        <v>5</v>
      </c>
      <c r="J128" s="11"/>
      <c r="U128" s="2">
        <v>62</v>
      </c>
      <c r="V128" s="2">
        <v>6</v>
      </c>
      <c r="W128" s="5" t="s">
        <v>206</v>
      </c>
      <c r="X128" s="5" t="s">
        <v>291</v>
      </c>
      <c r="Y128" s="2" t="s">
        <v>1</v>
      </c>
    </row>
    <row r="129" spans="1:25" ht="12.75" x14ac:dyDescent="0.2">
      <c r="A129" s="2" t="s">
        <v>292</v>
      </c>
      <c r="B129" s="2">
        <v>126</v>
      </c>
      <c r="C129" s="9">
        <v>62</v>
      </c>
      <c r="D129" s="9">
        <v>6</v>
      </c>
      <c r="E129" s="10" t="s">
        <v>206</v>
      </c>
      <c r="F129" s="14" t="s">
        <v>293</v>
      </c>
      <c r="G129" s="11" t="s">
        <v>3</v>
      </c>
      <c r="H129" s="11"/>
      <c r="I129" s="11"/>
      <c r="J129" s="11"/>
      <c r="U129" s="2">
        <v>62</v>
      </c>
      <c r="V129" s="2">
        <v>6</v>
      </c>
      <c r="W129" s="5" t="s">
        <v>206</v>
      </c>
      <c r="X129" s="5" t="s">
        <v>291</v>
      </c>
      <c r="Y129" s="2" t="s">
        <v>3</v>
      </c>
    </row>
    <row r="130" spans="1:25" ht="12.75" x14ac:dyDescent="0.2">
      <c r="A130" s="2"/>
      <c r="B130" s="2">
        <v>127</v>
      </c>
      <c r="C130" s="9">
        <v>63</v>
      </c>
      <c r="D130" s="9">
        <v>6</v>
      </c>
      <c r="E130" s="10" t="s">
        <v>208</v>
      </c>
      <c r="F130" s="10" t="s">
        <v>294</v>
      </c>
      <c r="G130" s="11" t="s">
        <v>1</v>
      </c>
      <c r="H130" s="11" t="s">
        <v>2</v>
      </c>
      <c r="I130" s="11" t="s">
        <v>5</v>
      </c>
      <c r="J130" s="11"/>
      <c r="U130" s="2">
        <v>63</v>
      </c>
      <c r="V130" s="2">
        <v>6</v>
      </c>
      <c r="W130" s="5" t="s">
        <v>208</v>
      </c>
      <c r="X130" s="5" t="s">
        <v>295</v>
      </c>
      <c r="Y130" s="2" t="s">
        <v>1</v>
      </c>
    </row>
    <row r="131" spans="1:25" ht="12.75" x14ac:dyDescent="0.2">
      <c r="A131" s="2" t="s">
        <v>296</v>
      </c>
      <c r="B131" s="2">
        <v>128</v>
      </c>
      <c r="C131" s="9">
        <v>63</v>
      </c>
      <c r="D131" s="9">
        <v>6</v>
      </c>
      <c r="E131" s="10" t="s">
        <v>208</v>
      </c>
      <c r="F131" s="14" t="s">
        <v>297</v>
      </c>
      <c r="G131" s="11" t="s">
        <v>3</v>
      </c>
      <c r="H131" s="11"/>
      <c r="I131" s="11"/>
      <c r="J131" s="11"/>
      <c r="U131" s="2">
        <v>63</v>
      </c>
      <c r="V131" s="2">
        <v>6</v>
      </c>
      <c r="W131" s="5" t="s">
        <v>208</v>
      </c>
      <c r="X131" s="5" t="s">
        <v>295</v>
      </c>
      <c r="Y131" s="2" t="s">
        <v>3</v>
      </c>
    </row>
    <row r="132" spans="1:25" ht="12.75" x14ac:dyDescent="0.2">
      <c r="A132" s="2"/>
      <c r="B132" s="2">
        <v>129</v>
      </c>
      <c r="C132" s="9">
        <v>64</v>
      </c>
      <c r="D132" s="9">
        <v>6</v>
      </c>
      <c r="E132" s="10" t="s">
        <v>211</v>
      </c>
      <c r="F132" s="10" t="s">
        <v>298</v>
      </c>
      <c r="G132" s="11" t="s">
        <v>1</v>
      </c>
      <c r="H132" s="11" t="s">
        <v>2</v>
      </c>
      <c r="I132" s="11" t="s">
        <v>2</v>
      </c>
      <c r="J132" s="11"/>
      <c r="U132" s="2">
        <v>64</v>
      </c>
      <c r="V132" s="2">
        <v>6</v>
      </c>
      <c r="W132" s="5" t="s">
        <v>211</v>
      </c>
      <c r="X132" s="5" t="s">
        <v>299</v>
      </c>
      <c r="Y132" s="2" t="s">
        <v>1</v>
      </c>
    </row>
    <row r="133" spans="1:25" ht="12.75" x14ac:dyDescent="0.2">
      <c r="A133" s="2"/>
      <c r="B133" s="2">
        <v>130</v>
      </c>
      <c r="C133" s="9">
        <v>64</v>
      </c>
      <c r="D133" s="9">
        <v>6</v>
      </c>
      <c r="E133" s="10" t="s">
        <v>211</v>
      </c>
      <c r="F133" s="10" t="s">
        <v>300</v>
      </c>
      <c r="G133" s="11" t="s">
        <v>3</v>
      </c>
      <c r="H133" s="11" t="s">
        <v>4</v>
      </c>
      <c r="I133" s="11" t="s">
        <v>4</v>
      </c>
      <c r="J133" s="11"/>
      <c r="U133" s="2">
        <v>64</v>
      </c>
      <c r="V133" s="2">
        <v>6</v>
      </c>
      <c r="W133" s="5" t="s">
        <v>211</v>
      </c>
      <c r="X133" s="5" t="s">
        <v>299</v>
      </c>
      <c r="Y133" s="2" t="s">
        <v>3</v>
      </c>
    </row>
    <row r="134" spans="1:25" ht="12.75" x14ac:dyDescent="0.2">
      <c r="A134" s="2"/>
      <c r="B134" s="2">
        <v>131</v>
      </c>
      <c r="C134" s="9">
        <v>65</v>
      </c>
      <c r="D134" s="9">
        <v>6</v>
      </c>
      <c r="E134" s="10" t="s">
        <v>213</v>
      </c>
      <c r="F134" s="10" t="s">
        <v>301</v>
      </c>
      <c r="G134" s="11" t="s">
        <v>1</v>
      </c>
      <c r="H134" s="11" t="s">
        <v>2</v>
      </c>
      <c r="I134" s="11" t="s">
        <v>2</v>
      </c>
      <c r="J134" s="11"/>
      <c r="U134" s="2">
        <v>65</v>
      </c>
      <c r="V134" s="2">
        <v>6</v>
      </c>
      <c r="W134" s="5" t="s">
        <v>213</v>
      </c>
      <c r="X134" s="5" t="s">
        <v>302</v>
      </c>
      <c r="Y134" s="2" t="s">
        <v>1</v>
      </c>
    </row>
    <row r="135" spans="1:25" ht="12.75" x14ac:dyDescent="0.2">
      <c r="A135" s="2"/>
      <c r="B135" s="2">
        <v>132</v>
      </c>
      <c r="C135" s="9">
        <v>65</v>
      </c>
      <c r="D135" s="9">
        <v>6</v>
      </c>
      <c r="E135" s="10" t="s">
        <v>213</v>
      </c>
      <c r="F135" s="10" t="s">
        <v>303</v>
      </c>
      <c r="G135" s="11" t="s">
        <v>3</v>
      </c>
      <c r="H135" s="11" t="s">
        <v>4</v>
      </c>
      <c r="I135" s="11" t="s">
        <v>4</v>
      </c>
      <c r="J135" s="11"/>
      <c r="U135" s="2">
        <v>65</v>
      </c>
      <c r="V135" s="2">
        <v>6</v>
      </c>
      <c r="W135" s="5" t="s">
        <v>213</v>
      </c>
      <c r="X135" s="5" t="s">
        <v>302</v>
      </c>
      <c r="Y135" s="2" t="s">
        <v>3</v>
      </c>
    </row>
    <row r="136" spans="1:25" ht="12.75" x14ac:dyDescent="0.2">
      <c r="A136" s="2"/>
      <c r="B136" s="2">
        <v>133</v>
      </c>
      <c r="C136" s="9">
        <v>66</v>
      </c>
      <c r="D136" s="9">
        <v>6</v>
      </c>
      <c r="E136" s="10" t="s">
        <v>216</v>
      </c>
      <c r="F136" s="10" t="s">
        <v>304</v>
      </c>
      <c r="G136" s="11" t="s">
        <v>1</v>
      </c>
      <c r="H136" s="11" t="s">
        <v>2</v>
      </c>
      <c r="I136" s="11" t="s">
        <v>2</v>
      </c>
      <c r="J136" s="11"/>
      <c r="U136" s="2">
        <v>66</v>
      </c>
      <c r="V136" s="2">
        <v>6</v>
      </c>
      <c r="W136" s="5" t="s">
        <v>216</v>
      </c>
      <c r="X136" s="5" t="s">
        <v>305</v>
      </c>
      <c r="Y136" s="2" t="s">
        <v>1</v>
      </c>
    </row>
    <row r="137" spans="1:25" ht="12.75" x14ac:dyDescent="0.2">
      <c r="A137" s="2"/>
      <c r="B137" s="2">
        <v>134</v>
      </c>
      <c r="C137" s="9">
        <v>66</v>
      </c>
      <c r="D137" s="9">
        <v>6</v>
      </c>
      <c r="E137" s="10" t="s">
        <v>216</v>
      </c>
      <c r="F137" s="10" t="s">
        <v>306</v>
      </c>
      <c r="G137" s="11" t="s">
        <v>3</v>
      </c>
      <c r="H137" s="11" t="s">
        <v>4</v>
      </c>
      <c r="I137" s="11" t="s">
        <v>4</v>
      </c>
      <c r="J137" s="11"/>
      <c r="U137" s="2">
        <v>66</v>
      </c>
      <c r="V137" s="2">
        <v>6</v>
      </c>
      <c r="W137" s="5" t="s">
        <v>216</v>
      </c>
      <c r="X137" s="5" t="s">
        <v>305</v>
      </c>
      <c r="Y137" s="2" t="s">
        <v>3</v>
      </c>
    </row>
    <row r="138" spans="1:25" ht="12.75" x14ac:dyDescent="0.2">
      <c r="A138" s="2"/>
      <c r="B138" s="2">
        <v>135</v>
      </c>
      <c r="C138" s="9">
        <v>67</v>
      </c>
      <c r="D138" s="9">
        <v>6</v>
      </c>
      <c r="E138" s="10" t="s">
        <v>218</v>
      </c>
      <c r="F138" s="10" t="s">
        <v>307</v>
      </c>
      <c r="G138" s="11" t="s">
        <v>1</v>
      </c>
      <c r="H138" s="11" t="s">
        <v>2</v>
      </c>
      <c r="I138" s="11" t="s">
        <v>2</v>
      </c>
      <c r="J138" s="11"/>
      <c r="U138" s="2">
        <v>67</v>
      </c>
      <c r="V138" s="2">
        <v>6</v>
      </c>
      <c r="W138" s="5" t="s">
        <v>218</v>
      </c>
      <c r="X138" s="5" t="s">
        <v>308</v>
      </c>
      <c r="Y138" s="2" t="s">
        <v>1</v>
      </c>
    </row>
    <row r="139" spans="1:25" ht="12.75" x14ac:dyDescent="0.2">
      <c r="A139" s="2"/>
      <c r="B139" s="2">
        <v>136</v>
      </c>
      <c r="C139" s="9">
        <v>67</v>
      </c>
      <c r="D139" s="9">
        <v>6</v>
      </c>
      <c r="E139" s="10" t="s">
        <v>218</v>
      </c>
      <c r="F139" s="10" t="s">
        <v>309</v>
      </c>
      <c r="G139" s="11" t="s">
        <v>3</v>
      </c>
      <c r="H139" s="11" t="s">
        <v>4</v>
      </c>
      <c r="I139" s="11" t="s">
        <v>4</v>
      </c>
      <c r="J139" s="11"/>
      <c r="U139" s="2">
        <v>67</v>
      </c>
      <c r="V139" s="2">
        <v>6</v>
      </c>
      <c r="W139" s="5" t="s">
        <v>218</v>
      </c>
      <c r="X139" s="5" t="s">
        <v>308</v>
      </c>
      <c r="Y139" s="2" t="s">
        <v>3</v>
      </c>
    </row>
    <row r="140" spans="1:25" ht="12.75" x14ac:dyDescent="0.2">
      <c r="A140" s="2"/>
      <c r="B140" s="2">
        <v>137</v>
      </c>
      <c r="C140" s="9">
        <v>68</v>
      </c>
      <c r="D140" s="9">
        <v>7</v>
      </c>
      <c r="E140" s="10" t="s">
        <v>221</v>
      </c>
      <c r="F140" s="10" t="s">
        <v>310</v>
      </c>
      <c r="G140" s="11" t="s">
        <v>1</v>
      </c>
      <c r="H140" s="11" t="s">
        <v>5</v>
      </c>
      <c r="I140" s="11" t="s">
        <v>5</v>
      </c>
      <c r="J140" s="11"/>
      <c r="U140" s="2">
        <v>68</v>
      </c>
      <c r="V140" s="2">
        <v>7</v>
      </c>
      <c r="W140" s="5" t="s">
        <v>221</v>
      </c>
      <c r="X140" s="5" t="s">
        <v>311</v>
      </c>
      <c r="Y140" s="2" t="s">
        <v>1</v>
      </c>
    </row>
    <row r="141" spans="1:25" ht="12.75" x14ac:dyDescent="0.2">
      <c r="A141" s="2"/>
      <c r="B141" s="2">
        <v>138</v>
      </c>
      <c r="C141" s="9">
        <v>68</v>
      </c>
      <c r="D141" s="9">
        <v>7</v>
      </c>
      <c r="E141" s="10" t="s">
        <v>221</v>
      </c>
      <c r="F141" s="10" t="s">
        <v>312</v>
      </c>
      <c r="G141" s="11" t="s">
        <v>3</v>
      </c>
      <c r="H141" s="11" t="s">
        <v>4</v>
      </c>
      <c r="I141" s="11" t="s">
        <v>4</v>
      </c>
      <c r="J141" s="11"/>
      <c r="U141" s="2">
        <v>68</v>
      </c>
      <c r="V141" s="2">
        <v>7</v>
      </c>
      <c r="W141" s="5" t="s">
        <v>221</v>
      </c>
      <c r="X141" s="5" t="s">
        <v>311</v>
      </c>
      <c r="Y141" s="2" t="s">
        <v>3</v>
      </c>
    </row>
    <row r="142" spans="1:25" ht="12.75" x14ac:dyDescent="0.2">
      <c r="A142" s="2"/>
      <c r="B142" s="2">
        <v>139</v>
      </c>
      <c r="C142" s="9">
        <v>69</v>
      </c>
      <c r="D142" s="9">
        <v>7</v>
      </c>
      <c r="E142" s="10" t="s">
        <v>223</v>
      </c>
      <c r="F142" s="10" t="s">
        <v>313</v>
      </c>
      <c r="G142" s="11" t="s">
        <v>1</v>
      </c>
      <c r="H142" s="11" t="s">
        <v>2</v>
      </c>
      <c r="I142" s="11" t="s">
        <v>5</v>
      </c>
      <c r="J142" s="11"/>
      <c r="U142" s="2">
        <v>69</v>
      </c>
      <c r="V142" s="2">
        <v>7</v>
      </c>
      <c r="W142" s="5" t="s">
        <v>223</v>
      </c>
      <c r="X142" s="5" t="s">
        <v>314</v>
      </c>
      <c r="Y142" s="2" t="s">
        <v>1</v>
      </c>
    </row>
    <row r="143" spans="1:25" ht="12.75" x14ac:dyDescent="0.2">
      <c r="A143" s="2" t="s">
        <v>66</v>
      </c>
      <c r="B143" s="2">
        <v>140</v>
      </c>
      <c r="C143" s="9">
        <v>69</v>
      </c>
      <c r="D143" s="9">
        <v>7</v>
      </c>
      <c r="E143" s="10" t="s">
        <v>223</v>
      </c>
      <c r="F143" s="15" t="s">
        <v>315</v>
      </c>
      <c r="G143" s="11" t="s">
        <v>3</v>
      </c>
      <c r="H143" s="11"/>
      <c r="I143" s="11"/>
      <c r="J143" s="11"/>
      <c r="U143" s="2">
        <v>69</v>
      </c>
      <c r="V143" s="2">
        <v>7</v>
      </c>
      <c r="W143" s="5" t="s">
        <v>223</v>
      </c>
      <c r="X143" s="5" t="s">
        <v>314</v>
      </c>
      <c r="Y143" s="2" t="s">
        <v>3</v>
      </c>
    </row>
    <row r="144" spans="1:25" ht="12.75" x14ac:dyDescent="0.2">
      <c r="A144" s="2"/>
      <c r="B144" s="2">
        <v>141</v>
      </c>
      <c r="C144" s="9">
        <v>70</v>
      </c>
      <c r="D144" s="9">
        <v>7</v>
      </c>
      <c r="E144" s="10" t="s">
        <v>226</v>
      </c>
      <c r="F144" s="10" t="s">
        <v>316</v>
      </c>
      <c r="G144" s="11" t="s">
        <v>1</v>
      </c>
      <c r="H144" s="11" t="s">
        <v>5</v>
      </c>
      <c r="I144" s="11" t="s">
        <v>5</v>
      </c>
      <c r="J144" s="11"/>
      <c r="U144" s="2">
        <v>70</v>
      </c>
      <c r="V144" s="2">
        <v>7</v>
      </c>
      <c r="W144" s="5" t="s">
        <v>226</v>
      </c>
      <c r="X144" s="5" t="s">
        <v>317</v>
      </c>
      <c r="Y144" s="2" t="s">
        <v>1</v>
      </c>
    </row>
    <row r="145" spans="1:25" ht="12.75" x14ac:dyDescent="0.2">
      <c r="A145" s="2"/>
      <c r="B145" s="2">
        <v>142</v>
      </c>
      <c r="C145" s="9">
        <v>70</v>
      </c>
      <c r="D145" s="9">
        <v>7</v>
      </c>
      <c r="E145" s="10" t="s">
        <v>226</v>
      </c>
      <c r="F145" s="10" t="s">
        <v>318</v>
      </c>
      <c r="G145" s="11" t="s">
        <v>3</v>
      </c>
      <c r="H145" s="11" t="s">
        <v>4</v>
      </c>
      <c r="I145" s="11" t="s">
        <v>4</v>
      </c>
      <c r="J145" s="11"/>
      <c r="U145" s="2">
        <v>70</v>
      </c>
      <c r="V145" s="2">
        <v>7</v>
      </c>
      <c r="W145" s="5" t="s">
        <v>226</v>
      </c>
      <c r="X145" s="5" t="s">
        <v>317</v>
      </c>
      <c r="Y145" s="2" t="s">
        <v>3</v>
      </c>
    </row>
    <row r="146" spans="1:25" ht="12.75" x14ac:dyDescent="0.2">
      <c r="A146" s="2" t="s">
        <v>107</v>
      </c>
      <c r="B146" s="2">
        <v>143</v>
      </c>
      <c r="C146" s="9">
        <v>71</v>
      </c>
      <c r="D146" s="9">
        <v>7</v>
      </c>
      <c r="E146" s="10" t="s">
        <v>228</v>
      </c>
      <c r="F146" s="10" t="s">
        <v>319</v>
      </c>
      <c r="G146" s="11" t="s">
        <v>1</v>
      </c>
      <c r="H146" s="11" t="s">
        <v>2</v>
      </c>
      <c r="I146" s="11" t="s">
        <v>2</v>
      </c>
      <c r="J146" s="11"/>
      <c r="U146" s="2">
        <v>71</v>
      </c>
      <c r="V146" s="2">
        <v>7</v>
      </c>
      <c r="W146" s="5" t="s">
        <v>320</v>
      </c>
      <c r="X146" s="5" t="s">
        <v>321</v>
      </c>
      <c r="Y146" s="2" t="s">
        <v>1</v>
      </c>
    </row>
    <row r="147" spans="1:25" ht="12.75" x14ac:dyDescent="0.2">
      <c r="A147" s="2"/>
      <c r="B147" s="2">
        <v>144</v>
      </c>
      <c r="C147" s="9">
        <v>71</v>
      </c>
      <c r="D147" s="9">
        <v>7</v>
      </c>
      <c r="E147" s="10" t="s">
        <v>228</v>
      </c>
      <c r="F147" s="10" t="s">
        <v>322</v>
      </c>
      <c r="G147" s="11" t="s">
        <v>3</v>
      </c>
      <c r="H147" s="11" t="s">
        <v>4</v>
      </c>
      <c r="I147" s="11" t="s">
        <v>4</v>
      </c>
      <c r="J147" s="11"/>
      <c r="U147" s="2">
        <v>71</v>
      </c>
      <c r="V147" s="2">
        <v>7</v>
      </c>
      <c r="W147" s="5" t="s">
        <v>320</v>
      </c>
      <c r="X147" s="5" t="s">
        <v>321</v>
      </c>
      <c r="Y147" s="2" t="s">
        <v>3</v>
      </c>
    </row>
    <row r="148" spans="1:25" ht="12.75" x14ac:dyDescent="0.2">
      <c r="A148" s="2" t="s">
        <v>114</v>
      </c>
      <c r="B148" s="2">
        <v>145</v>
      </c>
      <c r="C148" s="9">
        <v>71</v>
      </c>
      <c r="D148" s="9">
        <v>7</v>
      </c>
      <c r="E148" s="10" t="s">
        <v>231</v>
      </c>
      <c r="F148" s="10" t="s">
        <v>319</v>
      </c>
      <c r="G148" s="11" t="s">
        <v>1</v>
      </c>
      <c r="H148" s="11" t="s">
        <v>2</v>
      </c>
      <c r="I148" s="11" t="s">
        <v>2</v>
      </c>
      <c r="J148" s="11"/>
      <c r="U148" s="2"/>
      <c r="V148" s="2"/>
      <c r="W148" s="5"/>
      <c r="X148" s="5"/>
      <c r="Y148" s="2"/>
    </row>
    <row r="149" spans="1:25" ht="12.75" x14ac:dyDescent="0.2">
      <c r="A149" s="2"/>
      <c r="B149" s="2">
        <v>146</v>
      </c>
      <c r="C149" s="9">
        <v>72</v>
      </c>
      <c r="D149" s="9">
        <v>7</v>
      </c>
      <c r="E149" s="10" t="s">
        <v>233</v>
      </c>
      <c r="F149" s="10" t="s">
        <v>323</v>
      </c>
      <c r="G149" s="11" t="s">
        <v>1</v>
      </c>
      <c r="H149" s="11" t="s">
        <v>2</v>
      </c>
      <c r="I149" s="11" t="s">
        <v>2</v>
      </c>
      <c r="J149" s="11"/>
      <c r="U149" s="2">
        <v>72</v>
      </c>
      <c r="V149" s="2">
        <v>7</v>
      </c>
      <c r="W149" s="5" t="s">
        <v>233</v>
      </c>
      <c r="X149" s="5" t="s">
        <v>324</v>
      </c>
      <c r="Y149" s="2" t="s">
        <v>1</v>
      </c>
    </row>
    <row r="150" spans="1:25" ht="12.75" x14ac:dyDescent="0.2">
      <c r="A150" s="2"/>
      <c r="B150" s="2">
        <v>147</v>
      </c>
      <c r="C150" s="9">
        <v>72</v>
      </c>
      <c r="D150" s="9">
        <v>7</v>
      </c>
      <c r="E150" s="10" t="s">
        <v>233</v>
      </c>
      <c r="F150" s="10" t="s">
        <v>325</v>
      </c>
      <c r="G150" s="11"/>
      <c r="H150" s="11"/>
      <c r="I150" s="11"/>
      <c r="J150" s="11"/>
      <c r="U150" s="2">
        <v>72</v>
      </c>
      <c r="V150" s="2">
        <v>7</v>
      </c>
      <c r="W150" s="5" t="s">
        <v>233</v>
      </c>
      <c r="X150" s="5" t="s">
        <v>324</v>
      </c>
      <c r="Y150" s="2" t="s">
        <v>3</v>
      </c>
    </row>
    <row r="151" spans="1:25" ht="12.75" x14ac:dyDescent="0.2">
      <c r="A151" s="2"/>
      <c r="B151" s="2">
        <v>148</v>
      </c>
      <c r="C151" s="9">
        <v>73</v>
      </c>
      <c r="D151" s="9">
        <v>7</v>
      </c>
      <c r="E151" s="10" t="s">
        <v>236</v>
      </c>
      <c r="F151" s="10" t="s">
        <v>326</v>
      </c>
      <c r="G151" s="11" t="s">
        <v>1</v>
      </c>
      <c r="H151" s="11" t="s">
        <v>2</v>
      </c>
      <c r="I151" s="11" t="s">
        <v>2</v>
      </c>
      <c r="J151" s="11"/>
      <c r="U151" s="2">
        <v>73</v>
      </c>
      <c r="V151" s="2">
        <v>7</v>
      </c>
      <c r="W151" s="5" t="s">
        <v>236</v>
      </c>
      <c r="X151" s="5" t="s">
        <v>327</v>
      </c>
      <c r="Y151" s="2" t="s">
        <v>1</v>
      </c>
    </row>
    <row r="152" spans="1:25" ht="12.75" x14ac:dyDescent="0.2">
      <c r="A152" s="2"/>
      <c r="B152" s="2">
        <v>149</v>
      </c>
      <c r="C152" s="9">
        <v>73</v>
      </c>
      <c r="D152" s="9">
        <v>7</v>
      </c>
      <c r="E152" s="10" t="s">
        <v>236</v>
      </c>
      <c r="F152" s="10" t="s">
        <v>328</v>
      </c>
      <c r="G152" s="11" t="s">
        <v>3</v>
      </c>
      <c r="H152" s="11" t="s">
        <v>4</v>
      </c>
      <c r="I152" s="11" t="s">
        <v>4</v>
      </c>
      <c r="J152" s="11"/>
      <c r="U152" s="2">
        <v>73</v>
      </c>
      <c r="V152" s="2">
        <v>7</v>
      </c>
      <c r="W152" s="5" t="s">
        <v>236</v>
      </c>
      <c r="X152" s="5" t="s">
        <v>327</v>
      </c>
      <c r="Y152" s="2" t="s">
        <v>3</v>
      </c>
    </row>
    <row r="153" spans="1:25" ht="12.75" x14ac:dyDescent="0.2">
      <c r="A153" s="2"/>
      <c r="B153" s="2">
        <v>150</v>
      </c>
      <c r="C153" s="9">
        <v>76</v>
      </c>
      <c r="D153" s="9">
        <v>7</v>
      </c>
      <c r="E153" s="10" t="s">
        <v>238</v>
      </c>
      <c r="F153" s="10" t="s">
        <v>329</v>
      </c>
      <c r="G153" s="11" t="s">
        <v>1</v>
      </c>
      <c r="H153" s="11" t="s">
        <v>5</v>
      </c>
      <c r="I153" s="11" t="s">
        <v>2</v>
      </c>
      <c r="J153" s="11"/>
      <c r="U153" s="2">
        <v>76</v>
      </c>
      <c r="V153" s="2">
        <v>7</v>
      </c>
      <c r="W153" s="5" t="s">
        <v>238</v>
      </c>
      <c r="X153" s="5" t="s">
        <v>330</v>
      </c>
      <c r="Y153" s="2" t="s">
        <v>1</v>
      </c>
    </row>
    <row r="154" spans="1:25" ht="12.75" x14ac:dyDescent="0.2">
      <c r="A154" s="2"/>
      <c r="B154" s="2">
        <v>151</v>
      </c>
      <c r="C154" s="9">
        <v>76</v>
      </c>
      <c r="D154" s="9">
        <v>7</v>
      </c>
      <c r="E154" s="10" t="s">
        <v>238</v>
      </c>
      <c r="F154" s="10" t="s">
        <v>331</v>
      </c>
      <c r="G154" s="11" t="s">
        <v>3</v>
      </c>
      <c r="H154" s="11" t="s">
        <v>4</v>
      </c>
      <c r="I154" s="11" t="s">
        <v>4</v>
      </c>
      <c r="J154" s="11"/>
      <c r="U154" s="2">
        <v>76</v>
      </c>
      <c r="V154" s="2">
        <v>7</v>
      </c>
      <c r="W154" s="5" t="s">
        <v>238</v>
      </c>
      <c r="X154" s="5" t="s">
        <v>330</v>
      </c>
      <c r="Y154" s="2" t="s">
        <v>3</v>
      </c>
    </row>
    <row r="158" spans="1:25" ht="12.75" x14ac:dyDescent="0.2">
      <c r="F158" s="18" t="s">
        <v>332</v>
      </c>
      <c r="G158" s="2">
        <f t="shared" ref="G158:J158" si="0">SUM(G159:G165)</f>
        <v>151</v>
      </c>
      <c r="H158" s="2">
        <f t="shared" si="0"/>
        <v>151</v>
      </c>
      <c r="I158" s="2">
        <f t="shared" si="0"/>
        <v>151</v>
      </c>
      <c r="J158" s="2"/>
    </row>
    <row r="159" spans="1:25" ht="12.75" x14ac:dyDescent="0.2">
      <c r="F159" s="18" t="s">
        <v>333</v>
      </c>
      <c r="G159" s="2">
        <f t="shared" ref="G159:J159" si="1">COUNTIF(G$4:G$154,"")</f>
        <v>5</v>
      </c>
      <c r="H159" s="2">
        <f t="shared" si="1"/>
        <v>14</v>
      </c>
      <c r="I159" s="2">
        <f t="shared" si="1"/>
        <v>12</v>
      </c>
      <c r="J159" s="2"/>
    </row>
    <row r="160" spans="1:25" ht="12.75" x14ac:dyDescent="0.2">
      <c r="F160" s="18" t="s">
        <v>1</v>
      </c>
      <c r="G160" s="2">
        <f t="shared" ref="G160:J160" si="2">COUNTIF(G$4:G$154,$F160)</f>
        <v>76</v>
      </c>
      <c r="H160" s="2">
        <f t="shared" si="2"/>
        <v>0</v>
      </c>
      <c r="I160" s="2">
        <f t="shared" si="2"/>
        <v>0</v>
      </c>
      <c r="J160" s="2"/>
    </row>
    <row r="161" spans="1:13" ht="12.75" x14ac:dyDescent="0.2">
      <c r="A161" s="2"/>
      <c r="B161" s="2"/>
      <c r="F161" s="18" t="s">
        <v>3</v>
      </c>
      <c r="G161" s="2">
        <f t="shared" ref="G161:J161" si="3">COUNTIF(G$4:G$154,$F161)</f>
        <v>70</v>
      </c>
      <c r="H161" s="2">
        <f t="shared" si="3"/>
        <v>0</v>
      </c>
      <c r="I161" s="2">
        <f t="shared" si="3"/>
        <v>0</v>
      </c>
      <c r="J161" s="2"/>
    </row>
    <row r="162" spans="1:13" ht="12.75" x14ac:dyDescent="0.2">
      <c r="A162" s="2"/>
      <c r="B162" s="2"/>
      <c r="F162" s="19" t="s">
        <v>5</v>
      </c>
      <c r="G162" s="2">
        <f t="shared" ref="G162:J162" si="4">COUNTIF(G$4:G$154,$F162)</f>
        <v>0</v>
      </c>
      <c r="H162" s="2">
        <f t="shared" si="4"/>
        <v>25</v>
      </c>
      <c r="I162" s="2">
        <f t="shared" si="4"/>
        <v>15</v>
      </c>
      <c r="J162" s="2"/>
    </row>
    <row r="163" spans="1:13" ht="12.75" x14ac:dyDescent="0.2">
      <c r="A163" s="2"/>
      <c r="B163" s="2"/>
      <c r="F163" s="19" t="s">
        <v>6</v>
      </c>
      <c r="G163" s="2">
        <f t="shared" ref="G163:J163" si="5">COUNTIF(G$4:G$154,$F163)</f>
        <v>0</v>
      </c>
      <c r="H163" s="2">
        <f t="shared" si="5"/>
        <v>2</v>
      </c>
      <c r="I163" s="2">
        <f t="shared" si="5"/>
        <v>3</v>
      </c>
      <c r="J163" s="2"/>
    </row>
    <row r="164" spans="1:13" ht="12.75" x14ac:dyDescent="0.2">
      <c r="A164" s="2"/>
      <c r="B164" s="2"/>
      <c r="F164" s="19" t="s">
        <v>4</v>
      </c>
      <c r="G164" s="2">
        <f t="shared" ref="G164:J164" si="6">COUNTIF(G$4:G$154,$F164)</f>
        <v>0</v>
      </c>
      <c r="H164" s="2">
        <f t="shared" si="6"/>
        <v>62</v>
      </c>
      <c r="I164" s="2">
        <f t="shared" si="6"/>
        <v>62</v>
      </c>
      <c r="J164" s="2"/>
    </row>
    <row r="165" spans="1:13" ht="12.75" x14ac:dyDescent="0.2">
      <c r="A165" s="2"/>
      <c r="B165" s="2"/>
      <c r="F165" s="19" t="s">
        <v>2</v>
      </c>
      <c r="G165" s="2">
        <f t="shared" ref="G165:J165" si="7">COUNTIF(G$4:G$154,$F165)</f>
        <v>0</v>
      </c>
      <c r="H165" s="2">
        <f t="shared" si="7"/>
        <v>48</v>
      </c>
      <c r="I165" s="2">
        <f t="shared" si="7"/>
        <v>59</v>
      </c>
      <c r="J165" s="2"/>
    </row>
    <row r="166" spans="1:13" ht="12.75" x14ac:dyDescent="0.2">
      <c r="A166" s="2"/>
      <c r="B166" s="2"/>
    </row>
    <row r="167" spans="1:13" ht="12.75" x14ac:dyDescent="0.2">
      <c r="A167" s="2"/>
      <c r="B167" s="2"/>
      <c r="F167" s="19" t="s">
        <v>11</v>
      </c>
      <c r="H167" s="6">
        <f t="shared" ref="H167:J167" si="8">(H162+H164)/SUM(H162:H165)</f>
        <v>0.63503649635036497</v>
      </c>
      <c r="I167" s="6">
        <f t="shared" si="8"/>
        <v>0.5539568345323741</v>
      </c>
      <c r="J167" s="6"/>
    </row>
    <row r="168" spans="1:13" ht="12.75" x14ac:dyDescent="0.2">
      <c r="A168" s="2"/>
      <c r="B168" s="2"/>
      <c r="F168" s="20" t="s">
        <v>12</v>
      </c>
      <c r="H168" s="6">
        <f t="shared" ref="H168:J168" si="9">H162/(H162+H163)</f>
        <v>0.92592592592592593</v>
      </c>
      <c r="I168" s="6">
        <f t="shared" si="9"/>
        <v>0.83333333333333337</v>
      </c>
      <c r="J168" s="6"/>
    </row>
    <row r="169" spans="1:13" ht="12.75" x14ac:dyDescent="0.2">
      <c r="A169" s="2"/>
      <c r="B169" s="2"/>
      <c r="F169" s="19" t="s">
        <v>13</v>
      </c>
      <c r="H169" s="6">
        <f t="shared" ref="H169:J169" si="10">H162/(H162+H165)</f>
        <v>0.34246575342465752</v>
      </c>
      <c r="I169" s="6">
        <f t="shared" si="10"/>
        <v>0.20270270270270271</v>
      </c>
      <c r="J169" s="6"/>
    </row>
    <row r="170" spans="1:13" ht="12.75" x14ac:dyDescent="0.2">
      <c r="A170" s="2"/>
      <c r="B170" s="2"/>
      <c r="F170" s="19" t="s">
        <v>14</v>
      </c>
      <c r="H170" s="6">
        <f t="shared" ref="H170:J170" si="11">H164/(H164+H163)</f>
        <v>0.96875</v>
      </c>
      <c r="I170" s="6">
        <f t="shared" si="11"/>
        <v>0.9538461538461539</v>
      </c>
      <c r="J170" s="6"/>
    </row>
    <row r="171" spans="1:13" ht="12.75" x14ac:dyDescent="0.2">
      <c r="A171" s="2"/>
      <c r="B171" s="2"/>
      <c r="F171" s="19" t="s">
        <v>7</v>
      </c>
      <c r="H171" s="6">
        <f t="shared" ref="H171:J171" si="12">2*(H168*H169)/(H168+H169)</f>
        <v>0.5</v>
      </c>
      <c r="I171" s="6">
        <f t="shared" si="12"/>
        <v>0.32608695652173914</v>
      </c>
      <c r="J171" s="6"/>
    </row>
    <row r="172" spans="1:13" ht="12.75" x14ac:dyDescent="0.2">
      <c r="A172" s="2"/>
      <c r="B172" s="2"/>
      <c r="F172" s="21"/>
    </row>
    <row r="173" spans="1:13" ht="12.75" x14ac:dyDescent="0.2">
      <c r="H173" s="24" t="s">
        <v>334</v>
      </c>
      <c r="I173" s="23"/>
      <c r="J173" s="23"/>
      <c r="K173" s="24" t="s">
        <v>335</v>
      </c>
      <c r="L173" s="23"/>
      <c r="M173" s="23"/>
    </row>
    <row r="174" spans="1:13" ht="12.75" x14ac:dyDescent="0.2">
      <c r="E174" s="21"/>
      <c r="F174" s="18" t="s">
        <v>336</v>
      </c>
      <c r="G174" s="3" t="s">
        <v>10</v>
      </c>
      <c r="H174" s="3">
        <f t="shared" ref="H174:M174" si="13">SUM(H175:H181)</f>
        <v>25</v>
      </c>
      <c r="I174" s="3">
        <f t="shared" si="13"/>
        <v>15</v>
      </c>
      <c r="J174" s="3">
        <f t="shared" si="13"/>
        <v>0</v>
      </c>
      <c r="K174" s="3">
        <f t="shared" si="13"/>
        <v>2</v>
      </c>
      <c r="L174" s="3">
        <f t="shared" si="13"/>
        <v>3</v>
      </c>
      <c r="M174" s="3">
        <f t="shared" si="13"/>
        <v>0</v>
      </c>
    </row>
    <row r="175" spans="1:13" ht="12.75" x14ac:dyDescent="0.2">
      <c r="C175" s="2" t="s">
        <v>27</v>
      </c>
      <c r="F175" s="21">
        <v>1</v>
      </c>
      <c r="G175" s="21"/>
      <c r="H175" s="2">
        <f t="shared" ref="H175:J175" si="14">COUNTIFS($D$4:$D$155,$F175,H$4:H$155,"TP")</f>
        <v>5</v>
      </c>
      <c r="I175" s="2">
        <f t="shared" si="14"/>
        <v>4</v>
      </c>
      <c r="J175" s="2">
        <f t="shared" si="14"/>
        <v>0</v>
      </c>
      <c r="K175" s="2">
        <f>COUNTIFS($D$4:$D$155,$F175,H$4:H$155,"FP")</f>
        <v>2</v>
      </c>
      <c r="L175" s="2">
        <f>COUNTIFS($D$4:$D$155,$F175,I$4:I$155,"FP")</f>
        <v>1</v>
      </c>
      <c r="M175" s="2">
        <f>COUNTIFS($D$4:$D$155,$F175,J$4:J$155,"FP")</f>
        <v>0</v>
      </c>
    </row>
    <row r="176" spans="1:13" ht="12.75" x14ac:dyDescent="0.2">
      <c r="C176" s="2" t="s">
        <v>30</v>
      </c>
      <c r="F176" s="21">
        <v>2</v>
      </c>
      <c r="G176" s="21"/>
      <c r="H176" s="2">
        <f t="shared" ref="H176:J176" si="15">COUNTIFS($D$4:$D$155,$F176,H$4:H$155,"TP")</f>
        <v>1</v>
      </c>
      <c r="I176" s="2">
        <f t="shared" si="15"/>
        <v>1</v>
      </c>
      <c r="J176" s="2">
        <f t="shared" si="15"/>
        <v>0</v>
      </c>
      <c r="K176" s="2">
        <f>COUNTIFS($D$4:$D$155,$F176,H$4:H$155,"FP")</f>
        <v>0</v>
      </c>
      <c r="L176" s="2">
        <f>COUNTIFS($D$4:$D$155,$F176,I$4:I$155,"FP")</f>
        <v>0</v>
      </c>
      <c r="M176" s="2">
        <f>COUNTIFS($D$4:$D$155,$F176,J$4:J$155,"FP")</f>
        <v>0</v>
      </c>
    </row>
    <row r="177" spans="3:13" ht="12.75" x14ac:dyDescent="0.2">
      <c r="C177" s="2" t="s">
        <v>33</v>
      </c>
      <c r="F177" s="21">
        <v>3</v>
      </c>
      <c r="G177" s="21"/>
      <c r="H177" s="2">
        <f t="shared" ref="H177:J177" si="16">COUNTIFS($D$4:$D$155,$F177,H$4:H$155,"TP")</f>
        <v>0</v>
      </c>
      <c r="I177" s="2">
        <f t="shared" si="16"/>
        <v>0</v>
      </c>
      <c r="J177" s="2">
        <f t="shared" si="16"/>
        <v>0</v>
      </c>
      <c r="K177" s="2">
        <f>COUNTIFS($D$4:$D$155,$F177,H$4:H$155,"FP")</f>
        <v>0</v>
      </c>
      <c r="L177" s="2">
        <f>COUNTIFS($D$4:$D$155,$F177,I$4:I$155,"FP")</f>
        <v>0</v>
      </c>
      <c r="M177" s="2">
        <f>COUNTIFS($D$4:$D$155,$F177,J$4:J$155,"FP")</f>
        <v>0</v>
      </c>
    </row>
    <row r="178" spans="3:13" ht="12.75" x14ac:dyDescent="0.2">
      <c r="C178" s="2" t="s">
        <v>36</v>
      </c>
      <c r="F178" s="21">
        <v>4</v>
      </c>
      <c r="G178" s="21"/>
      <c r="H178" s="2">
        <f t="shared" ref="H178:J178" si="17">COUNTIFS($D$4:$D$155,$F178,H$4:H$155,"TP")</f>
        <v>15</v>
      </c>
      <c r="I178" s="2">
        <f t="shared" si="17"/>
        <v>2</v>
      </c>
      <c r="J178" s="2">
        <f t="shared" si="17"/>
        <v>0</v>
      </c>
      <c r="K178" s="2">
        <f>COUNTIFS($D$4:$D$155,$F178,H$4:H$155,"FP")</f>
        <v>0</v>
      </c>
      <c r="L178" s="2">
        <f>COUNTIFS($D$4:$D$155,$F178,I$4:I$155,"FP")</f>
        <v>1</v>
      </c>
      <c r="M178" s="2">
        <f>COUNTIFS($D$4:$D$155,$F178,J$4:J$155,"FP")</f>
        <v>0</v>
      </c>
    </row>
    <row r="179" spans="3:13" ht="12.75" x14ac:dyDescent="0.2">
      <c r="C179" s="2" t="s">
        <v>39</v>
      </c>
      <c r="F179" s="21">
        <v>5</v>
      </c>
      <c r="G179" s="21"/>
      <c r="H179" s="2">
        <f t="shared" ref="H179:J179" si="18">COUNTIFS($D$4:$D$155,$F179,H$4:H$155,"TP")</f>
        <v>1</v>
      </c>
      <c r="I179" s="2">
        <f t="shared" si="18"/>
        <v>3</v>
      </c>
      <c r="J179" s="2">
        <f t="shared" si="18"/>
        <v>0</v>
      </c>
      <c r="K179" s="2">
        <f>COUNTIFS($D$4:$D$155,$F179,H$4:H$155,"FP")</f>
        <v>0</v>
      </c>
      <c r="L179" s="2">
        <f>COUNTIFS($D$4:$D$155,$F179,I$4:I$155,"FP")</f>
        <v>1</v>
      </c>
      <c r="M179" s="2">
        <f>COUNTIFS($D$4:$D$155,$F179,J$4:J$155,"FP")</f>
        <v>0</v>
      </c>
    </row>
    <row r="180" spans="3:13" ht="12.75" x14ac:dyDescent="0.2">
      <c r="C180" s="2" t="s">
        <v>41</v>
      </c>
      <c r="F180" s="21">
        <v>6</v>
      </c>
      <c r="G180" s="21"/>
      <c r="H180" s="2">
        <f t="shared" ref="H180:J180" si="19">COUNTIFS($D$4:$D$155,$F180,H$4:H$155,"TP")</f>
        <v>0</v>
      </c>
      <c r="I180" s="2">
        <f t="shared" si="19"/>
        <v>2</v>
      </c>
      <c r="J180" s="2">
        <f t="shared" si="19"/>
        <v>0</v>
      </c>
      <c r="K180" s="2">
        <f>COUNTIFS($D$4:$D$155,$F180,H$4:H$155,"FP")</f>
        <v>0</v>
      </c>
      <c r="L180" s="2">
        <f>COUNTIFS($D$4:$D$155,$F180,I$4:I$155,"FP")</f>
        <v>0</v>
      </c>
      <c r="M180" s="2">
        <f>COUNTIFS($D$4:$D$155,$F180,J$4:J$155,"FP")</f>
        <v>0</v>
      </c>
    </row>
    <row r="181" spans="3:13" ht="12.75" x14ac:dyDescent="0.2">
      <c r="C181" s="2" t="s">
        <v>44</v>
      </c>
      <c r="F181" s="21">
        <v>7</v>
      </c>
      <c r="G181" s="21"/>
      <c r="H181" s="2">
        <f t="shared" ref="H181:J181" si="20">COUNTIFS($D$4:$D$155,$F181,H$4:H$155,"TP")</f>
        <v>3</v>
      </c>
      <c r="I181" s="2">
        <f t="shared" si="20"/>
        <v>3</v>
      </c>
      <c r="J181" s="2">
        <f t="shared" si="20"/>
        <v>0</v>
      </c>
      <c r="K181" s="2">
        <f>COUNTIFS($D$4:$D$155,$F181,H$4:H$155,"FP")</f>
        <v>0</v>
      </c>
      <c r="L181" s="2">
        <f>COUNTIFS($D$4:$D$155,$F181,I$4:I$155,"FP")</f>
        <v>0</v>
      </c>
      <c r="M181" s="2">
        <f>COUNTIFS($D$4:$D$155,$F181,J$4:J$155,"FP")</f>
        <v>0</v>
      </c>
    </row>
    <row r="182" spans="3:13" ht="12.75" x14ac:dyDescent="0.2">
      <c r="F182" s="21"/>
    </row>
    <row r="183" spans="3:13" ht="12.75" x14ac:dyDescent="0.2">
      <c r="H183" s="24" t="s">
        <v>337</v>
      </c>
      <c r="I183" s="23"/>
      <c r="J183" s="23"/>
      <c r="K183" s="24" t="s">
        <v>338</v>
      </c>
      <c r="L183" s="23"/>
      <c r="M183" s="23"/>
    </row>
    <row r="184" spans="3:13" ht="12.75" x14ac:dyDescent="0.2">
      <c r="F184" s="18" t="s">
        <v>336</v>
      </c>
      <c r="G184" s="3" t="s">
        <v>10</v>
      </c>
      <c r="H184" s="3">
        <f t="shared" ref="H184:M184" si="21">SUM(H185:H191)</f>
        <v>62</v>
      </c>
      <c r="I184" s="3">
        <f t="shared" si="21"/>
        <v>62</v>
      </c>
      <c r="J184" s="3">
        <f t="shared" si="21"/>
        <v>0</v>
      </c>
      <c r="K184" s="3">
        <f t="shared" si="21"/>
        <v>48</v>
      </c>
      <c r="L184" s="3">
        <f t="shared" si="21"/>
        <v>59</v>
      </c>
      <c r="M184" s="3">
        <f t="shared" si="21"/>
        <v>0</v>
      </c>
    </row>
    <row r="185" spans="3:13" ht="12.75" x14ac:dyDescent="0.2">
      <c r="F185" s="21">
        <v>1</v>
      </c>
      <c r="H185" s="2">
        <f t="shared" ref="H185:J185" si="22">COUNTIFS($D$4:$D$155,$F185,H$4:H$155,"TN")</f>
        <v>6</v>
      </c>
      <c r="I185" s="2">
        <f t="shared" si="22"/>
        <v>7</v>
      </c>
      <c r="J185" s="2">
        <f t="shared" si="22"/>
        <v>0</v>
      </c>
      <c r="K185" s="2">
        <f>COUNTIFS($D$4:$D$155,$F185,H$4:H$155,"FN")</f>
        <v>3</v>
      </c>
      <c r="L185" s="2">
        <f>COUNTIFS($D$4:$D$155,$F185,I$4:I$155,"FN")</f>
        <v>4</v>
      </c>
      <c r="M185" s="2">
        <f>COUNTIFS($D$4:$D$155,$F185,J$4:J$155,"FN")</f>
        <v>0</v>
      </c>
    </row>
    <row r="186" spans="3:13" ht="12.75" x14ac:dyDescent="0.2">
      <c r="F186" s="21">
        <v>2</v>
      </c>
      <c r="H186" s="2">
        <f t="shared" ref="H186:J186" si="23">COUNTIFS($D$4:$D$155,$F186,H$4:H$155,"TN")</f>
        <v>3</v>
      </c>
      <c r="I186" s="2">
        <f t="shared" si="23"/>
        <v>4</v>
      </c>
      <c r="J186" s="2">
        <f t="shared" si="23"/>
        <v>0</v>
      </c>
      <c r="K186" s="2">
        <f>COUNTIFS($D$4:$D$155,$F186,H$4:H$155,"FN")</f>
        <v>3</v>
      </c>
      <c r="L186" s="2">
        <f>COUNTIFS($D$4:$D$155,$F186,I$4:I$155,"FN")</f>
        <v>4</v>
      </c>
      <c r="M186" s="2">
        <f>COUNTIFS($D$4:$D$155,$F186,J$4:J$155,"FN")</f>
        <v>0</v>
      </c>
    </row>
    <row r="187" spans="3:13" ht="12.75" x14ac:dyDescent="0.2">
      <c r="F187" s="21">
        <v>3</v>
      </c>
      <c r="H187" s="2">
        <f t="shared" ref="H187:J187" si="24">COUNTIFS($D$4:$D$155,$F187,H$4:H$155,"TN")</f>
        <v>1</v>
      </c>
      <c r="I187" s="2">
        <f t="shared" si="24"/>
        <v>1</v>
      </c>
      <c r="J187" s="2">
        <f t="shared" si="24"/>
        <v>0</v>
      </c>
      <c r="K187" s="2">
        <f>COUNTIFS($D$4:$D$155,$F187,H$4:H$155,"FN")</f>
        <v>2</v>
      </c>
      <c r="L187" s="2">
        <f>COUNTIFS($D$4:$D$155,$F187,I$4:I$155,"FN")</f>
        <v>2</v>
      </c>
      <c r="M187" s="2">
        <f>COUNTIFS($D$4:$D$155,$F187,J$4:J$155,"FN")</f>
        <v>0</v>
      </c>
    </row>
    <row r="188" spans="3:13" ht="12.75" x14ac:dyDescent="0.2">
      <c r="F188" s="21">
        <v>4</v>
      </c>
      <c r="H188" s="2">
        <f t="shared" ref="H188:J188" si="25">COUNTIFS($D$4:$D$155,$F188,H$4:H$155,"TN")</f>
        <v>36</v>
      </c>
      <c r="I188" s="2">
        <f t="shared" si="25"/>
        <v>35</v>
      </c>
      <c r="J188" s="2">
        <f t="shared" si="25"/>
        <v>0</v>
      </c>
      <c r="K188" s="2">
        <f>COUNTIFS($D$4:$D$155,$F188,H$4:H$155,"FN")</f>
        <v>21</v>
      </c>
      <c r="L188" s="2">
        <f>COUNTIFS($D$4:$D$155,$F188,I$4:I$155,"FN")</f>
        <v>34</v>
      </c>
      <c r="M188" s="2">
        <f>COUNTIFS($D$4:$D$155,$F188,J$4:J$155,"FN")</f>
        <v>0</v>
      </c>
    </row>
    <row r="189" spans="3:13" ht="12.75" x14ac:dyDescent="0.2">
      <c r="F189" s="21">
        <v>5</v>
      </c>
      <c r="H189" s="2">
        <f t="shared" ref="H189:J189" si="26">COUNTIFS($D$4:$D$155,$F189,H$4:H$155,"TN")</f>
        <v>7</v>
      </c>
      <c r="I189" s="2">
        <f t="shared" si="26"/>
        <v>6</v>
      </c>
      <c r="J189" s="2">
        <f t="shared" si="26"/>
        <v>0</v>
      </c>
      <c r="K189" s="2">
        <f>COUNTIFS($D$4:$D$155,$F189,H$4:H$155,"FN")</f>
        <v>8</v>
      </c>
      <c r="L189" s="2">
        <f>COUNTIFS($D$4:$D$155,$F189,I$4:I$155,"FN")</f>
        <v>6</v>
      </c>
      <c r="M189" s="2">
        <f>COUNTIFS($D$4:$D$155,$F189,J$4:J$155,"FN")</f>
        <v>0</v>
      </c>
    </row>
    <row r="190" spans="3:13" ht="12.75" x14ac:dyDescent="0.2">
      <c r="F190" s="21">
        <v>6</v>
      </c>
      <c r="H190" s="2">
        <f t="shared" ref="H190:J190" si="27">COUNTIFS($D$4:$D$155,$F190,H$4:H$155,"TN")</f>
        <v>4</v>
      </c>
      <c r="I190" s="2">
        <f t="shared" si="27"/>
        <v>4</v>
      </c>
      <c r="J190" s="2">
        <f t="shared" si="27"/>
        <v>0</v>
      </c>
      <c r="K190" s="2">
        <f>COUNTIFS($D$4:$D$155,$F190,H$4:H$155,"FN")</f>
        <v>6</v>
      </c>
      <c r="L190" s="2">
        <f>COUNTIFS($D$4:$D$155,$F190,I$4:I$155,"FN")</f>
        <v>4</v>
      </c>
      <c r="M190" s="2">
        <f>COUNTIFS($D$4:$D$155,$F190,J$4:J$155,"FN")</f>
        <v>0</v>
      </c>
    </row>
    <row r="191" spans="3:13" ht="12.75" x14ac:dyDescent="0.2">
      <c r="F191" s="21">
        <v>7</v>
      </c>
      <c r="H191" s="2">
        <f t="shared" ref="H191:J191" si="28">COUNTIFS($D$4:$D$155,$F191,H$4:H$155,"TN")</f>
        <v>5</v>
      </c>
      <c r="I191" s="2">
        <f t="shared" si="28"/>
        <v>5</v>
      </c>
      <c r="J191" s="2">
        <f t="shared" si="28"/>
        <v>0</v>
      </c>
      <c r="K191" s="2">
        <f>COUNTIFS($D$4:$D$155,$F191,H$4:H$155,"FN")</f>
        <v>5</v>
      </c>
      <c r="L191" s="2">
        <f>COUNTIFS($D$4:$D$155,$F191,I$4:I$155,"FN")</f>
        <v>5</v>
      </c>
      <c r="M191" s="2">
        <f>COUNTIFS($D$4:$D$155,$F191,J$4:J$155,"FN")</f>
        <v>0</v>
      </c>
    </row>
    <row r="192" spans="3:13" ht="12.75" x14ac:dyDescent="0.2">
      <c r="F192" s="21"/>
    </row>
    <row r="193" spans="6:14" ht="12.75" x14ac:dyDescent="0.2">
      <c r="H193" s="24" t="s">
        <v>16</v>
      </c>
      <c r="I193" s="23"/>
      <c r="J193" s="23"/>
      <c r="K193" s="24" t="s">
        <v>17</v>
      </c>
      <c r="L193" s="23"/>
      <c r="M193" s="23"/>
    </row>
    <row r="194" spans="6:14" ht="12.75" x14ac:dyDescent="0.2">
      <c r="F194" s="18" t="s">
        <v>336</v>
      </c>
      <c r="G194" s="3" t="s">
        <v>10</v>
      </c>
      <c r="H194" s="3"/>
      <c r="I194" s="3"/>
      <c r="J194" s="3"/>
      <c r="K194" s="3"/>
      <c r="L194" s="3"/>
      <c r="M194" s="3"/>
    </row>
    <row r="195" spans="6:14" ht="12.75" x14ac:dyDescent="0.2">
      <c r="F195" s="21">
        <v>1</v>
      </c>
      <c r="H195" s="2">
        <f>H175/(H175+K185)</f>
        <v>0.625</v>
      </c>
      <c r="I195" s="2">
        <f>I175/(I175+L185)</f>
        <v>0.5</v>
      </c>
      <c r="J195" s="2" t="e">
        <f t="shared" ref="J195" si="29">J175/(J175+M185)</f>
        <v>#DIV/0!</v>
      </c>
      <c r="K195" s="2">
        <f>K175/(K175+H185)</f>
        <v>0.25</v>
      </c>
      <c r="L195" s="2">
        <f>L175/(L175+I185)</f>
        <v>0.125</v>
      </c>
      <c r="M195" s="2" t="e">
        <f>M175/(M175+J185)</f>
        <v>#DIV/0!</v>
      </c>
    </row>
    <row r="196" spans="6:14" ht="12.75" x14ac:dyDescent="0.2">
      <c r="F196" s="21">
        <v>2</v>
      </c>
      <c r="H196" s="2">
        <f>H176/(H176+K186)</f>
        <v>0.25</v>
      </c>
      <c r="I196" s="2">
        <f>I176/(I176+L186)</f>
        <v>0.2</v>
      </c>
      <c r="J196" s="2" t="e">
        <f t="shared" ref="J196" si="30">J176/(J176+M186)</f>
        <v>#DIV/0!</v>
      </c>
      <c r="K196" s="2">
        <f>K176/(K176+H186)</f>
        <v>0</v>
      </c>
      <c r="L196" s="2">
        <f>L176/(L176+I186)</f>
        <v>0</v>
      </c>
      <c r="M196" s="2" t="e">
        <f>M176/(M176+J186)</f>
        <v>#DIV/0!</v>
      </c>
    </row>
    <row r="197" spans="6:14" ht="12.75" x14ac:dyDescent="0.2">
      <c r="F197" s="21">
        <v>3</v>
      </c>
      <c r="H197" s="2">
        <f>H177/(H177+K187)</f>
        <v>0</v>
      </c>
      <c r="I197" s="2">
        <f>I177/(I177+L187)</f>
        <v>0</v>
      </c>
      <c r="J197" s="2" t="e">
        <f t="shared" ref="J197" si="31">J177/(J177+M187)</f>
        <v>#DIV/0!</v>
      </c>
      <c r="K197" s="2">
        <f>K177/(K177+H187)</f>
        <v>0</v>
      </c>
      <c r="L197" s="2">
        <f>L177/(L177+I187)</f>
        <v>0</v>
      </c>
      <c r="M197" s="2" t="e">
        <f>M177/(M177+J187)</f>
        <v>#DIV/0!</v>
      </c>
    </row>
    <row r="198" spans="6:14" ht="12.75" x14ac:dyDescent="0.2">
      <c r="F198" s="21">
        <v>4</v>
      </c>
      <c r="H198" s="2">
        <f>H178/(H178+K188)</f>
        <v>0.41666666666666669</v>
      </c>
      <c r="I198" s="2">
        <f>I178/(I178+L188)</f>
        <v>5.5555555555555552E-2</v>
      </c>
      <c r="J198" s="2" t="e">
        <f t="shared" ref="J198" si="32">J178/(J178+M188)</f>
        <v>#DIV/0!</v>
      </c>
      <c r="K198" s="2">
        <f>K178/(K178+H188)</f>
        <v>0</v>
      </c>
      <c r="L198" s="2">
        <f>L178/(L178+I188)</f>
        <v>2.7777777777777776E-2</v>
      </c>
      <c r="M198" s="2" t="e">
        <f>M178/(M178+J188)</f>
        <v>#DIV/0!</v>
      </c>
    </row>
    <row r="199" spans="6:14" ht="12.75" x14ac:dyDescent="0.2">
      <c r="F199" s="21">
        <v>5</v>
      </c>
      <c r="H199" s="2">
        <f>H179/(H179+K189)</f>
        <v>0.1111111111111111</v>
      </c>
      <c r="I199" s="2">
        <f>I179/(I179+L189)</f>
        <v>0.33333333333333331</v>
      </c>
      <c r="J199" s="2" t="e">
        <f t="shared" ref="J199" si="33">J179/(J179+M189)</f>
        <v>#DIV/0!</v>
      </c>
      <c r="K199" s="2">
        <f>K179/(K179+H189)</f>
        <v>0</v>
      </c>
      <c r="L199" s="2">
        <f>L179/(L179+I189)</f>
        <v>0.14285714285714285</v>
      </c>
      <c r="M199" s="2" t="e">
        <f>M179/(M179+J189)</f>
        <v>#DIV/0!</v>
      </c>
    </row>
    <row r="200" spans="6:14" ht="12.75" x14ac:dyDescent="0.2">
      <c r="F200" s="21">
        <v>6</v>
      </c>
      <c r="H200" s="2">
        <f>H180/(H180+K190)</f>
        <v>0</v>
      </c>
      <c r="I200" s="2">
        <f>I180/(I180+L190)</f>
        <v>0.33333333333333331</v>
      </c>
      <c r="J200" s="2" t="e">
        <f t="shared" ref="J200" si="34">J180/(J180+M190)</f>
        <v>#DIV/0!</v>
      </c>
      <c r="K200" s="2">
        <f>K180/(K180+H190)</f>
        <v>0</v>
      </c>
      <c r="L200" s="2">
        <f>L180/(L180+I190)</f>
        <v>0</v>
      </c>
      <c r="M200" s="2" t="e">
        <f>M180/(M180+J190)</f>
        <v>#DIV/0!</v>
      </c>
    </row>
    <row r="201" spans="6:14" ht="12.75" x14ac:dyDescent="0.2">
      <c r="F201" s="21">
        <v>7</v>
      </c>
      <c r="H201" s="2">
        <f>H181/(H181+K191)</f>
        <v>0.375</v>
      </c>
      <c r="I201" s="2">
        <f>I181/(I181+L191)</f>
        <v>0.375</v>
      </c>
      <c r="J201" s="2" t="e">
        <f t="shared" ref="J201" si="35">J181/(J181+M191)</f>
        <v>#DIV/0!</v>
      </c>
      <c r="K201" s="2">
        <f>K181/(K181+H191)</f>
        <v>0</v>
      </c>
      <c r="L201" s="2">
        <f>L181/(L181+I191)</f>
        <v>0</v>
      </c>
      <c r="M201" s="2" t="e">
        <f>M181/(M181+J191)</f>
        <v>#DIV/0!</v>
      </c>
    </row>
    <row r="202" spans="6:14" ht="12.75" x14ac:dyDescent="0.2">
      <c r="F202" s="21"/>
    </row>
    <row r="203" spans="6:14" ht="12.75" x14ac:dyDescent="0.2">
      <c r="F203" s="21"/>
    </row>
    <row r="204" spans="6:14" ht="12.75" x14ac:dyDescent="0.2">
      <c r="F204" s="21"/>
    </row>
    <row r="205" spans="6:14" ht="12.75" x14ac:dyDescent="0.2">
      <c r="F205" s="21"/>
    </row>
    <row r="206" spans="6:14" ht="12.75" x14ac:dyDescent="0.2">
      <c r="F206" s="21"/>
      <c r="H206" s="22" t="s">
        <v>339</v>
      </c>
      <c r="I206" s="23"/>
      <c r="J206" s="22" t="s">
        <v>340</v>
      </c>
      <c r="K206" s="22"/>
      <c r="L206" s="22"/>
      <c r="M206" s="23"/>
    </row>
    <row r="207" spans="6:14" ht="12.75" x14ac:dyDescent="0.2">
      <c r="F207" s="21"/>
      <c r="H207" s="2" t="s">
        <v>18</v>
      </c>
      <c r="I207" s="2" t="s">
        <v>15</v>
      </c>
      <c r="J207" s="2" t="s">
        <v>18</v>
      </c>
      <c r="K207" s="2" t="s">
        <v>15</v>
      </c>
      <c r="L207" s="2"/>
      <c r="M207" s="2"/>
    </row>
    <row r="208" spans="6:14" ht="12.75" x14ac:dyDescent="0.2">
      <c r="F208" s="2">
        <v>1</v>
      </c>
      <c r="G208" s="2" t="s">
        <v>27</v>
      </c>
      <c r="H208" s="2">
        <f t="shared" ref="H208:H214" si="36">ROUND(I195*100,2)</f>
        <v>50</v>
      </c>
      <c r="I208" s="2">
        <f t="shared" ref="I208:I214" si="37">ROUND(L195*100,2)</f>
        <v>12.5</v>
      </c>
      <c r="J208" s="2">
        <f t="shared" ref="J208:J214" si="38">ROUND(H195*100,2)</f>
        <v>62.5</v>
      </c>
      <c r="K208" s="2">
        <f t="shared" ref="K208:K214" si="39">ROUND(K195*100,2)</f>
        <v>25</v>
      </c>
      <c r="L208" s="2"/>
      <c r="M208" s="2"/>
      <c r="N208" s="2"/>
    </row>
    <row r="209" spans="6:14" ht="12.75" x14ac:dyDescent="0.2">
      <c r="F209" s="2">
        <v>2</v>
      </c>
      <c r="G209" s="2" t="s">
        <v>30</v>
      </c>
      <c r="H209" s="2">
        <f t="shared" si="36"/>
        <v>20</v>
      </c>
      <c r="I209" s="2">
        <f t="shared" si="37"/>
        <v>0</v>
      </c>
      <c r="J209" s="2">
        <f t="shared" si="38"/>
        <v>25</v>
      </c>
      <c r="K209" s="2">
        <f t="shared" si="39"/>
        <v>0</v>
      </c>
      <c r="L209" s="2"/>
      <c r="M209" s="2"/>
      <c r="N209" s="2"/>
    </row>
    <row r="210" spans="6:14" ht="12.75" x14ac:dyDescent="0.2">
      <c r="F210" s="2">
        <v>3</v>
      </c>
      <c r="G210" s="2" t="s">
        <v>33</v>
      </c>
      <c r="H210" s="2">
        <f t="shared" si="36"/>
        <v>0</v>
      </c>
      <c r="I210" s="2">
        <f t="shared" si="37"/>
        <v>0</v>
      </c>
      <c r="J210" s="2">
        <f t="shared" si="38"/>
        <v>0</v>
      </c>
      <c r="K210" s="2">
        <f t="shared" si="39"/>
        <v>0</v>
      </c>
      <c r="L210" s="2"/>
      <c r="M210" s="2"/>
      <c r="N210" s="2"/>
    </row>
    <row r="211" spans="6:14" ht="12.75" x14ac:dyDescent="0.2">
      <c r="F211" s="2">
        <v>4</v>
      </c>
      <c r="G211" s="2" t="s">
        <v>36</v>
      </c>
      <c r="H211" s="2">
        <f t="shared" si="36"/>
        <v>5.56</v>
      </c>
      <c r="I211" s="2">
        <f t="shared" si="37"/>
        <v>2.78</v>
      </c>
      <c r="J211" s="2">
        <f t="shared" si="38"/>
        <v>41.67</v>
      </c>
      <c r="K211" s="2">
        <f t="shared" si="39"/>
        <v>0</v>
      </c>
      <c r="L211" s="2"/>
      <c r="M211" s="2"/>
      <c r="N211" s="2"/>
    </row>
    <row r="212" spans="6:14" ht="12.75" x14ac:dyDescent="0.2">
      <c r="F212" s="2">
        <v>5</v>
      </c>
      <c r="G212" s="2" t="s">
        <v>39</v>
      </c>
      <c r="H212" s="2">
        <f t="shared" si="36"/>
        <v>33.33</v>
      </c>
      <c r="I212" s="2">
        <f t="shared" si="37"/>
        <v>14.29</v>
      </c>
      <c r="J212" s="2">
        <f t="shared" si="38"/>
        <v>11.11</v>
      </c>
      <c r="K212" s="2">
        <f t="shared" si="39"/>
        <v>0</v>
      </c>
      <c r="L212" s="2"/>
      <c r="M212" s="2"/>
      <c r="N212" s="2"/>
    </row>
    <row r="213" spans="6:14" ht="12.75" x14ac:dyDescent="0.2">
      <c r="F213" s="2">
        <v>6</v>
      </c>
      <c r="G213" s="2" t="s">
        <v>41</v>
      </c>
      <c r="H213" s="2">
        <f t="shared" si="36"/>
        <v>33.33</v>
      </c>
      <c r="I213" s="2">
        <f t="shared" si="37"/>
        <v>0</v>
      </c>
      <c r="J213" s="2">
        <f t="shared" si="38"/>
        <v>0</v>
      </c>
      <c r="K213" s="2">
        <f t="shared" si="39"/>
        <v>0</v>
      </c>
      <c r="L213" s="2"/>
      <c r="M213" s="2"/>
      <c r="N213" s="2"/>
    </row>
    <row r="214" spans="6:14" ht="12.75" x14ac:dyDescent="0.2">
      <c r="F214" s="2">
        <v>7</v>
      </c>
      <c r="G214" s="2" t="s">
        <v>44</v>
      </c>
      <c r="H214" s="2">
        <f t="shared" si="36"/>
        <v>37.5</v>
      </c>
      <c r="I214" s="2">
        <f t="shared" si="37"/>
        <v>0</v>
      </c>
      <c r="J214" s="2">
        <f t="shared" si="38"/>
        <v>37.5</v>
      </c>
      <c r="K214" s="2">
        <f t="shared" si="39"/>
        <v>0</v>
      </c>
      <c r="L214" s="2"/>
      <c r="M214" s="2"/>
      <c r="N214" s="2"/>
    </row>
    <row r="215" spans="6:14" ht="12.75" x14ac:dyDescent="0.2">
      <c r="F215" s="21"/>
    </row>
    <row r="216" spans="6:14" ht="12.75" x14ac:dyDescent="0.2">
      <c r="F216" s="21"/>
    </row>
    <row r="217" spans="6:14" ht="12.75" x14ac:dyDescent="0.2">
      <c r="F217" s="21"/>
    </row>
    <row r="218" spans="6:14" ht="12.75" x14ac:dyDescent="0.2">
      <c r="F218" s="21"/>
    </row>
    <row r="219" spans="6:14" ht="12.75" x14ac:dyDescent="0.2">
      <c r="F219" s="21"/>
    </row>
    <row r="220" spans="6:14" ht="12.75" x14ac:dyDescent="0.2">
      <c r="F220" s="21"/>
    </row>
    <row r="221" spans="6:14" ht="12.75" x14ac:dyDescent="0.2">
      <c r="F221" s="21"/>
    </row>
    <row r="222" spans="6:14" ht="12.75" x14ac:dyDescent="0.2">
      <c r="F222" s="21"/>
    </row>
    <row r="223" spans="6:14" ht="12.75" x14ac:dyDescent="0.2">
      <c r="F223" s="21"/>
    </row>
    <row r="224" spans="6:14" ht="12.75" x14ac:dyDescent="0.2">
      <c r="F224" s="21"/>
    </row>
    <row r="225" spans="6:6" ht="12.75" x14ac:dyDescent="0.2">
      <c r="F225" s="21"/>
    </row>
    <row r="226" spans="6:6" ht="12.75" x14ac:dyDescent="0.2">
      <c r="F226" s="21"/>
    </row>
    <row r="227" spans="6:6" ht="12.75" x14ac:dyDescent="0.2">
      <c r="F227" s="21"/>
    </row>
    <row r="228" spans="6:6" ht="12.75" x14ac:dyDescent="0.2">
      <c r="F228" s="21"/>
    </row>
    <row r="229" spans="6:6" ht="12.75" x14ac:dyDescent="0.2">
      <c r="F229" s="21"/>
    </row>
    <row r="230" spans="6:6" ht="12.75" x14ac:dyDescent="0.2">
      <c r="F230" s="21"/>
    </row>
    <row r="231" spans="6:6" ht="12.75" x14ac:dyDescent="0.2">
      <c r="F231" s="21"/>
    </row>
    <row r="232" spans="6:6" ht="12.75" x14ac:dyDescent="0.2">
      <c r="F232" s="21"/>
    </row>
    <row r="233" spans="6:6" ht="12.75" x14ac:dyDescent="0.2">
      <c r="F233" s="21"/>
    </row>
    <row r="234" spans="6:6" ht="12.75" x14ac:dyDescent="0.2">
      <c r="F234" s="21"/>
    </row>
    <row r="235" spans="6:6" ht="12.75" x14ac:dyDescent="0.2">
      <c r="F235" s="21"/>
    </row>
    <row r="236" spans="6:6" ht="12.75" x14ac:dyDescent="0.2">
      <c r="F236" s="21"/>
    </row>
    <row r="237" spans="6:6" ht="12.75" x14ac:dyDescent="0.2">
      <c r="F237" s="21"/>
    </row>
    <row r="238" spans="6:6" ht="12.75" x14ac:dyDescent="0.2">
      <c r="F238" s="21"/>
    </row>
    <row r="239" spans="6:6" ht="12.75" x14ac:dyDescent="0.2">
      <c r="F239" s="21"/>
    </row>
    <row r="240" spans="6:6" ht="12.75" x14ac:dyDescent="0.2">
      <c r="F240" s="21"/>
    </row>
    <row r="241" spans="6:6" ht="12.75" x14ac:dyDescent="0.2">
      <c r="F241" s="21"/>
    </row>
    <row r="242" spans="6:6" ht="12.75" x14ac:dyDescent="0.2">
      <c r="F242" s="21"/>
    </row>
    <row r="243" spans="6:6" ht="12.75" x14ac:dyDescent="0.2">
      <c r="F243" s="21"/>
    </row>
    <row r="244" spans="6:6" ht="12.75" x14ac:dyDescent="0.2">
      <c r="F244" s="21"/>
    </row>
    <row r="245" spans="6:6" ht="12.75" x14ac:dyDescent="0.2">
      <c r="F245" s="21"/>
    </row>
    <row r="246" spans="6:6" ht="12.75" x14ac:dyDescent="0.2">
      <c r="F246" s="21"/>
    </row>
    <row r="247" spans="6:6" ht="12.75" x14ac:dyDescent="0.2">
      <c r="F247" s="21"/>
    </row>
    <row r="248" spans="6:6" ht="12.75" x14ac:dyDescent="0.2">
      <c r="F248" s="21"/>
    </row>
    <row r="249" spans="6:6" ht="12.75" x14ac:dyDescent="0.2">
      <c r="F249" s="21"/>
    </row>
    <row r="250" spans="6:6" ht="12.75" x14ac:dyDescent="0.2">
      <c r="F250" s="21"/>
    </row>
    <row r="251" spans="6:6" ht="12.75" x14ac:dyDescent="0.2">
      <c r="F251" s="21"/>
    </row>
    <row r="252" spans="6:6" ht="12.75" x14ac:dyDescent="0.2">
      <c r="F252" s="21"/>
    </row>
    <row r="253" spans="6:6" ht="12.75" x14ac:dyDescent="0.2">
      <c r="F253" s="21"/>
    </row>
    <row r="254" spans="6:6" ht="12.75" x14ac:dyDescent="0.2">
      <c r="F254" s="21"/>
    </row>
    <row r="255" spans="6:6" ht="12.75" x14ac:dyDescent="0.2">
      <c r="F255" s="21"/>
    </row>
    <row r="256" spans="6:6" ht="12.75" x14ac:dyDescent="0.2">
      <c r="F256" s="21"/>
    </row>
    <row r="257" spans="6:6" ht="12.75" x14ac:dyDescent="0.2">
      <c r="F257" s="21"/>
    </row>
    <row r="258" spans="6:6" ht="12.75" x14ac:dyDescent="0.2">
      <c r="F258" s="21"/>
    </row>
    <row r="259" spans="6:6" ht="12.75" x14ac:dyDescent="0.2">
      <c r="F259" s="21"/>
    </row>
    <row r="260" spans="6:6" ht="12.75" x14ac:dyDescent="0.2">
      <c r="F260" s="21"/>
    </row>
    <row r="261" spans="6:6" ht="12.75" x14ac:dyDescent="0.2">
      <c r="F261" s="21"/>
    </row>
    <row r="262" spans="6:6" ht="12.75" x14ac:dyDescent="0.2">
      <c r="F262" s="21"/>
    </row>
    <row r="263" spans="6:6" ht="12.75" x14ac:dyDescent="0.2">
      <c r="F263" s="21"/>
    </row>
    <row r="264" spans="6:6" ht="12.75" x14ac:dyDescent="0.2">
      <c r="F264" s="21"/>
    </row>
    <row r="265" spans="6:6" ht="12.75" x14ac:dyDescent="0.2">
      <c r="F265" s="21"/>
    </row>
    <row r="266" spans="6:6" ht="12.75" x14ac:dyDescent="0.2">
      <c r="F266" s="21"/>
    </row>
    <row r="267" spans="6:6" ht="12.75" x14ac:dyDescent="0.2">
      <c r="F267" s="21"/>
    </row>
    <row r="268" spans="6:6" ht="12.75" x14ac:dyDescent="0.2">
      <c r="F268" s="21"/>
    </row>
    <row r="269" spans="6:6" ht="12.75" x14ac:dyDescent="0.2">
      <c r="F269" s="21"/>
    </row>
    <row r="270" spans="6:6" ht="12.75" x14ac:dyDescent="0.2">
      <c r="F270" s="21"/>
    </row>
    <row r="271" spans="6:6" ht="12.75" x14ac:dyDescent="0.2">
      <c r="F271" s="21"/>
    </row>
    <row r="272" spans="6:6" ht="12.75" x14ac:dyDescent="0.2">
      <c r="F272" s="21"/>
    </row>
    <row r="273" spans="6:6" ht="12.75" x14ac:dyDescent="0.2">
      <c r="F273" s="21"/>
    </row>
    <row r="274" spans="6:6" ht="12.75" x14ac:dyDescent="0.2">
      <c r="F274" s="21"/>
    </row>
    <row r="275" spans="6:6" ht="12.75" x14ac:dyDescent="0.2">
      <c r="F275" s="21"/>
    </row>
    <row r="276" spans="6:6" ht="12.75" x14ac:dyDescent="0.2">
      <c r="F276" s="21"/>
    </row>
    <row r="277" spans="6:6" ht="12.75" x14ac:dyDescent="0.2">
      <c r="F277" s="21"/>
    </row>
    <row r="278" spans="6:6" ht="12.75" x14ac:dyDescent="0.2">
      <c r="F278" s="21"/>
    </row>
    <row r="279" spans="6:6" ht="12.75" x14ac:dyDescent="0.2">
      <c r="F279" s="21"/>
    </row>
    <row r="280" spans="6:6" ht="12.75" x14ac:dyDescent="0.2">
      <c r="F280" s="21"/>
    </row>
    <row r="281" spans="6:6" ht="12.75" x14ac:dyDescent="0.2">
      <c r="F281" s="21"/>
    </row>
    <row r="282" spans="6:6" ht="12.75" x14ac:dyDescent="0.2">
      <c r="F282" s="21"/>
    </row>
    <row r="283" spans="6:6" ht="12.75" x14ac:dyDescent="0.2">
      <c r="F283" s="21"/>
    </row>
    <row r="284" spans="6:6" ht="12.75" x14ac:dyDescent="0.2">
      <c r="F284" s="21"/>
    </row>
    <row r="285" spans="6:6" ht="12.75" x14ac:dyDescent="0.2">
      <c r="F285" s="21"/>
    </row>
    <row r="286" spans="6:6" ht="12.75" x14ac:dyDescent="0.2">
      <c r="F286" s="21"/>
    </row>
    <row r="287" spans="6:6" ht="12.75" x14ac:dyDescent="0.2">
      <c r="F287" s="21"/>
    </row>
    <row r="288" spans="6:6" ht="12.75" x14ac:dyDescent="0.2">
      <c r="F288" s="21"/>
    </row>
    <row r="289" spans="6:6" ht="12.75" x14ac:dyDescent="0.2">
      <c r="F289" s="21"/>
    </row>
    <row r="290" spans="6:6" ht="12.75" x14ac:dyDescent="0.2">
      <c r="F290" s="21"/>
    </row>
    <row r="291" spans="6:6" ht="12.75" x14ac:dyDescent="0.2">
      <c r="F291" s="21"/>
    </row>
    <row r="292" spans="6:6" ht="12.75" x14ac:dyDescent="0.2">
      <c r="F292" s="21"/>
    </row>
    <row r="293" spans="6:6" ht="12.75" x14ac:dyDescent="0.2">
      <c r="F293" s="21"/>
    </row>
    <row r="294" spans="6:6" ht="12.75" x14ac:dyDescent="0.2">
      <c r="F294" s="21"/>
    </row>
    <row r="295" spans="6:6" ht="12.75" x14ac:dyDescent="0.2">
      <c r="F295" s="21"/>
    </row>
    <row r="296" spans="6:6" ht="12.75" x14ac:dyDescent="0.2">
      <c r="F296" s="21"/>
    </row>
    <row r="297" spans="6:6" ht="12.75" x14ac:dyDescent="0.2">
      <c r="F297" s="21"/>
    </row>
    <row r="298" spans="6:6" ht="12.75" x14ac:dyDescent="0.2">
      <c r="F298" s="21"/>
    </row>
    <row r="299" spans="6:6" ht="12.75" x14ac:dyDescent="0.2">
      <c r="F299" s="21"/>
    </row>
    <row r="300" spans="6:6" ht="12.75" x14ac:dyDescent="0.2">
      <c r="F300" s="21"/>
    </row>
    <row r="301" spans="6:6" ht="12.75" x14ac:dyDescent="0.2">
      <c r="F301" s="21"/>
    </row>
    <row r="302" spans="6:6" ht="12.75" x14ac:dyDescent="0.2">
      <c r="F302" s="21"/>
    </row>
    <row r="303" spans="6:6" ht="12.75" x14ac:dyDescent="0.2">
      <c r="F303" s="21"/>
    </row>
    <row r="304" spans="6:6" ht="12.75" x14ac:dyDescent="0.2">
      <c r="F304" s="21"/>
    </row>
    <row r="305" spans="6:6" ht="12.75" x14ac:dyDescent="0.2">
      <c r="F305" s="21"/>
    </row>
    <row r="306" spans="6:6" ht="12.75" x14ac:dyDescent="0.2">
      <c r="F306" s="21"/>
    </row>
    <row r="307" spans="6:6" ht="12.75" x14ac:dyDescent="0.2">
      <c r="F307" s="21"/>
    </row>
    <row r="308" spans="6:6" ht="12.75" x14ac:dyDescent="0.2">
      <c r="F308" s="21"/>
    </row>
    <row r="309" spans="6:6" ht="12.75" x14ac:dyDescent="0.2">
      <c r="F309" s="21"/>
    </row>
    <row r="310" spans="6:6" ht="12.75" x14ac:dyDescent="0.2">
      <c r="F310" s="21"/>
    </row>
    <row r="311" spans="6:6" ht="12.75" x14ac:dyDescent="0.2">
      <c r="F311" s="21"/>
    </row>
    <row r="312" spans="6:6" ht="12.75" x14ac:dyDescent="0.2">
      <c r="F312" s="21"/>
    </row>
    <row r="313" spans="6:6" ht="12.75" x14ac:dyDescent="0.2">
      <c r="F313" s="21"/>
    </row>
    <row r="314" spans="6:6" ht="12.75" x14ac:dyDescent="0.2">
      <c r="F314" s="21"/>
    </row>
    <row r="315" spans="6:6" ht="12.75" x14ac:dyDescent="0.2">
      <c r="F315" s="21"/>
    </row>
    <row r="316" spans="6:6" ht="12.75" x14ac:dyDescent="0.2">
      <c r="F316" s="21"/>
    </row>
    <row r="317" spans="6:6" ht="12.75" x14ac:dyDescent="0.2">
      <c r="F317" s="21"/>
    </row>
    <row r="318" spans="6:6" ht="12.75" x14ac:dyDescent="0.2">
      <c r="F318" s="21"/>
    </row>
    <row r="319" spans="6:6" ht="12.75" x14ac:dyDescent="0.2">
      <c r="F319" s="21"/>
    </row>
    <row r="320" spans="6:6" ht="12.75" x14ac:dyDescent="0.2">
      <c r="F320" s="21"/>
    </row>
    <row r="321" spans="6:6" ht="12.75" x14ac:dyDescent="0.2">
      <c r="F321" s="21"/>
    </row>
    <row r="322" spans="6:6" ht="12.75" x14ac:dyDescent="0.2">
      <c r="F322" s="21"/>
    </row>
    <row r="323" spans="6:6" ht="12.75" x14ac:dyDescent="0.2">
      <c r="F323" s="21"/>
    </row>
    <row r="324" spans="6:6" ht="12.75" x14ac:dyDescent="0.2">
      <c r="F324" s="21"/>
    </row>
    <row r="325" spans="6:6" ht="12.75" x14ac:dyDescent="0.2">
      <c r="F325" s="21"/>
    </row>
    <row r="326" spans="6:6" ht="12.75" x14ac:dyDescent="0.2">
      <c r="F326" s="21"/>
    </row>
    <row r="327" spans="6:6" ht="12.75" x14ac:dyDescent="0.2">
      <c r="F327" s="21"/>
    </row>
    <row r="328" spans="6:6" ht="12.75" x14ac:dyDescent="0.2">
      <c r="F328" s="21"/>
    </row>
    <row r="329" spans="6:6" ht="12.75" x14ac:dyDescent="0.2">
      <c r="F329" s="21"/>
    </row>
    <row r="330" spans="6:6" ht="12.75" x14ac:dyDescent="0.2">
      <c r="F330" s="21"/>
    </row>
    <row r="331" spans="6:6" ht="12.75" x14ac:dyDescent="0.2">
      <c r="F331" s="21"/>
    </row>
    <row r="332" spans="6:6" ht="12.75" x14ac:dyDescent="0.2">
      <c r="F332" s="21"/>
    </row>
    <row r="333" spans="6:6" ht="12.75" x14ac:dyDescent="0.2">
      <c r="F333" s="21"/>
    </row>
    <row r="334" spans="6:6" ht="12.75" x14ac:dyDescent="0.2">
      <c r="F334" s="21"/>
    </row>
    <row r="335" spans="6:6" ht="12.75" x14ac:dyDescent="0.2">
      <c r="F335" s="21"/>
    </row>
    <row r="336" spans="6:6" ht="12.75" x14ac:dyDescent="0.2">
      <c r="F336" s="21"/>
    </row>
    <row r="337" spans="6:6" ht="12.75" x14ac:dyDescent="0.2">
      <c r="F337" s="21"/>
    </row>
    <row r="338" spans="6:6" ht="12.75" x14ac:dyDescent="0.2">
      <c r="F338" s="21"/>
    </row>
    <row r="339" spans="6:6" ht="12.75" x14ac:dyDescent="0.2">
      <c r="F339" s="21"/>
    </row>
    <row r="340" spans="6:6" ht="12.75" x14ac:dyDescent="0.2">
      <c r="F340" s="21"/>
    </row>
    <row r="341" spans="6:6" ht="12.75" x14ac:dyDescent="0.2">
      <c r="F341" s="21"/>
    </row>
    <row r="342" spans="6:6" ht="12.75" x14ac:dyDescent="0.2">
      <c r="F342" s="21"/>
    </row>
    <row r="343" spans="6:6" ht="12.75" x14ac:dyDescent="0.2">
      <c r="F343" s="21"/>
    </row>
    <row r="344" spans="6:6" ht="12.75" x14ac:dyDescent="0.2">
      <c r="F344" s="21"/>
    </row>
    <row r="345" spans="6:6" ht="12.75" x14ac:dyDescent="0.2">
      <c r="F345" s="21"/>
    </row>
    <row r="346" spans="6:6" ht="12.75" x14ac:dyDescent="0.2">
      <c r="F346" s="21"/>
    </row>
    <row r="347" spans="6:6" ht="12.75" x14ac:dyDescent="0.2">
      <c r="F347" s="21"/>
    </row>
    <row r="348" spans="6:6" ht="12.75" x14ac:dyDescent="0.2">
      <c r="F348" s="21"/>
    </row>
    <row r="349" spans="6:6" ht="12.75" x14ac:dyDescent="0.2">
      <c r="F349" s="21"/>
    </row>
    <row r="350" spans="6:6" ht="12.75" x14ac:dyDescent="0.2">
      <c r="F350" s="21"/>
    </row>
    <row r="351" spans="6:6" ht="12.75" x14ac:dyDescent="0.2">
      <c r="F351" s="21"/>
    </row>
    <row r="352" spans="6:6" ht="12.75" x14ac:dyDescent="0.2">
      <c r="F352" s="21"/>
    </row>
    <row r="353" spans="6:6" ht="12.75" x14ac:dyDescent="0.2">
      <c r="F353" s="21"/>
    </row>
    <row r="354" spans="6:6" ht="12.75" x14ac:dyDescent="0.2">
      <c r="F354" s="21"/>
    </row>
    <row r="355" spans="6:6" ht="12.75" x14ac:dyDescent="0.2">
      <c r="F355" s="21"/>
    </row>
    <row r="356" spans="6:6" ht="12.75" x14ac:dyDescent="0.2">
      <c r="F356" s="21"/>
    </row>
    <row r="357" spans="6:6" ht="12.75" x14ac:dyDescent="0.2">
      <c r="F357" s="21"/>
    </row>
    <row r="358" spans="6:6" ht="12.75" x14ac:dyDescent="0.2">
      <c r="F358" s="21"/>
    </row>
    <row r="359" spans="6:6" ht="12.75" x14ac:dyDescent="0.2">
      <c r="F359" s="21"/>
    </row>
    <row r="360" spans="6:6" ht="12.75" x14ac:dyDescent="0.2">
      <c r="F360" s="21"/>
    </row>
    <row r="361" spans="6:6" ht="12.75" x14ac:dyDescent="0.2">
      <c r="F361" s="21"/>
    </row>
    <row r="362" spans="6:6" ht="12.75" x14ac:dyDescent="0.2">
      <c r="F362" s="21"/>
    </row>
    <row r="363" spans="6:6" ht="12.75" x14ac:dyDescent="0.2">
      <c r="F363" s="21"/>
    </row>
    <row r="364" spans="6:6" ht="12.75" x14ac:dyDescent="0.2">
      <c r="F364" s="21"/>
    </row>
    <row r="365" spans="6:6" ht="12.75" x14ac:dyDescent="0.2">
      <c r="F365" s="21"/>
    </row>
    <row r="366" spans="6:6" ht="12.75" x14ac:dyDescent="0.2">
      <c r="F366" s="21"/>
    </row>
    <row r="367" spans="6:6" ht="12.75" x14ac:dyDescent="0.2">
      <c r="F367" s="21"/>
    </row>
    <row r="368" spans="6:6" ht="12.75" x14ac:dyDescent="0.2">
      <c r="F368" s="21"/>
    </row>
    <row r="369" spans="6:6" ht="12.75" x14ac:dyDescent="0.2">
      <c r="F369" s="21"/>
    </row>
    <row r="370" spans="6:6" ht="12.75" x14ac:dyDescent="0.2">
      <c r="F370" s="21"/>
    </row>
    <row r="371" spans="6:6" ht="12.75" x14ac:dyDescent="0.2">
      <c r="F371" s="21"/>
    </row>
    <row r="372" spans="6:6" ht="12.75" x14ac:dyDescent="0.2">
      <c r="F372" s="21"/>
    </row>
    <row r="373" spans="6:6" ht="12.75" x14ac:dyDescent="0.2">
      <c r="F373" s="21"/>
    </row>
    <row r="374" spans="6:6" ht="12.75" x14ac:dyDescent="0.2">
      <c r="F374" s="21"/>
    </row>
    <row r="375" spans="6:6" ht="12.75" x14ac:dyDescent="0.2">
      <c r="F375" s="21"/>
    </row>
    <row r="376" spans="6:6" ht="12.75" x14ac:dyDescent="0.2">
      <c r="F376" s="21"/>
    </row>
    <row r="377" spans="6:6" ht="12.75" x14ac:dyDescent="0.2">
      <c r="F377" s="21"/>
    </row>
    <row r="378" spans="6:6" ht="12.75" x14ac:dyDescent="0.2">
      <c r="F378" s="21"/>
    </row>
    <row r="379" spans="6:6" ht="12.75" x14ac:dyDescent="0.2">
      <c r="F379" s="21"/>
    </row>
    <row r="380" spans="6:6" ht="12.75" x14ac:dyDescent="0.2">
      <c r="F380" s="21"/>
    </row>
    <row r="381" spans="6:6" ht="12.75" x14ac:dyDescent="0.2">
      <c r="F381" s="21"/>
    </row>
    <row r="382" spans="6:6" ht="12.75" x14ac:dyDescent="0.2">
      <c r="F382" s="21"/>
    </row>
    <row r="383" spans="6:6" ht="12.75" x14ac:dyDescent="0.2">
      <c r="F383" s="21"/>
    </row>
    <row r="384" spans="6:6" ht="12.75" x14ac:dyDescent="0.2">
      <c r="F384" s="21"/>
    </row>
    <row r="385" spans="6:6" ht="12.75" x14ac:dyDescent="0.2">
      <c r="F385" s="21"/>
    </row>
    <row r="386" spans="6:6" ht="12.75" x14ac:dyDescent="0.2">
      <c r="F386" s="21"/>
    </row>
    <row r="387" spans="6:6" ht="12.75" x14ac:dyDescent="0.2">
      <c r="F387" s="21"/>
    </row>
    <row r="388" spans="6:6" ht="12.75" x14ac:dyDescent="0.2">
      <c r="F388" s="21"/>
    </row>
    <row r="389" spans="6:6" ht="12.75" x14ac:dyDescent="0.2">
      <c r="F389" s="21"/>
    </row>
    <row r="390" spans="6:6" ht="12.75" x14ac:dyDescent="0.2">
      <c r="F390" s="21"/>
    </row>
    <row r="391" spans="6:6" ht="12.75" x14ac:dyDescent="0.2">
      <c r="F391" s="21"/>
    </row>
    <row r="392" spans="6:6" ht="12.75" x14ac:dyDescent="0.2">
      <c r="F392" s="21"/>
    </row>
    <row r="393" spans="6:6" ht="12.75" x14ac:dyDescent="0.2">
      <c r="F393" s="21"/>
    </row>
    <row r="394" spans="6:6" ht="12.75" x14ac:dyDescent="0.2">
      <c r="F394" s="21"/>
    </row>
    <row r="395" spans="6:6" ht="12.75" x14ac:dyDescent="0.2">
      <c r="F395" s="21"/>
    </row>
    <row r="396" spans="6:6" ht="12.75" x14ac:dyDescent="0.2">
      <c r="F396" s="21"/>
    </row>
    <row r="397" spans="6:6" ht="12.75" x14ac:dyDescent="0.2">
      <c r="F397" s="21"/>
    </row>
    <row r="398" spans="6:6" ht="12.75" x14ac:dyDescent="0.2">
      <c r="F398" s="21"/>
    </row>
    <row r="399" spans="6:6" ht="12.75" x14ac:dyDescent="0.2">
      <c r="F399" s="21"/>
    </row>
    <row r="400" spans="6:6" ht="12.75" x14ac:dyDescent="0.2">
      <c r="F400" s="21"/>
    </row>
    <row r="401" spans="6:6" ht="12.75" x14ac:dyDescent="0.2">
      <c r="F401" s="21"/>
    </row>
    <row r="402" spans="6:6" ht="12.75" x14ac:dyDescent="0.2">
      <c r="F402" s="21"/>
    </row>
    <row r="403" spans="6:6" ht="12.75" x14ac:dyDescent="0.2">
      <c r="F403" s="21"/>
    </row>
    <row r="404" spans="6:6" ht="12.75" x14ac:dyDescent="0.2">
      <c r="F404" s="21"/>
    </row>
    <row r="405" spans="6:6" ht="12.75" x14ac:dyDescent="0.2">
      <c r="F405" s="21"/>
    </row>
    <row r="406" spans="6:6" ht="12.75" x14ac:dyDescent="0.2">
      <c r="F406" s="21"/>
    </row>
    <row r="407" spans="6:6" ht="12.75" x14ac:dyDescent="0.2">
      <c r="F407" s="21"/>
    </row>
    <row r="408" spans="6:6" ht="12.75" x14ac:dyDescent="0.2">
      <c r="F408" s="21"/>
    </row>
    <row r="409" spans="6:6" ht="12.75" x14ac:dyDescent="0.2">
      <c r="F409" s="21"/>
    </row>
    <row r="410" spans="6:6" ht="12.75" x14ac:dyDescent="0.2">
      <c r="F410" s="21"/>
    </row>
    <row r="411" spans="6:6" ht="12.75" x14ac:dyDescent="0.2">
      <c r="F411" s="21"/>
    </row>
    <row r="412" spans="6:6" ht="12.75" x14ac:dyDescent="0.2">
      <c r="F412" s="21"/>
    </row>
    <row r="413" spans="6:6" ht="12.75" x14ac:dyDescent="0.2">
      <c r="F413" s="21"/>
    </row>
    <row r="414" spans="6:6" ht="12.75" x14ac:dyDescent="0.2">
      <c r="F414" s="21"/>
    </row>
    <row r="415" spans="6:6" ht="12.75" x14ac:dyDescent="0.2">
      <c r="F415" s="21"/>
    </row>
    <row r="416" spans="6:6" ht="12.75" x14ac:dyDescent="0.2">
      <c r="F416" s="21"/>
    </row>
    <row r="417" spans="6:6" ht="12.75" x14ac:dyDescent="0.2">
      <c r="F417" s="21"/>
    </row>
    <row r="418" spans="6:6" ht="12.75" x14ac:dyDescent="0.2">
      <c r="F418" s="21"/>
    </row>
    <row r="419" spans="6:6" ht="12.75" x14ac:dyDescent="0.2">
      <c r="F419" s="21"/>
    </row>
    <row r="420" spans="6:6" ht="12.75" x14ac:dyDescent="0.2">
      <c r="F420" s="21"/>
    </row>
    <row r="421" spans="6:6" ht="12.75" x14ac:dyDescent="0.2">
      <c r="F421" s="21"/>
    </row>
    <row r="422" spans="6:6" ht="12.75" x14ac:dyDescent="0.2">
      <c r="F422" s="21"/>
    </row>
    <row r="423" spans="6:6" ht="12.75" x14ac:dyDescent="0.2">
      <c r="F423" s="21"/>
    </row>
    <row r="424" spans="6:6" ht="12.75" x14ac:dyDescent="0.2">
      <c r="F424" s="21"/>
    </row>
    <row r="425" spans="6:6" ht="12.75" x14ac:dyDescent="0.2">
      <c r="F425" s="21"/>
    </row>
    <row r="426" spans="6:6" ht="12.75" x14ac:dyDescent="0.2">
      <c r="F426" s="21"/>
    </row>
    <row r="427" spans="6:6" ht="12.75" x14ac:dyDescent="0.2">
      <c r="F427" s="21"/>
    </row>
    <row r="428" spans="6:6" ht="12.75" x14ac:dyDescent="0.2">
      <c r="F428" s="21"/>
    </row>
    <row r="429" spans="6:6" ht="12.75" x14ac:dyDescent="0.2">
      <c r="F429" s="21"/>
    </row>
    <row r="430" spans="6:6" ht="12.75" x14ac:dyDescent="0.2">
      <c r="F430" s="21"/>
    </row>
    <row r="431" spans="6:6" ht="12.75" x14ac:dyDescent="0.2">
      <c r="F431" s="21"/>
    </row>
    <row r="432" spans="6:6" ht="12.75" x14ac:dyDescent="0.2">
      <c r="F432" s="21"/>
    </row>
    <row r="433" spans="6:6" ht="12.75" x14ac:dyDescent="0.2">
      <c r="F433" s="21"/>
    </row>
    <row r="434" spans="6:6" ht="12.75" x14ac:dyDescent="0.2">
      <c r="F434" s="21"/>
    </row>
    <row r="435" spans="6:6" ht="12.75" x14ac:dyDescent="0.2">
      <c r="F435" s="21"/>
    </row>
    <row r="436" spans="6:6" ht="12.75" x14ac:dyDescent="0.2">
      <c r="F436" s="21"/>
    </row>
    <row r="437" spans="6:6" ht="12.75" x14ac:dyDescent="0.2">
      <c r="F437" s="21"/>
    </row>
    <row r="438" spans="6:6" ht="12.75" x14ac:dyDescent="0.2">
      <c r="F438" s="21"/>
    </row>
    <row r="439" spans="6:6" ht="12.75" x14ac:dyDescent="0.2">
      <c r="F439" s="21"/>
    </row>
    <row r="440" spans="6:6" ht="12.75" x14ac:dyDescent="0.2">
      <c r="F440" s="21"/>
    </row>
    <row r="441" spans="6:6" ht="12.75" x14ac:dyDescent="0.2">
      <c r="F441" s="21"/>
    </row>
    <row r="442" spans="6:6" ht="12.75" x14ac:dyDescent="0.2">
      <c r="F442" s="21"/>
    </row>
    <row r="443" spans="6:6" ht="12.75" x14ac:dyDescent="0.2">
      <c r="F443" s="21"/>
    </row>
    <row r="444" spans="6:6" ht="12.75" x14ac:dyDescent="0.2">
      <c r="F444" s="21"/>
    </row>
    <row r="445" spans="6:6" ht="12.75" x14ac:dyDescent="0.2">
      <c r="F445" s="21"/>
    </row>
    <row r="446" spans="6:6" ht="12.75" x14ac:dyDescent="0.2">
      <c r="F446" s="21"/>
    </row>
    <row r="447" spans="6:6" ht="12.75" x14ac:dyDescent="0.2">
      <c r="F447" s="21"/>
    </row>
    <row r="448" spans="6:6" ht="12.75" x14ac:dyDescent="0.2">
      <c r="F448" s="21"/>
    </row>
    <row r="449" spans="6:6" ht="12.75" x14ac:dyDescent="0.2">
      <c r="F449" s="21"/>
    </row>
    <row r="450" spans="6:6" ht="12.75" x14ac:dyDescent="0.2">
      <c r="F450" s="21"/>
    </row>
    <row r="451" spans="6:6" ht="12.75" x14ac:dyDescent="0.2">
      <c r="F451" s="21"/>
    </row>
    <row r="452" spans="6:6" ht="12.75" x14ac:dyDescent="0.2">
      <c r="F452" s="21"/>
    </row>
    <row r="453" spans="6:6" ht="12.75" x14ac:dyDescent="0.2">
      <c r="F453" s="21"/>
    </row>
    <row r="454" spans="6:6" ht="12.75" x14ac:dyDescent="0.2">
      <c r="F454" s="21"/>
    </row>
    <row r="455" spans="6:6" ht="12.75" x14ac:dyDescent="0.2">
      <c r="F455" s="21"/>
    </row>
    <row r="456" spans="6:6" ht="12.75" x14ac:dyDescent="0.2">
      <c r="F456" s="21"/>
    </row>
    <row r="457" spans="6:6" ht="12.75" x14ac:dyDescent="0.2">
      <c r="F457" s="21"/>
    </row>
    <row r="458" spans="6:6" ht="12.75" x14ac:dyDescent="0.2">
      <c r="F458" s="21"/>
    </row>
    <row r="459" spans="6:6" ht="12.75" x14ac:dyDescent="0.2">
      <c r="F459" s="21"/>
    </row>
    <row r="460" spans="6:6" ht="12.75" x14ac:dyDescent="0.2">
      <c r="F460" s="21"/>
    </row>
    <row r="461" spans="6:6" ht="12.75" x14ac:dyDescent="0.2">
      <c r="F461" s="21"/>
    </row>
    <row r="462" spans="6:6" ht="12.75" x14ac:dyDescent="0.2">
      <c r="F462" s="21"/>
    </row>
    <row r="463" spans="6:6" ht="12.75" x14ac:dyDescent="0.2">
      <c r="F463" s="21"/>
    </row>
    <row r="464" spans="6:6" ht="12.75" x14ac:dyDescent="0.2">
      <c r="F464" s="21"/>
    </row>
    <row r="465" spans="6:6" ht="12.75" x14ac:dyDescent="0.2">
      <c r="F465" s="21"/>
    </row>
    <row r="466" spans="6:6" ht="12.75" x14ac:dyDescent="0.2">
      <c r="F466" s="21"/>
    </row>
    <row r="467" spans="6:6" ht="12.75" x14ac:dyDescent="0.2">
      <c r="F467" s="21"/>
    </row>
    <row r="468" spans="6:6" ht="12.75" x14ac:dyDescent="0.2">
      <c r="F468" s="21"/>
    </row>
    <row r="469" spans="6:6" ht="12.75" x14ac:dyDescent="0.2">
      <c r="F469" s="21"/>
    </row>
    <row r="470" spans="6:6" ht="12.75" x14ac:dyDescent="0.2">
      <c r="F470" s="21"/>
    </row>
    <row r="471" spans="6:6" ht="12.75" x14ac:dyDescent="0.2">
      <c r="F471" s="21"/>
    </row>
    <row r="472" spans="6:6" ht="12.75" x14ac:dyDescent="0.2">
      <c r="F472" s="21"/>
    </row>
    <row r="473" spans="6:6" ht="12.75" x14ac:dyDescent="0.2">
      <c r="F473" s="21"/>
    </row>
    <row r="474" spans="6:6" ht="12.75" x14ac:dyDescent="0.2">
      <c r="F474" s="21"/>
    </row>
    <row r="475" spans="6:6" ht="12.75" x14ac:dyDescent="0.2">
      <c r="F475" s="21"/>
    </row>
    <row r="476" spans="6:6" ht="12.75" x14ac:dyDescent="0.2">
      <c r="F476" s="21"/>
    </row>
    <row r="477" spans="6:6" ht="12.75" x14ac:dyDescent="0.2">
      <c r="F477" s="21"/>
    </row>
    <row r="478" spans="6:6" ht="12.75" x14ac:dyDescent="0.2">
      <c r="F478" s="21"/>
    </row>
    <row r="479" spans="6:6" ht="12.75" x14ac:dyDescent="0.2">
      <c r="F479" s="21"/>
    </row>
    <row r="480" spans="6:6" ht="12.75" x14ac:dyDescent="0.2">
      <c r="F480" s="21"/>
    </row>
    <row r="481" spans="6:6" ht="12.75" x14ac:dyDescent="0.2">
      <c r="F481" s="21"/>
    </row>
    <row r="482" spans="6:6" ht="12.75" x14ac:dyDescent="0.2">
      <c r="F482" s="21"/>
    </row>
    <row r="483" spans="6:6" ht="12.75" x14ac:dyDescent="0.2">
      <c r="F483" s="21"/>
    </row>
    <row r="484" spans="6:6" ht="12.75" x14ac:dyDescent="0.2">
      <c r="F484" s="21"/>
    </row>
    <row r="485" spans="6:6" ht="12.75" x14ac:dyDescent="0.2">
      <c r="F485" s="21"/>
    </row>
    <row r="486" spans="6:6" ht="12.75" x14ac:dyDescent="0.2">
      <c r="F486" s="21"/>
    </row>
    <row r="487" spans="6:6" ht="12.75" x14ac:dyDescent="0.2">
      <c r="F487" s="21"/>
    </row>
    <row r="488" spans="6:6" ht="12.75" x14ac:dyDescent="0.2">
      <c r="F488" s="21"/>
    </row>
    <row r="489" spans="6:6" ht="12.75" x14ac:dyDescent="0.2">
      <c r="F489" s="21"/>
    </row>
    <row r="490" spans="6:6" ht="12.75" x14ac:dyDescent="0.2">
      <c r="F490" s="21"/>
    </row>
    <row r="491" spans="6:6" ht="12.75" x14ac:dyDescent="0.2">
      <c r="F491" s="21"/>
    </row>
    <row r="492" spans="6:6" ht="12.75" x14ac:dyDescent="0.2">
      <c r="F492" s="21"/>
    </row>
    <row r="493" spans="6:6" ht="12.75" x14ac:dyDescent="0.2">
      <c r="F493" s="21"/>
    </row>
    <row r="494" spans="6:6" ht="12.75" x14ac:dyDescent="0.2">
      <c r="F494" s="21"/>
    </row>
    <row r="495" spans="6:6" ht="12.75" x14ac:dyDescent="0.2">
      <c r="F495" s="21"/>
    </row>
    <row r="496" spans="6:6" ht="12.75" x14ac:dyDescent="0.2">
      <c r="F496" s="21"/>
    </row>
    <row r="497" spans="6:6" ht="12.75" x14ac:dyDescent="0.2">
      <c r="F497" s="21"/>
    </row>
    <row r="498" spans="6:6" ht="12.75" x14ac:dyDescent="0.2">
      <c r="F498" s="21"/>
    </row>
    <row r="499" spans="6:6" ht="12.75" x14ac:dyDescent="0.2">
      <c r="F499" s="21"/>
    </row>
    <row r="500" spans="6:6" ht="12.75" x14ac:dyDescent="0.2">
      <c r="F500" s="21"/>
    </row>
    <row r="501" spans="6:6" ht="12.75" x14ac:dyDescent="0.2">
      <c r="F501" s="21"/>
    </row>
    <row r="502" spans="6:6" ht="12.75" x14ac:dyDescent="0.2">
      <c r="F502" s="21"/>
    </row>
    <row r="503" spans="6:6" ht="12.75" x14ac:dyDescent="0.2">
      <c r="F503" s="21"/>
    </row>
    <row r="504" spans="6:6" ht="12.75" x14ac:dyDescent="0.2">
      <c r="F504" s="21"/>
    </row>
    <row r="505" spans="6:6" ht="12.75" x14ac:dyDescent="0.2">
      <c r="F505" s="21"/>
    </row>
    <row r="506" spans="6:6" ht="12.75" x14ac:dyDescent="0.2">
      <c r="F506" s="21"/>
    </row>
    <row r="507" spans="6:6" ht="12.75" x14ac:dyDescent="0.2">
      <c r="F507" s="21"/>
    </row>
    <row r="508" spans="6:6" ht="12.75" x14ac:dyDescent="0.2">
      <c r="F508" s="21"/>
    </row>
    <row r="509" spans="6:6" ht="12.75" x14ac:dyDescent="0.2">
      <c r="F509" s="21"/>
    </row>
    <row r="510" spans="6:6" ht="12.75" x14ac:dyDescent="0.2">
      <c r="F510" s="21"/>
    </row>
    <row r="511" spans="6:6" ht="12.75" x14ac:dyDescent="0.2">
      <c r="F511" s="21"/>
    </row>
    <row r="512" spans="6:6" ht="12.75" x14ac:dyDescent="0.2">
      <c r="F512" s="21"/>
    </row>
    <row r="513" spans="6:6" ht="12.75" x14ac:dyDescent="0.2">
      <c r="F513" s="21"/>
    </row>
    <row r="514" spans="6:6" ht="12.75" x14ac:dyDescent="0.2">
      <c r="F514" s="21"/>
    </row>
    <row r="515" spans="6:6" ht="12.75" x14ac:dyDescent="0.2">
      <c r="F515" s="21"/>
    </row>
    <row r="516" spans="6:6" ht="12.75" x14ac:dyDescent="0.2">
      <c r="F516" s="21"/>
    </row>
    <row r="517" spans="6:6" ht="12.75" x14ac:dyDescent="0.2">
      <c r="F517" s="21"/>
    </row>
    <row r="518" spans="6:6" ht="12.75" x14ac:dyDescent="0.2">
      <c r="F518" s="21"/>
    </row>
    <row r="519" spans="6:6" ht="12.75" x14ac:dyDescent="0.2">
      <c r="F519" s="21"/>
    </row>
    <row r="520" spans="6:6" ht="12.75" x14ac:dyDescent="0.2">
      <c r="F520" s="21"/>
    </row>
    <row r="521" spans="6:6" ht="12.75" x14ac:dyDescent="0.2">
      <c r="F521" s="21"/>
    </row>
    <row r="522" spans="6:6" ht="12.75" x14ac:dyDescent="0.2">
      <c r="F522" s="21"/>
    </row>
    <row r="523" spans="6:6" ht="12.75" x14ac:dyDescent="0.2">
      <c r="F523" s="21"/>
    </row>
    <row r="524" spans="6:6" ht="12.75" x14ac:dyDescent="0.2">
      <c r="F524" s="21"/>
    </row>
    <row r="525" spans="6:6" ht="12.75" x14ac:dyDescent="0.2">
      <c r="F525" s="21"/>
    </row>
    <row r="526" spans="6:6" ht="12.75" x14ac:dyDescent="0.2">
      <c r="F526" s="21"/>
    </row>
    <row r="527" spans="6:6" ht="12.75" x14ac:dyDescent="0.2">
      <c r="F527" s="21"/>
    </row>
    <row r="528" spans="6:6" ht="12.75" x14ac:dyDescent="0.2">
      <c r="F528" s="21"/>
    </row>
    <row r="529" spans="6:6" ht="12.75" x14ac:dyDescent="0.2">
      <c r="F529" s="21"/>
    </row>
    <row r="530" spans="6:6" ht="12.75" x14ac:dyDescent="0.2">
      <c r="F530" s="21"/>
    </row>
    <row r="531" spans="6:6" ht="12.75" x14ac:dyDescent="0.2">
      <c r="F531" s="21"/>
    </row>
    <row r="532" spans="6:6" ht="12.75" x14ac:dyDescent="0.2">
      <c r="F532" s="21"/>
    </row>
    <row r="533" spans="6:6" ht="12.75" x14ac:dyDescent="0.2">
      <c r="F533" s="21"/>
    </row>
    <row r="534" spans="6:6" ht="12.75" x14ac:dyDescent="0.2">
      <c r="F534" s="21"/>
    </row>
    <row r="535" spans="6:6" ht="12.75" x14ac:dyDescent="0.2">
      <c r="F535" s="21"/>
    </row>
    <row r="536" spans="6:6" ht="12.75" x14ac:dyDescent="0.2">
      <c r="F536" s="21"/>
    </row>
    <row r="537" spans="6:6" ht="12.75" x14ac:dyDescent="0.2">
      <c r="F537" s="21"/>
    </row>
    <row r="538" spans="6:6" ht="12.75" x14ac:dyDescent="0.2">
      <c r="F538" s="21"/>
    </row>
    <row r="539" spans="6:6" ht="12.75" x14ac:dyDescent="0.2">
      <c r="F539" s="21"/>
    </row>
    <row r="540" spans="6:6" ht="12.75" x14ac:dyDescent="0.2">
      <c r="F540" s="21"/>
    </row>
    <row r="541" spans="6:6" ht="12.75" x14ac:dyDescent="0.2">
      <c r="F541" s="21"/>
    </row>
    <row r="542" spans="6:6" ht="12.75" x14ac:dyDescent="0.2">
      <c r="F542" s="21"/>
    </row>
    <row r="543" spans="6:6" ht="12.75" x14ac:dyDescent="0.2">
      <c r="F543" s="21"/>
    </row>
    <row r="544" spans="6:6" ht="12.75" x14ac:dyDescent="0.2">
      <c r="F544" s="21"/>
    </row>
    <row r="545" spans="6:6" ht="12.75" x14ac:dyDescent="0.2">
      <c r="F545" s="21"/>
    </row>
    <row r="546" spans="6:6" ht="12.75" x14ac:dyDescent="0.2">
      <c r="F546" s="21"/>
    </row>
    <row r="547" spans="6:6" ht="12.75" x14ac:dyDescent="0.2">
      <c r="F547" s="21"/>
    </row>
    <row r="548" spans="6:6" ht="12.75" x14ac:dyDescent="0.2">
      <c r="F548" s="21"/>
    </row>
    <row r="549" spans="6:6" ht="12.75" x14ac:dyDescent="0.2">
      <c r="F549" s="21"/>
    </row>
    <row r="550" spans="6:6" ht="12.75" x14ac:dyDescent="0.2">
      <c r="F550" s="21"/>
    </row>
    <row r="551" spans="6:6" ht="12.75" x14ac:dyDescent="0.2">
      <c r="F551" s="21"/>
    </row>
    <row r="552" spans="6:6" ht="12.75" x14ac:dyDescent="0.2">
      <c r="F552" s="21"/>
    </row>
    <row r="553" spans="6:6" ht="12.75" x14ac:dyDescent="0.2">
      <c r="F553" s="21"/>
    </row>
    <row r="554" spans="6:6" ht="12.75" x14ac:dyDescent="0.2">
      <c r="F554" s="21"/>
    </row>
    <row r="555" spans="6:6" ht="12.75" x14ac:dyDescent="0.2">
      <c r="F555" s="21"/>
    </row>
    <row r="556" spans="6:6" ht="12.75" x14ac:dyDescent="0.2">
      <c r="F556" s="21"/>
    </row>
    <row r="557" spans="6:6" ht="12.75" x14ac:dyDescent="0.2">
      <c r="F557" s="21"/>
    </row>
    <row r="558" spans="6:6" ht="12.75" x14ac:dyDescent="0.2">
      <c r="F558" s="21"/>
    </row>
    <row r="559" spans="6:6" ht="12.75" x14ac:dyDescent="0.2">
      <c r="F559" s="21"/>
    </row>
    <row r="560" spans="6:6" ht="12.75" x14ac:dyDescent="0.2">
      <c r="F560" s="21"/>
    </row>
    <row r="561" spans="6:6" ht="12.75" x14ac:dyDescent="0.2">
      <c r="F561" s="21"/>
    </row>
    <row r="562" spans="6:6" ht="12.75" x14ac:dyDescent="0.2">
      <c r="F562" s="21"/>
    </row>
    <row r="563" spans="6:6" ht="12.75" x14ac:dyDescent="0.2">
      <c r="F563" s="21"/>
    </row>
    <row r="564" spans="6:6" ht="12.75" x14ac:dyDescent="0.2">
      <c r="F564" s="21"/>
    </row>
    <row r="565" spans="6:6" ht="12.75" x14ac:dyDescent="0.2">
      <c r="F565" s="21"/>
    </row>
    <row r="566" spans="6:6" ht="12.75" x14ac:dyDescent="0.2">
      <c r="F566" s="21"/>
    </row>
    <row r="567" spans="6:6" ht="12.75" x14ac:dyDescent="0.2">
      <c r="F567" s="21"/>
    </row>
    <row r="568" spans="6:6" ht="12.75" x14ac:dyDescent="0.2">
      <c r="F568" s="21"/>
    </row>
    <row r="569" spans="6:6" ht="12.75" x14ac:dyDescent="0.2">
      <c r="F569" s="21"/>
    </row>
    <row r="570" spans="6:6" ht="12.75" x14ac:dyDescent="0.2">
      <c r="F570" s="21"/>
    </row>
    <row r="571" spans="6:6" ht="12.75" x14ac:dyDescent="0.2">
      <c r="F571" s="21"/>
    </row>
    <row r="572" spans="6:6" ht="12.75" x14ac:dyDescent="0.2">
      <c r="F572" s="21"/>
    </row>
    <row r="573" spans="6:6" ht="12.75" x14ac:dyDescent="0.2">
      <c r="F573" s="21"/>
    </row>
    <row r="574" spans="6:6" ht="12.75" x14ac:dyDescent="0.2">
      <c r="F574" s="21"/>
    </row>
    <row r="575" spans="6:6" ht="12.75" x14ac:dyDescent="0.2">
      <c r="F575" s="21"/>
    </row>
    <row r="576" spans="6:6" ht="12.75" x14ac:dyDescent="0.2">
      <c r="F576" s="21"/>
    </row>
    <row r="577" spans="6:6" ht="12.75" x14ac:dyDescent="0.2">
      <c r="F577" s="21"/>
    </row>
    <row r="578" spans="6:6" ht="12.75" x14ac:dyDescent="0.2">
      <c r="F578" s="21"/>
    </row>
    <row r="579" spans="6:6" ht="12.75" x14ac:dyDescent="0.2">
      <c r="F579" s="21"/>
    </row>
    <row r="580" spans="6:6" ht="12.75" x14ac:dyDescent="0.2">
      <c r="F580" s="21"/>
    </row>
    <row r="581" spans="6:6" ht="12.75" x14ac:dyDescent="0.2">
      <c r="F581" s="21"/>
    </row>
    <row r="582" spans="6:6" ht="12.75" x14ac:dyDescent="0.2">
      <c r="F582" s="21"/>
    </row>
    <row r="583" spans="6:6" ht="12.75" x14ac:dyDescent="0.2">
      <c r="F583" s="21"/>
    </row>
    <row r="584" spans="6:6" ht="12.75" x14ac:dyDescent="0.2">
      <c r="F584" s="21"/>
    </row>
    <row r="585" spans="6:6" ht="12.75" x14ac:dyDescent="0.2">
      <c r="F585" s="21"/>
    </row>
    <row r="586" spans="6:6" ht="12.75" x14ac:dyDescent="0.2">
      <c r="F586" s="21"/>
    </row>
    <row r="587" spans="6:6" ht="12.75" x14ac:dyDescent="0.2">
      <c r="F587" s="21"/>
    </row>
    <row r="588" spans="6:6" ht="12.75" x14ac:dyDescent="0.2">
      <c r="F588" s="21"/>
    </row>
    <row r="589" spans="6:6" ht="12.75" x14ac:dyDescent="0.2">
      <c r="F589" s="21"/>
    </row>
    <row r="590" spans="6:6" ht="12.75" x14ac:dyDescent="0.2">
      <c r="F590" s="21"/>
    </row>
    <row r="591" spans="6:6" ht="12.75" x14ac:dyDescent="0.2">
      <c r="F591" s="21"/>
    </row>
    <row r="592" spans="6:6" ht="12.75" x14ac:dyDescent="0.2">
      <c r="F592" s="21"/>
    </row>
    <row r="593" spans="6:6" ht="12.75" x14ac:dyDescent="0.2">
      <c r="F593" s="21"/>
    </row>
    <row r="594" spans="6:6" ht="12.75" x14ac:dyDescent="0.2">
      <c r="F594" s="21"/>
    </row>
    <row r="595" spans="6:6" ht="12.75" x14ac:dyDescent="0.2">
      <c r="F595" s="21"/>
    </row>
    <row r="596" spans="6:6" ht="12.75" x14ac:dyDescent="0.2">
      <c r="F596" s="21"/>
    </row>
    <row r="597" spans="6:6" ht="12.75" x14ac:dyDescent="0.2">
      <c r="F597" s="21"/>
    </row>
    <row r="598" spans="6:6" ht="12.75" x14ac:dyDescent="0.2">
      <c r="F598" s="21"/>
    </row>
    <row r="599" spans="6:6" ht="12.75" x14ac:dyDescent="0.2">
      <c r="F599" s="21"/>
    </row>
    <row r="600" spans="6:6" ht="12.75" x14ac:dyDescent="0.2">
      <c r="F600" s="21"/>
    </row>
    <row r="601" spans="6:6" ht="12.75" x14ac:dyDescent="0.2">
      <c r="F601" s="21"/>
    </row>
    <row r="602" spans="6:6" ht="12.75" x14ac:dyDescent="0.2">
      <c r="F602" s="21"/>
    </row>
    <row r="603" spans="6:6" ht="12.75" x14ac:dyDescent="0.2">
      <c r="F603" s="21"/>
    </row>
    <row r="604" spans="6:6" ht="12.75" x14ac:dyDescent="0.2">
      <c r="F604" s="21"/>
    </row>
    <row r="605" spans="6:6" ht="12.75" x14ac:dyDescent="0.2">
      <c r="F605" s="21"/>
    </row>
    <row r="606" spans="6:6" ht="12.75" x14ac:dyDescent="0.2">
      <c r="F606" s="21"/>
    </row>
    <row r="607" spans="6:6" ht="12.75" x14ac:dyDescent="0.2">
      <c r="F607" s="21"/>
    </row>
    <row r="608" spans="6:6" ht="12.75" x14ac:dyDescent="0.2">
      <c r="F608" s="21"/>
    </row>
    <row r="609" spans="6:6" ht="12.75" x14ac:dyDescent="0.2">
      <c r="F609" s="21"/>
    </row>
    <row r="610" spans="6:6" ht="12.75" x14ac:dyDescent="0.2">
      <c r="F610" s="21"/>
    </row>
    <row r="611" spans="6:6" ht="12.75" x14ac:dyDescent="0.2">
      <c r="F611" s="21"/>
    </row>
    <row r="612" spans="6:6" ht="12.75" x14ac:dyDescent="0.2">
      <c r="F612" s="21"/>
    </row>
    <row r="613" spans="6:6" ht="12.75" x14ac:dyDescent="0.2">
      <c r="F613" s="21"/>
    </row>
    <row r="614" spans="6:6" ht="12.75" x14ac:dyDescent="0.2">
      <c r="F614" s="21"/>
    </row>
    <row r="615" spans="6:6" ht="12.75" x14ac:dyDescent="0.2">
      <c r="F615" s="21"/>
    </row>
    <row r="616" spans="6:6" ht="12.75" x14ac:dyDescent="0.2">
      <c r="F616" s="21"/>
    </row>
    <row r="617" spans="6:6" ht="12.75" x14ac:dyDescent="0.2">
      <c r="F617" s="21"/>
    </row>
    <row r="618" spans="6:6" ht="12.75" x14ac:dyDescent="0.2">
      <c r="F618" s="21"/>
    </row>
    <row r="619" spans="6:6" ht="12.75" x14ac:dyDescent="0.2">
      <c r="F619" s="21"/>
    </row>
    <row r="620" spans="6:6" ht="12.75" x14ac:dyDescent="0.2">
      <c r="F620" s="21"/>
    </row>
    <row r="621" spans="6:6" ht="12.75" x14ac:dyDescent="0.2">
      <c r="F621" s="21"/>
    </row>
    <row r="622" spans="6:6" ht="12.75" x14ac:dyDescent="0.2">
      <c r="F622" s="21"/>
    </row>
    <row r="623" spans="6:6" ht="12.75" x14ac:dyDescent="0.2">
      <c r="F623" s="21"/>
    </row>
    <row r="624" spans="6:6" ht="12.75" x14ac:dyDescent="0.2">
      <c r="F624" s="21"/>
    </row>
    <row r="625" spans="6:6" ht="12.75" x14ac:dyDescent="0.2">
      <c r="F625" s="21"/>
    </row>
    <row r="626" spans="6:6" ht="12.75" x14ac:dyDescent="0.2">
      <c r="F626" s="21"/>
    </row>
    <row r="627" spans="6:6" ht="12.75" x14ac:dyDescent="0.2">
      <c r="F627" s="21"/>
    </row>
    <row r="628" spans="6:6" ht="12.75" x14ac:dyDescent="0.2">
      <c r="F628" s="21"/>
    </row>
    <row r="629" spans="6:6" ht="12.75" x14ac:dyDescent="0.2">
      <c r="F629" s="21"/>
    </row>
    <row r="630" spans="6:6" ht="12.75" x14ac:dyDescent="0.2">
      <c r="F630" s="21"/>
    </row>
    <row r="631" spans="6:6" ht="12.75" x14ac:dyDescent="0.2">
      <c r="F631" s="21"/>
    </row>
    <row r="632" spans="6:6" ht="12.75" x14ac:dyDescent="0.2">
      <c r="F632" s="21"/>
    </row>
    <row r="633" spans="6:6" ht="12.75" x14ac:dyDescent="0.2">
      <c r="F633" s="21"/>
    </row>
    <row r="634" spans="6:6" ht="12.75" x14ac:dyDescent="0.2">
      <c r="F634" s="21"/>
    </row>
    <row r="635" spans="6:6" ht="12.75" x14ac:dyDescent="0.2">
      <c r="F635" s="21"/>
    </row>
    <row r="636" spans="6:6" ht="12.75" x14ac:dyDescent="0.2">
      <c r="F636" s="21"/>
    </row>
    <row r="637" spans="6:6" ht="12.75" x14ac:dyDescent="0.2">
      <c r="F637" s="21"/>
    </row>
    <row r="638" spans="6:6" ht="12.75" x14ac:dyDescent="0.2">
      <c r="F638" s="21"/>
    </row>
    <row r="639" spans="6:6" ht="12.75" x14ac:dyDescent="0.2">
      <c r="F639" s="21"/>
    </row>
    <row r="640" spans="6:6" ht="12.75" x14ac:dyDescent="0.2">
      <c r="F640" s="21"/>
    </row>
    <row r="641" spans="6:6" ht="12.75" x14ac:dyDescent="0.2">
      <c r="F641" s="21"/>
    </row>
    <row r="642" spans="6:6" ht="12.75" x14ac:dyDescent="0.2">
      <c r="F642" s="21"/>
    </row>
    <row r="643" spans="6:6" ht="12.75" x14ac:dyDescent="0.2">
      <c r="F643" s="21"/>
    </row>
    <row r="644" spans="6:6" ht="12.75" x14ac:dyDescent="0.2">
      <c r="F644" s="21"/>
    </row>
    <row r="645" spans="6:6" ht="12.75" x14ac:dyDescent="0.2">
      <c r="F645" s="21"/>
    </row>
    <row r="646" spans="6:6" ht="12.75" x14ac:dyDescent="0.2">
      <c r="F646" s="21"/>
    </row>
    <row r="647" spans="6:6" ht="12.75" x14ac:dyDescent="0.2">
      <c r="F647" s="21"/>
    </row>
    <row r="648" spans="6:6" ht="12.75" x14ac:dyDescent="0.2">
      <c r="F648" s="21"/>
    </row>
    <row r="649" spans="6:6" ht="12.75" x14ac:dyDescent="0.2">
      <c r="F649" s="21"/>
    </row>
    <row r="650" spans="6:6" ht="12.75" x14ac:dyDescent="0.2">
      <c r="F650" s="21"/>
    </row>
    <row r="651" spans="6:6" ht="12.75" x14ac:dyDescent="0.2">
      <c r="F651" s="21"/>
    </row>
    <row r="652" spans="6:6" ht="12.75" x14ac:dyDescent="0.2">
      <c r="F652" s="21"/>
    </row>
    <row r="653" spans="6:6" ht="12.75" x14ac:dyDescent="0.2">
      <c r="F653" s="21"/>
    </row>
    <row r="654" spans="6:6" ht="12.75" x14ac:dyDescent="0.2">
      <c r="F654" s="21"/>
    </row>
    <row r="655" spans="6:6" ht="12.75" x14ac:dyDescent="0.2">
      <c r="F655" s="21"/>
    </row>
    <row r="656" spans="6:6" ht="12.75" x14ac:dyDescent="0.2">
      <c r="F656" s="21"/>
    </row>
    <row r="657" spans="6:6" ht="12.75" x14ac:dyDescent="0.2">
      <c r="F657" s="21"/>
    </row>
    <row r="658" spans="6:6" ht="12.75" x14ac:dyDescent="0.2">
      <c r="F658" s="21"/>
    </row>
    <row r="659" spans="6:6" ht="12.75" x14ac:dyDescent="0.2">
      <c r="F659" s="21"/>
    </row>
    <row r="660" spans="6:6" ht="12.75" x14ac:dyDescent="0.2">
      <c r="F660" s="21"/>
    </row>
    <row r="661" spans="6:6" ht="12.75" x14ac:dyDescent="0.2">
      <c r="F661" s="21"/>
    </row>
    <row r="662" spans="6:6" ht="12.75" x14ac:dyDescent="0.2">
      <c r="F662" s="21"/>
    </row>
    <row r="663" spans="6:6" ht="12.75" x14ac:dyDescent="0.2">
      <c r="F663" s="21"/>
    </row>
    <row r="664" spans="6:6" ht="12.75" x14ac:dyDescent="0.2">
      <c r="F664" s="21"/>
    </row>
    <row r="665" spans="6:6" ht="12.75" x14ac:dyDescent="0.2">
      <c r="F665" s="21"/>
    </row>
    <row r="666" spans="6:6" ht="12.75" x14ac:dyDescent="0.2">
      <c r="F666" s="21"/>
    </row>
    <row r="667" spans="6:6" ht="12.75" x14ac:dyDescent="0.2">
      <c r="F667" s="21"/>
    </row>
    <row r="668" spans="6:6" ht="12.75" x14ac:dyDescent="0.2">
      <c r="F668" s="21"/>
    </row>
    <row r="669" spans="6:6" ht="12.75" x14ac:dyDescent="0.2">
      <c r="F669" s="21"/>
    </row>
    <row r="670" spans="6:6" ht="12.75" x14ac:dyDescent="0.2">
      <c r="F670" s="21"/>
    </row>
    <row r="671" spans="6:6" ht="12.75" x14ac:dyDescent="0.2">
      <c r="F671" s="21"/>
    </row>
    <row r="672" spans="6:6" ht="12.75" x14ac:dyDescent="0.2">
      <c r="F672" s="21"/>
    </row>
    <row r="673" spans="6:6" ht="12.75" x14ac:dyDescent="0.2">
      <c r="F673" s="21"/>
    </row>
    <row r="674" spans="6:6" ht="12.75" x14ac:dyDescent="0.2">
      <c r="F674" s="21"/>
    </row>
    <row r="675" spans="6:6" ht="12.75" x14ac:dyDescent="0.2">
      <c r="F675" s="21"/>
    </row>
    <row r="676" spans="6:6" ht="12.75" x14ac:dyDescent="0.2">
      <c r="F676" s="21"/>
    </row>
    <row r="677" spans="6:6" ht="12.75" x14ac:dyDescent="0.2">
      <c r="F677" s="21"/>
    </row>
    <row r="678" spans="6:6" ht="12.75" x14ac:dyDescent="0.2">
      <c r="F678" s="21"/>
    </row>
    <row r="679" spans="6:6" ht="12.75" x14ac:dyDescent="0.2">
      <c r="F679" s="21"/>
    </row>
    <row r="680" spans="6:6" ht="12.75" x14ac:dyDescent="0.2">
      <c r="F680" s="21"/>
    </row>
    <row r="681" spans="6:6" ht="12.75" x14ac:dyDescent="0.2">
      <c r="F681" s="21"/>
    </row>
    <row r="682" spans="6:6" ht="12.75" x14ac:dyDescent="0.2">
      <c r="F682" s="21"/>
    </row>
    <row r="683" spans="6:6" ht="12.75" x14ac:dyDescent="0.2">
      <c r="F683" s="21"/>
    </row>
    <row r="684" spans="6:6" ht="12.75" x14ac:dyDescent="0.2">
      <c r="F684" s="21"/>
    </row>
    <row r="685" spans="6:6" ht="12.75" x14ac:dyDescent="0.2">
      <c r="F685" s="21"/>
    </row>
    <row r="686" spans="6:6" ht="12.75" x14ac:dyDescent="0.2">
      <c r="F686" s="21"/>
    </row>
    <row r="687" spans="6:6" ht="12.75" x14ac:dyDescent="0.2">
      <c r="F687" s="21"/>
    </row>
    <row r="688" spans="6:6" ht="12.75" x14ac:dyDescent="0.2">
      <c r="F688" s="21"/>
    </row>
    <row r="689" spans="6:6" ht="12.75" x14ac:dyDescent="0.2">
      <c r="F689" s="21"/>
    </row>
    <row r="690" spans="6:6" ht="12.75" x14ac:dyDescent="0.2">
      <c r="F690" s="21"/>
    </row>
    <row r="691" spans="6:6" ht="12.75" x14ac:dyDescent="0.2">
      <c r="F691" s="21"/>
    </row>
    <row r="692" spans="6:6" ht="12.75" x14ac:dyDescent="0.2">
      <c r="F692" s="21"/>
    </row>
    <row r="693" spans="6:6" ht="12.75" x14ac:dyDescent="0.2">
      <c r="F693" s="21"/>
    </row>
    <row r="694" spans="6:6" ht="12.75" x14ac:dyDescent="0.2">
      <c r="F694" s="21"/>
    </row>
    <row r="695" spans="6:6" ht="12.75" x14ac:dyDescent="0.2">
      <c r="F695" s="21"/>
    </row>
    <row r="696" spans="6:6" ht="12.75" x14ac:dyDescent="0.2">
      <c r="F696" s="21"/>
    </row>
    <row r="697" spans="6:6" ht="12.75" x14ac:dyDescent="0.2">
      <c r="F697" s="21"/>
    </row>
    <row r="698" spans="6:6" ht="12.75" x14ac:dyDescent="0.2">
      <c r="F698" s="21"/>
    </row>
    <row r="699" spans="6:6" ht="12.75" x14ac:dyDescent="0.2">
      <c r="F699" s="21"/>
    </row>
    <row r="700" spans="6:6" ht="12.75" x14ac:dyDescent="0.2">
      <c r="F700" s="21"/>
    </row>
    <row r="701" spans="6:6" ht="12.75" x14ac:dyDescent="0.2">
      <c r="F701" s="21"/>
    </row>
    <row r="702" spans="6:6" ht="12.75" x14ac:dyDescent="0.2">
      <c r="F702" s="21"/>
    </row>
    <row r="703" spans="6:6" ht="12.75" x14ac:dyDescent="0.2">
      <c r="F703" s="21"/>
    </row>
    <row r="704" spans="6:6" ht="12.75" x14ac:dyDescent="0.2">
      <c r="F704" s="21"/>
    </row>
    <row r="705" spans="6:6" ht="12.75" x14ac:dyDescent="0.2">
      <c r="F705" s="21"/>
    </row>
    <row r="706" spans="6:6" ht="12.75" x14ac:dyDescent="0.2">
      <c r="F706" s="21"/>
    </row>
    <row r="707" spans="6:6" ht="12.75" x14ac:dyDescent="0.2">
      <c r="F707" s="21"/>
    </row>
    <row r="708" spans="6:6" ht="12.75" x14ac:dyDescent="0.2">
      <c r="F708" s="21"/>
    </row>
    <row r="709" spans="6:6" ht="12.75" x14ac:dyDescent="0.2">
      <c r="F709" s="21"/>
    </row>
    <row r="710" spans="6:6" ht="12.75" x14ac:dyDescent="0.2">
      <c r="F710" s="21"/>
    </row>
    <row r="711" spans="6:6" ht="12.75" x14ac:dyDescent="0.2">
      <c r="F711" s="21"/>
    </row>
    <row r="712" spans="6:6" ht="12.75" x14ac:dyDescent="0.2">
      <c r="F712" s="21"/>
    </row>
    <row r="713" spans="6:6" ht="12.75" x14ac:dyDescent="0.2">
      <c r="F713" s="21"/>
    </row>
    <row r="714" spans="6:6" ht="12.75" x14ac:dyDescent="0.2">
      <c r="F714" s="21"/>
    </row>
    <row r="715" spans="6:6" ht="12.75" x14ac:dyDescent="0.2">
      <c r="F715" s="21"/>
    </row>
    <row r="716" spans="6:6" ht="12.75" x14ac:dyDescent="0.2">
      <c r="F716" s="21"/>
    </row>
    <row r="717" spans="6:6" ht="12.75" x14ac:dyDescent="0.2">
      <c r="F717" s="21"/>
    </row>
    <row r="718" spans="6:6" ht="12.75" x14ac:dyDescent="0.2">
      <c r="F718" s="21"/>
    </row>
    <row r="719" spans="6:6" ht="12.75" x14ac:dyDescent="0.2">
      <c r="F719" s="21"/>
    </row>
    <row r="720" spans="6:6" ht="12.75" x14ac:dyDescent="0.2">
      <c r="F720" s="21"/>
    </row>
    <row r="721" spans="6:6" ht="12.75" x14ac:dyDescent="0.2">
      <c r="F721" s="21"/>
    </row>
    <row r="722" spans="6:6" ht="12.75" x14ac:dyDescent="0.2">
      <c r="F722" s="21"/>
    </row>
    <row r="723" spans="6:6" ht="12.75" x14ac:dyDescent="0.2">
      <c r="F723" s="21"/>
    </row>
    <row r="724" spans="6:6" ht="12.75" x14ac:dyDescent="0.2">
      <c r="F724" s="21"/>
    </row>
    <row r="725" spans="6:6" ht="12.75" x14ac:dyDescent="0.2">
      <c r="F725" s="21"/>
    </row>
    <row r="726" spans="6:6" ht="12.75" x14ac:dyDescent="0.2">
      <c r="F726" s="21"/>
    </row>
    <row r="727" spans="6:6" ht="12.75" x14ac:dyDescent="0.2">
      <c r="F727" s="21"/>
    </row>
    <row r="728" spans="6:6" ht="12.75" x14ac:dyDescent="0.2">
      <c r="F728" s="21"/>
    </row>
    <row r="729" spans="6:6" ht="12.75" x14ac:dyDescent="0.2">
      <c r="F729" s="21"/>
    </row>
    <row r="730" spans="6:6" ht="12.75" x14ac:dyDescent="0.2">
      <c r="F730" s="21"/>
    </row>
    <row r="731" spans="6:6" ht="12.75" x14ac:dyDescent="0.2">
      <c r="F731" s="21"/>
    </row>
    <row r="732" spans="6:6" ht="12.75" x14ac:dyDescent="0.2">
      <c r="F732" s="21"/>
    </row>
    <row r="733" spans="6:6" ht="12.75" x14ac:dyDescent="0.2">
      <c r="F733" s="21"/>
    </row>
    <row r="734" spans="6:6" ht="12.75" x14ac:dyDescent="0.2">
      <c r="F734" s="21"/>
    </row>
    <row r="735" spans="6:6" ht="12.75" x14ac:dyDescent="0.2">
      <c r="F735" s="21"/>
    </row>
    <row r="736" spans="6:6" ht="12.75" x14ac:dyDescent="0.2">
      <c r="F736" s="21"/>
    </row>
    <row r="737" spans="6:6" ht="12.75" x14ac:dyDescent="0.2">
      <c r="F737" s="21"/>
    </row>
    <row r="738" spans="6:6" ht="12.75" x14ac:dyDescent="0.2">
      <c r="F738" s="21"/>
    </row>
    <row r="739" spans="6:6" ht="12.75" x14ac:dyDescent="0.2">
      <c r="F739" s="21"/>
    </row>
    <row r="740" spans="6:6" ht="12.75" x14ac:dyDescent="0.2">
      <c r="F740" s="21"/>
    </row>
    <row r="741" spans="6:6" ht="12.75" x14ac:dyDescent="0.2">
      <c r="F741" s="21"/>
    </row>
    <row r="742" spans="6:6" ht="12.75" x14ac:dyDescent="0.2">
      <c r="F742" s="21"/>
    </row>
    <row r="743" spans="6:6" ht="12.75" x14ac:dyDescent="0.2">
      <c r="F743" s="21"/>
    </row>
    <row r="744" spans="6:6" ht="12.75" x14ac:dyDescent="0.2">
      <c r="F744" s="21"/>
    </row>
    <row r="745" spans="6:6" ht="12.75" x14ac:dyDescent="0.2">
      <c r="F745" s="21"/>
    </row>
    <row r="746" spans="6:6" ht="12.75" x14ac:dyDescent="0.2">
      <c r="F746" s="21"/>
    </row>
    <row r="747" spans="6:6" ht="12.75" x14ac:dyDescent="0.2">
      <c r="F747" s="21"/>
    </row>
    <row r="748" spans="6:6" ht="12.75" x14ac:dyDescent="0.2">
      <c r="F748" s="21"/>
    </row>
    <row r="749" spans="6:6" ht="12.75" x14ac:dyDescent="0.2">
      <c r="F749" s="21"/>
    </row>
    <row r="750" spans="6:6" ht="12.75" x14ac:dyDescent="0.2">
      <c r="F750" s="21"/>
    </row>
    <row r="751" spans="6:6" ht="12.75" x14ac:dyDescent="0.2">
      <c r="F751" s="21"/>
    </row>
    <row r="752" spans="6:6" ht="12.75" x14ac:dyDescent="0.2">
      <c r="F752" s="21"/>
    </row>
    <row r="753" spans="6:6" ht="12.75" x14ac:dyDescent="0.2">
      <c r="F753" s="21"/>
    </row>
    <row r="754" spans="6:6" ht="12.75" x14ac:dyDescent="0.2">
      <c r="F754" s="21"/>
    </row>
    <row r="755" spans="6:6" ht="12.75" x14ac:dyDescent="0.2">
      <c r="F755" s="21"/>
    </row>
    <row r="756" spans="6:6" ht="12.75" x14ac:dyDescent="0.2">
      <c r="F756" s="21"/>
    </row>
    <row r="757" spans="6:6" ht="12.75" x14ac:dyDescent="0.2">
      <c r="F757" s="21"/>
    </row>
    <row r="758" spans="6:6" ht="12.75" x14ac:dyDescent="0.2">
      <c r="F758" s="21"/>
    </row>
    <row r="759" spans="6:6" ht="12.75" x14ac:dyDescent="0.2">
      <c r="F759" s="21"/>
    </row>
    <row r="760" spans="6:6" ht="12.75" x14ac:dyDescent="0.2">
      <c r="F760" s="21"/>
    </row>
    <row r="761" spans="6:6" ht="12.75" x14ac:dyDescent="0.2">
      <c r="F761" s="21"/>
    </row>
    <row r="762" spans="6:6" ht="12.75" x14ac:dyDescent="0.2">
      <c r="F762" s="21"/>
    </row>
    <row r="763" spans="6:6" ht="12.75" x14ac:dyDescent="0.2">
      <c r="F763" s="21"/>
    </row>
    <row r="764" spans="6:6" ht="12.75" x14ac:dyDescent="0.2">
      <c r="F764" s="21"/>
    </row>
    <row r="765" spans="6:6" ht="12.75" x14ac:dyDescent="0.2">
      <c r="F765" s="21"/>
    </row>
    <row r="766" spans="6:6" ht="12.75" x14ac:dyDescent="0.2">
      <c r="F766" s="21"/>
    </row>
    <row r="767" spans="6:6" ht="12.75" x14ac:dyDescent="0.2">
      <c r="F767" s="21"/>
    </row>
    <row r="768" spans="6:6" ht="12.75" x14ac:dyDescent="0.2">
      <c r="F768" s="21"/>
    </row>
    <row r="769" spans="6:6" ht="12.75" x14ac:dyDescent="0.2">
      <c r="F769" s="21"/>
    </row>
    <row r="770" spans="6:6" ht="12.75" x14ac:dyDescent="0.2">
      <c r="F770" s="21"/>
    </row>
    <row r="771" spans="6:6" ht="12.75" x14ac:dyDescent="0.2">
      <c r="F771" s="21"/>
    </row>
    <row r="772" spans="6:6" ht="12.75" x14ac:dyDescent="0.2">
      <c r="F772" s="21"/>
    </row>
    <row r="773" spans="6:6" ht="12.75" x14ac:dyDescent="0.2">
      <c r="F773" s="21"/>
    </row>
    <row r="774" spans="6:6" ht="12.75" x14ac:dyDescent="0.2">
      <c r="F774" s="21"/>
    </row>
    <row r="775" spans="6:6" ht="12.75" x14ac:dyDescent="0.2">
      <c r="F775" s="21"/>
    </row>
    <row r="776" spans="6:6" ht="12.75" x14ac:dyDescent="0.2">
      <c r="F776" s="21"/>
    </row>
    <row r="777" spans="6:6" ht="12.75" x14ac:dyDescent="0.2">
      <c r="F777" s="21"/>
    </row>
    <row r="778" spans="6:6" ht="12.75" x14ac:dyDescent="0.2">
      <c r="F778" s="21"/>
    </row>
    <row r="779" spans="6:6" ht="12.75" x14ac:dyDescent="0.2">
      <c r="F779" s="21"/>
    </row>
    <row r="780" spans="6:6" ht="12.75" x14ac:dyDescent="0.2">
      <c r="F780" s="21"/>
    </row>
    <row r="781" spans="6:6" ht="12.75" x14ac:dyDescent="0.2">
      <c r="F781" s="21"/>
    </row>
    <row r="782" spans="6:6" ht="12.75" x14ac:dyDescent="0.2">
      <c r="F782" s="21"/>
    </row>
    <row r="783" spans="6:6" ht="12.75" x14ac:dyDescent="0.2">
      <c r="F783" s="21"/>
    </row>
    <row r="784" spans="6:6" ht="12.75" x14ac:dyDescent="0.2">
      <c r="F784" s="21"/>
    </row>
    <row r="785" spans="6:6" ht="12.75" x14ac:dyDescent="0.2">
      <c r="F785" s="21"/>
    </row>
    <row r="786" spans="6:6" ht="12.75" x14ac:dyDescent="0.2">
      <c r="F786" s="21"/>
    </row>
    <row r="787" spans="6:6" ht="12.75" x14ac:dyDescent="0.2">
      <c r="F787" s="21"/>
    </row>
    <row r="788" spans="6:6" ht="12.75" x14ac:dyDescent="0.2">
      <c r="F788" s="21"/>
    </row>
    <row r="789" spans="6:6" ht="12.75" x14ac:dyDescent="0.2">
      <c r="F789" s="21"/>
    </row>
    <row r="790" spans="6:6" ht="12.75" x14ac:dyDescent="0.2">
      <c r="F790" s="21"/>
    </row>
    <row r="791" spans="6:6" ht="12.75" x14ac:dyDescent="0.2">
      <c r="F791" s="21"/>
    </row>
    <row r="792" spans="6:6" ht="12.75" x14ac:dyDescent="0.2">
      <c r="F792" s="21"/>
    </row>
    <row r="793" spans="6:6" ht="12.75" x14ac:dyDescent="0.2">
      <c r="F793" s="21"/>
    </row>
    <row r="794" spans="6:6" ht="12.75" x14ac:dyDescent="0.2">
      <c r="F794" s="21"/>
    </row>
    <row r="795" spans="6:6" ht="12.75" x14ac:dyDescent="0.2">
      <c r="F795" s="21"/>
    </row>
    <row r="796" spans="6:6" ht="12.75" x14ac:dyDescent="0.2">
      <c r="F796" s="21"/>
    </row>
    <row r="797" spans="6:6" ht="12.75" x14ac:dyDescent="0.2">
      <c r="F797" s="21"/>
    </row>
    <row r="798" spans="6:6" ht="12.75" x14ac:dyDescent="0.2">
      <c r="F798" s="21"/>
    </row>
    <row r="799" spans="6:6" ht="12.75" x14ac:dyDescent="0.2">
      <c r="F799" s="21"/>
    </row>
    <row r="800" spans="6:6" ht="12.75" x14ac:dyDescent="0.2">
      <c r="F800" s="21"/>
    </row>
    <row r="801" spans="6:6" ht="12.75" x14ac:dyDescent="0.2">
      <c r="F801" s="21"/>
    </row>
    <row r="802" spans="6:6" ht="12.75" x14ac:dyDescent="0.2">
      <c r="F802" s="21"/>
    </row>
    <row r="803" spans="6:6" ht="12.75" x14ac:dyDescent="0.2">
      <c r="F803" s="21"/>
    </row>
    <row r="804" spans="6:6" ht="12.75" x14ac:dyDescent="0.2">
      <c r="F804" s="21"/>
    </row>
    <row r="805" spans="6:6" ht="12.75" x14ac:dyDescent="0.2">
      <c r="F805" s="21"/>
    </row>
    <row r="806" spans="6:6" ht="12.75" x14ac:dyDescent="0.2">
      <c r="F806" s="21"/>
    </row>
    <row r="807" spans="6:6" ht="12.75" x14ac:dyDescent="0.2">
      <c r="F807" s="21"/>
    </row>
    <row r="808" spans="6:6" ht="12.75" x14ac:dyDescent="0.2">
      <c r="F808" s="21"/>
    </row>
    <row r="809" spans="6:6" ht="12.75" x14ac:dyDescent="0.2">
      <c r="F809" s="21"/>
    </row>
    <row r="810" spans="6:6" ht="12.75" x14ac:dyDescent="0.2">
      <c r="F810" s="21"/>
    </row>
    <row r="811" spans="6:6" ht="12.75" x14ac:dyDescent="0.2">
      <c r="F811" s="21"/>
    </row>
    <row r="812" spans="6:6" ht="12.75" x14ac:dyDescent="0.2">
      <c r="F812" s="21"/>
    </row>
    <row r="813" spans="6:6" ht="12.75" x14ac:dyDescent="0.2">
      <c r="F813" s="21"/>
    </row>
    <row r="814" spans="6:6" ht="12.75" x14ac:dyDescent="0.2">
      <c r="F814" s="21"/>
    </row>
    <row r="815" spans="6:6" ht="12.75" x14ac:dyDescent="0.2">
      <c r="F815" s="21"/>
    </row>
    <row r="816" spans="6:6" ht="12.75" x14ac:dyDescent="0.2">
      <c r="F816" s="21"/>
    </row>
    <row r="817" spans="6:6" ht="12.75" x14ac:dyDescent="0.2">
      <c r="F817" s="21"/>
    </row>
    <row r="818" spans="6:6" ht="12.75" x14ac:dyDescent="0.2">
      <c r="F818" s="21"/>
    </row>
    <row r="819" spans="6:6" ht="12.75" x14ac:dyDescent="0.2">
      <c r="F819" s="21"/>
    </row>
    <row r="820" spans="6:6" ht="12.75" x14ac:dyDescent="0.2">
      <c r="F820" s="21"/>
    </row>
    <row r="821" spans="6:6" ht="12.75" x14ac:dyDescent="0.2">
      <c r="F821" s="21"/>
    </row>
    <row r="822" spans="6:6" ht="12.75" x14ac:dyDescent="0.2">
      <c r="F822" s="21"/>
    </row>
    <row r="823" spans="6:6" ht="12.75" x14ac:dyDescent="0.2">
      <c r="F823" s="21"/>
    </row>
    <row r="824" spans="6:6" ht="12.75" x14ac:dyDescent="0.2">
      <c r="F824" s="21"/>
    </row>
    <row r="825" spans="6:6" ht="12.75" x14ac:dyDescent="0.2">
      <c r="F825" s="21"/>
    </row>
    <row r="826" spans="6:6" ht="12.75" x14ac:dyDescent="0.2">
      <c r="F826" s="21"/>
    </row>
    <row r="827" spans="6:6" ht="12.75" x14ac:dyDescent="0.2">
      <c r="F827" s="21"/>
    </row>
    <row r="828" spans="6:6" ht="12.75" x14ac:dyDescent="0.2">
      <c r="F828" s="21"/>
    </row>
    <row r="829" spans="6:6" ht="12.75" x14ac:dyDescent="0.2">
      <c r="F829" s="21"/>
    </row>
    <row r="830" spans="6:6" ht="12.75" x14ac:dyDescent="0.2">
      <c r="F830" s="21"/>
    </row>
    <row r="831" spans="6:6" ht="12.75" x14ac:dyDescent="0.2">
      <c r="F831" s="21"/>
    </row>
    <row r="832" spans="6:6" ht="12.75" x14ac:dyDescent="0.2">
      <c r="F832" s="21"/>
    </row>
    <row r="833" spans="6:6" ht="12.75" x14ac:dyDescent="0.2">
      <c r="F833" s="21"/>
    </row>
    <row r="834" spans="6:6" ht="12.75" x14ac:dyDescent="0.2">
      <c r="F834" s="21"/>
    </row>
    <row r="835" spans="6:6" ht="12.75" x14ac:dyDescent="0.2">
      <c r="F835" s="21"/>
    </row>
    <row r="836" spans="6:6" ht="12.75" x14ac:dyDescent="0.2">
      <c r="F836" s="21"/>
    </row>
    <row r="837" spans="6:6" ht="12.75" x14ac:dyDescent="0.2">
      <c r="F837" s="21"/>
    </row>
    <row r="838" spans="6:6" ht="12.75" x14ac:dyDescent="0.2">
      <c r="F838" s="21"/>
    </row>
    <row r="839" spans="6:6" ht="12.75" x14ac:dyDescent="0.2">
      <c r="F839" s="21"/>
    </row>
    <row r="840" spans="6:6" ht="12.75" x14ac:dyDescent="0.2">
      <c r="F840" s="21"/>
    </row>
    <row r="841" spans="6:6" ht="12.75" x14ac:dyDescent="0.2">
      <c r="F841" s="21"/>
    </row>
    <row r="842" spans="6:6" ht="12.75" x14ac:dyDescent="0.2">
      <c r="F842" s="21"/>
    </row>
    <row r="843" spans="6:6" ht="12.75" x14ac:dyDescent="0.2">
      <c r="F843" s="21"/>
    </row>
    <row r="844" spans="6:6" ht="12.75" x14ac:dyDescent="0.2">
      <c r="F844" s="21"/>
    </row>
    <row r="845" spans="6:6" ht="12.75" x14ac:dyDescent="0.2">
      <c r="F845" s="21"/>
    </row>
    <row r="846" spans="6:6" ht="12.75" x14ac:dyDescent="0.2">
      <c r="F846" s="21"/>
    </row>
    <row r="847" spans="6:6" ht="12.75" x14ac:dyDescent="0.2">
      <c r="F847" s="21"/>
    </row>
    <row r="848" spans="6:6" ht="12.75" x14ac:dyDescent="0.2">
      <c r="F848" s="21"/>
    </row>
    <row r="849" spans="6:6" ht="12.75" x14ac:dyDescent="0.2">
      <c r="F849" s="21"/>
    </row>
    <row r="850" spans="6:6" ht="12.75" x14ac:dyDescent="0.2">
      <c r="F850" s="21"/>
    </row>
    <row r="851" spans="6:6" ht="12.75" x14ac:dyDescent="0.2">
      <c r="F851" s="21"/>
    </row>
    <row r="852" spans="6:6" ht="12.75" x14ac:dyDescent="0.2">
      <c r="F852" s="21"/>
    </row>
    <row r="853" spans="6:6" ht="12.75" x14ac:dyDescent="0.2">
      <c r="F853" s="21"/>
    </row>
    <row r="854" spans="6:6" ht="12.75" x14ac:dyDescent="0.2">
      <c r="F854" s="21"/>
    </row>
    <row r="855" spans="6:6" ht="12.75" x14ac:dyDescent="0.2">
      <c r="F855" s="21"/>
    </row>
    <row r="856" spans="6:6" ht="12.75" x14ac:dyDescent="0.2">
      <c r="F856" s="21"/>
    </row>
    <row r="857" spans="6:6" ht="12.75" x14ac:dyDescent="0.2">
      <c r="F857" s="21"/>
    </row>
    <row r="858" spans="6:6" ht="12.75" x14ac:dyDescent="0.2">
      <c r="F858" s="21"/>
    </row>
    <row r="859" spans="6:6" ht="12.75" x14ac:dyDescent="0.2">
      <c r="F859" s="21"/>
    </row>
    <row r="860" spans="6:6" ht="12.75" x14ac:dyDescent="0.2">
      <c r="F860" s="21"/>
    </row>
    <row r="861" spans="6:6" ht="12.75" x14ac:dyDescent="0.2">
      <c r="F861" s="21"/>
    </row>
    <row r="862" spans="6:6" ht="12.75" x14ac:dyDescent="0.2">
      <c r="F862" s="21"/>
    </row>
    <row r="863" spans="6:6" ht="12.75" x14ac:dyDescent="0.2">
      <c r="F863" s="21"/>
    </row>
    <row r="864" spans="6:6" ht="12.75" x14ac:dyDescent="0.2">
      <c r="F864" s="21"/>
    </row>
    <row r="865" spans="6:6" ht="12.75" x14ac:dyDescent="0.2">
      <c r="F865" s="21"/>
    </row>
    <row r="866" spans="6:6" ht="12.75" x14ac:dyDescent="0.2">
      <c r="F866" s="21"/>
    </row>
    <row r="867" spans="6:6" ht="12.75" x14ac:dyDescent="0.2">
      <c r="F867" s="21"/>
    </row>
    <row r="868" spans="6:6" ht="12.75" x14ac:dyDescent="0.2">
      <c r="F868" s="21"/>
    </row>
    <row r="869" spans="6:6" ht="12.75" x14ac:dyDescent="0.2">
      <c r="F869" s="21"/>
    </row>
    <row r="870" spans="6:6" ht="12.75" x14ac:dyDescent="0.2">
      <c r="F870" s="21"/>
    </row>
    <row r="871" spans="6:6" ht="12.75" x14ac:dyDescent="0.2">
      <c r="F871" s="21"/>
    </row>
    <row r="872" spans="6:6" ht="12.75" x14ac:dyDescent="0.2">
      <c r="F872" s="21"/>
    </row>
    <row r="873" spans="6:6" ht="12.75" x14ac:dyDescent="0.2">
      <c r="F873" s="21"/>
    </row>
    <row r="874" spans="6:6" ht="12.75" x14ac:dyDescent="0.2">
      <c r="F874" s="21"/>
    </row>
    <row r="875" spans="6:6" ht="12.75" x14ac:dyDescent="0.2">
      <c r="F875" s="21"/>
    </row>
    <row r="876" spans="6:6" ht="12.75" x14ac:dyDescent="0.2">
      <c r="F876" s="21"/>
    </row>
    <row r="877" spans="6:6" ht="12.75" x14ac:dyDescent="0.2">
      <c r="F877" s="21"/>
    </row>
    <row r="878" spans="6:6" ht="12.75" x14ac:dyDescent="0.2">
      <c r="F878" s="21"/>
    </row>
    <row r="879" spans="6:6" ht="12.75" x14ac:dyDescent="0.2">
      <c r="F879" s="21"/>
    </row>
    <row r="880" spans="6:6" ht="12.75" x14ac:dyDescent="0.2">
      <c r="F880" s="21"/>
    </row>
    <row r="881" spans="6:6" ht="12.75" x14ac:dyDescent="0.2">
      <c r="F881" s="21"/>
    </row>
    <row r="882" spans="6:6" ht="12.75" x14ac:dyDescent="0.2">
      <c r="F882" s="21"/>
    </row>
    <row r="883" spans="6:6" ht="12.75" x14ac:dyDescent="0.2">
      <c r="F883" s="21"/>
    </row>
    <row r="884" spans="6:6" ht="12.75" x14ac:dyDescent="0.2">
      <c r="F884" s="21"/>
    </row>
    <row r="885" spans="6:6" ht="12.75" x14ac:dyDescent="0.2">
      <c r="F885" s="21"/>
    </row>
    <row r="886" spans="6:6" ht="12.75" x14ac:dyDescent="0.2">
      <c r="F886" s="21"/>
    </row>
    <row r="887" spans="6:6" ht="12.75" x14ac:dyDescent="0.2">
      <c r="F887" s="21"/>
    </row>
    <row r="888" spans="6:6" ht="12.75" x14ac:dyDescent="0.2">
      <c r="F888" s="21"/>
    </row>
    <row r="889" spans="6:6" ht="12.75" x14ac:dyDescent="0.2">
      <c r="F889" s="21"/>
    </row>
    <row r="890" spans="6:6" ht="12.75" x14ac:dyDescent="0.2">
      <c r="F890" s="21"/>
    </row>
    <row r="891" spans="6:6" ht="12.75" x14ac:dyDescent="0.2">
      <c r="F891" s="21"/>
    </row>
    <row r="892" spans="6:6" ht="12.75" x14ac:dyDescent="0.2">
      <c r="F892" s="21"/>
    </row>
    <row r="893" spans="6:6" ht="12.75" x14ac:dyDescent="0.2">
      <c r="F893" s="21"/>
    </row>
    <row r="894" spans="6:6" ht="12.75" x14ac:dyDescent="0.2">
      <c r="F894" s="21"/>
    </row>
    <row r="895" spans="6:6" ht="12.75" x14ac:dyDescent="0.2">
      <c r="F895" s="21"/>
    </row>
    <row r="896" spans="6:6" ht="12.75" x14ac:dyDescent="0.2">
      <c r="F896" s="21"/>
    </row>
    <row r="897" spans="6:6" ht="12.75" x14ac:dyDescent="0.2">
      <c r="F897" s="21"/>
    </row>
    <row r="898" spans="6:6" ht="12.75" x14ac:dyDescent="0.2">
      <c r="F898" s="21"/>
    </row>
    <row r="899" spans="6:6" ht="12.75" x14ac:dyDescent="0.2">
      <c r="F899" s="21"/>
    </row>
    <row r="900" spans="6:6" ht="12.75" x14ac:dyDescent="0.2">
      <c r="F900" s="21"/>
    </row>
    <row r="901" spans="6:6" ht="12.75" x14ac:dyDescent="0.2">
      <c r="F901" s="21"/>
    </row>
    <row r="902" spans="6:6" ht="12.75" x14ac:dyDescent="0.2">
      <c r="F902" s="21"/>
    </row>
    <row r="903" spans="6:6" ht="12.75" x14ac:dyDescent="0.2">
      <c r="F903" s="21"/>
    </row>
    <row r="904" spans="6:6" ht="12.75" x14ac:dyDescent="0.2">
      <c r="F904" s="21"/>
    </row>
    <row r="905" spans="6:6" ht="12.75" x14ac:dyDescent="0.2">
      <c r="F905" s="21"/>
    </row>
    <row r="906" spans="6:6" ht="12.75" x14ac:dyDescent="0.2">
      <c r="F906" s="21"/>
    </row>
    <row r="907" spans="6:6" ht="12.75" x14ac:dyDescent="0.2">
      <c r="F907" s="21"/>
    </row>
    <row r="908" spans="6:6" ht="12.75" x14ac:dyDescent="0.2">
      <c r="F908" s="21"/>
    </row>
    <row r="909" spans="6:6" ht="12.75" x14ac:dyDescent="0.2">
      <c r="F909" s="21"/>
    </row>
    <row r="910" spans="6:6" ht="12.75" x14ac:dyDescent="0.2">
      <c r="F910" s="21"/>
    </row>
    <row r="911" spans="6:6" ht="12.75" x14ac:dyDescent="0.2">
      <c r="F911" s="21"/>
    </row>
    <row r="912" spans="6:6" ht="12.75" x14ac:dyDescent="0.2">
      <c r="F912" s="21"/>
    </row>
    <row r="913" spans="6:6" ht="12.75" x14ac:dyDescent="0.2">
      <c r="F913" s="21"/>
    </row>
    <row r="914" spans="6:6" ht="12.75" x14ac:dyDescent="0.2">
      <c r="F914" s="21"/>
    </row>
    <row r="915" spans="6:6" ht="12.75" x14ac:dyDescent="0.2">
      <c r="F915" s="21"/>
    </row>
    <row r="916" spans="6:6" ht="12.75" x14ac:dyDescent="0.2">
      <c r="F916" s="21"/>
    </row>
    <row r="917" spans="6:6" ht="12.75" x14ac:dyDescent="0.2">
      <c r="F917" s="21"/>
    </row>
    <row r="918" spans="6:6" ht="12.75" x14ac:dyDescent="0.2">
      <c r="F918" s="21"/>
    </row>
    <row r="919" spans="6:6" ht="12.75" x14ac:dyDescent="0.2">
      <c r="F919" s="21"/>
    </row>
    <row r="920" spans="6:6" ht="12.75" x14ac:dyDescent="0.2">
      <c r="F920" s="21"/>
    </row>
    <row r="921" spans="6:6" ht="12.75" x14ac:dyDescent="0.2">
      <c r="F921" s="21"/>
    </row>
    <row r="922" spans="6:6" ht="12.75" x14ac:dyDescent="0.2">
      <c r="F922" s="21"/>
    </row>
    <row r="923" spans="6:6" ht="12.75" x14ac:dyDescent="0.2">
      <c r="F923" s="21"/>
    </row>
    <row r="924" spans="6:6" ht="12.75" x14ac:dyDescent="0.2">
      <c r="F924" s="21"/>
    </row>
    <row r="925" spans="6:6" ht="12.75" x14ac:dyDescent="0.2">
      <c r="F925" s="21"/>
    </row>
    <row r="926" spans="6:6" ht="12.75" x14ac:dyDescent="0.2">
      <c r="F926" s="21"/>
    </row>
    <row r="927" spans="6:6" ht="12.75" x14ac:dyDescent="0.2">
      <c r="F927" s="21"/>
    </row>
    <row r="928" spans="6:6" ht="12.75" x14ac:dyDescent="0.2">
      <c r="F928" s="21"/>
    </row>
    <row r="929" spans="6:6" ht="12.75" x14ac:dyDescent="0.2">
      <c r="F929" s="21"/>
    </row>
    <row r="930" spans="6:6" ht="12.75" x14ac:dyDescent="0.2">
      <c r="F930" s="21"/>
    </row>
    <row r="931" spans="6:6" ht="12.75" x14ac:dyDescent="0.2">
      <c r="F931" s="21"/>
    </row>
    <row r="932" spans="6:6" ht="12.75" x14ac:dyDescent="0.2">
      <c r="F932" s="21"/>
    </row>
    <row r="933" spans="6:6" ht="12.75" x14ac:dyDescent="0.2">
      <c r="F933" s="21"/>
    </row>
    <row r="934" spans="6:6" ht="12.75" x14ac:dyDescent="0.2">
      <c r="F934" s="21"/>
    </row>
    <row r="935" spans="6:6" ht="12.75" x14ac:dyDescent="0.2">
      <c r="F935" s="21"/>
    </row>
    <row r="936" spans="6:6" ht="12.75" x14ac:dyDescent="0.2">
      <c r="F936" s="21"/>
    </row>
    <row r="937" spans="6:6" ht="12.75" x14ac:dyDescent="0.2">
      <c r="F937" s="21"/>
    </row>
    <row r="938" spans="6:6" ht="12.75" x14ac:dyDescent="0.2">
      <c r="F938" s="21"/>
    </row>
    <row r="939" spans="6:6" ht="12.75" x14ac:dyDescent="0.2">
      <c r="F939" s="21"/>
    </row>
    <row r="940" spans="6:6" ht="12.75" x14ac:dyDescent="0.2">
      <c r="F940" s="21"/>
    </row>
    <row r="941" spans="6:6" ht="12.75" x14ac:dyDescent="0.2">
      <c r="F941" s="21"/>
    </row>
    <row r="942" spans="6:6" ht="12.75" x14ac:dyDescent="0.2">
      <c r="F942" s="21"/>
    </row>
    <row r="943" spans="6:6" ht="12.75" x14ac:dyDescent="0.2">
      <c r="F943" s="21"/>
    </row>
    <row r="944" spans="6:6" ht="12.75" x14ac:dyDescent="0.2">
      <c r="F944" s="21"/>
    </row>
    <row r="945" spans="6:6" ht="12.75" x14ac:dyDescent="0.2">
      <c r="F945" s="21"/>
    </row>
    <row r="946" spans="6:6" ht="12.75" x14ac:dyDescent="0.2">
      <c r="F946" s="21"/>
    </row>
    <row r="947" spans="6:6" ht="12.75" x14ac:dyDescent="0.2">
      <c r="F947" s="21"/>
    </row>
    <row r="948" spans="6:6" ht="12.75" x14ac:dyDescent="0.2">
      <c r="F948" s="21"/>
    </row>
    <row r="949" spans="6:6" ht="12.75" x14ac:dyDescent="0.2">
      <c r="F949" s="21"/>
    </row>
    <row r="950" spans="6:6" ht="12.75" x14ac:dyDescent="0.2">
      <c r="F950" s="21"/>
    </row>
    <row r="951" spans="6:6" ht="12.75" x14ac:dyDescent="0.2">
      <c r="F951" s="21"/>
    </row>
    <row r="952" spans="6:6" ht="12.75" x14ac:dyDescent="0.2">
      <c r="F952" s="21"/>
    </row>
    <row r="953" spans="6:6" ht="12.75" x14ac:dyDescent="0.2">
      <c r="F953" s="21"/>
    </row>
    <row r="954" spans="6:6" ht="12.75" x14ac:dyDescent="0.2">
      <c r="F954" s="21"/>
    </row>
    <row r="955" spans="6:6" ht="12.75" x14ac:dyDescent="0.2">
      <c r="F955" s="21"/>
    </row>
    <row r="956" spans="6:6" ht="12.75" x14ac:dyDescent="0.2">
      <c r="F956" s="21"/>
    </row>
    <row r="957" spans="6:6" ht="12.75" x14ac:dyDescent="0.2">
      <c r="F957" s="21"/>
    </row>
    <row r="958" spans="6:6" ht="12.75" x14ac:dyDescent="0.2">
      <c r="F958" s="21"/>
    </row>
    <row r="959" spans="6:6" ht="12.75" x14ac:dyDescent="0.2">
      <c r="F959" s="21"/>
    </row>
    <row r="960" spans="6:6" ht="12.75" x14ac:dyDescent="0.2">
      <c r="F960" s="21"/>
    </row>
    <row r="961" spans="6:6" ht="12.75" x14ac:dyDescent="0.2">
      <c r="F961" s="21"/>
    </row>
    <row r="962" spans="6:6" ht="12.75" x14ac:dyDescent="0.2">
      <c r="F962" s="21"/>
    </row>
    <row r="963" spans="6:6" ht="12.75" x14ac:dyDescent="0.2">
      <c r="F963" s="21"/>
    </row>
    <row r="964" spans="6:6" ht="12.75" x14ac:dyDescent="0.2">
      <c r="F964" s="21"/>
    </row>
    <row r="965" spans="6:6" ht="12.75" x14ac:dyDescent="0.2">
      <c r="F965" s="21"/>
    </row>
    <row r="966" spans="6:6" ht="12.75" x14ac:dyDescent="0.2">
      <c r="F966" s="21"/>
    </row>
    <row r="967" spans="6:6" ht="12.75" x14ac:dyDescent="0.2">
      <c r="F967" s="21"/>
    </row>
    <row r="968" spans="6:6" ht="12.75" x14ac:dyDescent="0.2">
      <c r="F968" s="21"/>
    </row>
    <row r="969" spans="6:6" ht="12.75" x14ac:dyDescent="0.2">
      <c r="F969" s="21"/>
    </row>
    <row r="970" spans="6:6" ht="12.75" x14ac:dyDescent="0.2">
      <c r="F970" s="21"/>
    </row>
    <row r="971" spans="6:6" ht="12.75" x14ac:dyDescent="0.2">
      <c r="F971" s="21"/>
    </row>
    <row r="972" spans="6:6" ht="12.75" x14ac:dyDescent="0.2">
      <c r="F972" s="21"/>
    </row>
    <row r="973" spans="6:6" ht="12.75" x14ac:dyDescent="0.2">
      <c r="F973" s="21"/>
    </row>
    <row r="974" spans="6:6" ht="12.75" x14ac:dyDescent="0.2">
      <c r="F974" s="21"/>
    </row>
    <row r="975" spans="6:6" ht="12.75" x14ac:dyDescent="0.2">
      <c r="F975" s="21"/>
    </row>
    <row r="976" spans="6:6" ht="12.75" x14ac:dyDescent="0.2">
      <c r="F976" s="21"/>
    </row>
    <row r="977" spans="6:6" ht="12.75" x14ac:dyDescent="0.2">
      <c r="F977" s="21"/>
    </row>
    <row r="978" spans="6:6" ht="12.75" x14ac:dyDescent="0.2">
      <c r="F978" s="21"/>
    </row>
    <row r="979" spans="6:6" ht="12.75" x14ac:dyDescent="0.2">
      <c r="F979" s="21"/>
    </row>
    <row r="980" spans="6:6" ht="12.75" x14ac:dyDescent="0.2">
      <c r="F980" s="21"/>
    </row>
    <row r="981" spans="6:6" ht="12.75" x14ac:dyDescent="0.2">
      <c r="F981" s="21"/>
    </row>
    <row r="982" spans="6:6" ht="12.75" x14ac:dyDescent="0.2">
      <c r="F982" s="21"/>
    </row>
    <row r="983" spans="6:6" ht="12.75" x14ac:dyDescent="0.2">
      <c r="F983" s="21"/>
    </row>
    <row r="984" spans="6:6" ht="12.75" x14ac:dyDescent="0.2">
      <c r="F984" s="21"/>
    </row>
    <row r="985" spans="6:6" ht="12.75" x14ac:dyDescent="0.2">
      <c r="F985" s="21"/>
    </row>
    <row r="986" spans="6:6" ht="12.75" x14ac:dyDescent="0.2">
      <c r="F986" s="21"/>
    </row>
    <row r="987" spans="6:6" ht="12.75" x14ac:dyDescent="0.2">
      <c r="F987" s="21"/>
    </row>
    <row r="988" spans="6:6" ht="12.75" x14ac:dyDescent="0.2">
      <c r="F988" s="21"/>
    </row>
    <row r="989" spans="6:6" ht="12.75" x14ac:dyDescent="0.2">
      <c r="F989" s="21"/>
    </row>
    <row r="990" spans="6:6" ht="12.75" x14ac:dyDescent="0.2">
      <c r="F990" s="21"/>
    </row>
    <row r="991" spans="6:6" ht="12.75" x14ac:dyDescent="0.2">
      <c r="F991" s="21"/>
    </row>
    <row r="992" spans="6:6" ht="12.75" x14ac:dyDescent="0.2">
      <c r="F992" s="21"/>
    </row>
    <row r="993" spans="6:6" ht="12.75" x14ac:dyDescent="0.2">
      <c r="F993" s="21"/>
    </row>
    <row r="994" spans="6:6" ht="12.75" x14ac:dyDescent="0.2">
      <c r="F994" s="21"/>
    </row>
    <row r="995" spans="6:6" ht="12.75" x14ac:dyDescent="0.2">
      <c r="F995" s="21"/>
    </row>
    <row r="996" spans="6:6" ht="12.75" x14ac:dyDescent="0.2">
      <c r="F996" s="21"/>
    </row>
    <row r="997" spans="6:6" ht="12.75" x14ac:dyDescent="0.2">
      <c r="F997" s="21"/>
    </row>
    <row r="998" spans="6:6" ht="12.75" x14ac:dyDescent="0.2">
      <c r="F998" s="21"/>
    </row>
    <row r="999" spans="6:6" ht="12.75" x14ac:dyDescent="0.2">
      <c r="F999" s="21"/>
    </row>
    <row r="1000" spans="6:6" ht="12.75" x14ac:dyDescent="0.2">
      <c r="F1000" s="21"/>
    </row>
    <row r="1001" spans="6:6" ht="12.75" x14ac:dyDescent="0.2">
      <c r="F1001" s="21"/>
    </row>
    <row r="1002" spans="6:6" ht="12.75" x14ac:dyDescent="0.2">
      <c r="F1002" s="21"/>
    </row>
    <row r="1003" spans="6:6" ht="12.75" x14ac:dyDescent="0.2">
      <c r="F1003" s="21"/>
    </row>
  </sheetData>
  <mergeCells count="9">
    <mergeCell ref="J206:K206"/>
    <mergeCell ref="L206:M206"/>
    <mergeCell ref="H173:J173"/>
    <mergeCell ref="K173:M173"/>
    <mergeCell ref="H183:J183"/>
    <mergeCell ref="K183:M183"/>
    <mergeCell ref="H193:J193"/>
    <mergeCell ref="K193:M193"/>
    <mergeCell ref="H206:I206"/>
  </mergeCells>
  <hyperlinks>
    <hyperlink ref="A25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Raza Khan (F23), Abdur Rehman</cp:lastModifiedBy>
  <dcterms:modified xsi:type="dcterms:W3CDTF">2025-09-08T06:54:53Z</dcterms:modified>
</cp:coreProperties>
</file>