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hidePivotFieldList="1"/>
  <mc:AlternateContent xmlns:mc="http://schemas.openxmlformats.org/markup-compatibility/2006">
    <mc:Choice Requires="x15">
      <x15ac:absPath xmlns:x15ac="http://schemas.microsoft.com/office/spreadsheetml/2010/11/ac" url="https://d.docs.live.net/f2cc5da34c77d793/Desktop/data visualization/"/>
    </mc:Choice>
  </mc:AlternateContent>
  <xr:revisionPtr revIDLastSave="2" documentId="13_ncr:1_{11BBF0CE-949C-4F91-913F-7623D4793212}" xr6:coauthVersionLast="47" xr6:coauthVersionMax="47" xr10:uidLastSave="{A54227A0-D089-4B39-B3DC-6BA7ADD2B23C}"/>
  <bookViews>
    <workbookView xWindow="-108" yWindow="-108" windowWidth="23256" windowHeight="12576" activeTab="8" xr2:uid="{00000000-000D-0000-FFFF-FFFF00000000}"/>
  </bookViews>
  <sheets>
    <sheet name="Expense" sheetId="1" r:id="rId1"/>
    <sheet name=" Task 1" sheetId="2" r:id="rId2"/>
    <sheet name="Task 2" sheetId="4" r:id="rId3"/>
    <sheet name="Task 3" sheetId="5" r:id="rId4"/>
    <sheet name="Task 4" sheetId="6" r:id="rId5"/>
    <sheet name="Task 5" sheetId="7" r:id="rId6"/>
    <sheet name="Task 6" sheetId="8" r:id="rId7"/>
    <sheet name="Task 7" sheetId="9" r:id="rId8"/>
    <sheet name="Task 8" sheetId="10" r:id="rId9"/>
  </sheets>
  <definedNames>
    <definedName name="_xlnm._FilterDatabase" localSheetId="0" hidden="1">Expense!$A$1:$C$51</definedName>
  </definedNames>
  <calcPr calcId="181029"/>
  <pivotCaches>
    <pivotCache cacheId="0"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9" l="1"/>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2" i="9"/>
  <c r="C52" i="9"/>
  <c r="C52" i="8"/>
  <c r="C52" i="7"/>
  <c r="C52" i="1"/>
  <c r="C4" i="6"/>
  <c r="C5" i="6"/>
  <c r="C3" i="6"/>
  <c r="C11" i="6"/>
  <c r="C10" i="6"/>
  <c r="C9" i="6"/>
  <c r="C8" i="6"/>
  <c r="C7" i="6"/>
  <c r="C6" i="6"/>
  <c r="C2" i="6"/>
  <c r="C13" i="6" s="1"/>
  <c r="D11" i="6" s="1"/>
  <c r="C2" i="5"/>
  <c r="C11" i="5"/>
  <c r="C12" i="5"/>
  <c r="C9" i="5"/>
  <c r="C10" i="5"/>
  <c r="C6" i="5"/>
  <c r="C7" i="5"/>
  <c r="C8" i="5"/>
  <c r="C3" i="5"/>
  <c r="C5" i="5"/>
  <c r="C4" i="5"/>
  <c r="C3" i="4"/>
  <c r="C4" i="4"/>
  <c r="C5" i="4"/>
  <c r="C6" i="4"/>
  <c r="C7" i="4"/>
  <c r="C8" i="4"/>
  <c r="C9" i="4"/>
  <c r="C10" i="4"/>
  <c r="C11" i="4"/>
  <c r="C12" i="4"/>
  <c r="C2" i="4"/>
  <c r="H3" i="2"/>
  <c r="G3" i="2"/>
  <c r="F3" i="2"/>
  <c r="D8" i="6" l="1"/>
  <c r="D4" i="6"/>
  <c r="D9" i="6"/>
  <c r="D10" i="6"/>
  <c r="D5" i="6"/>
  <c r="D2" i="6"/>
  <c r="D6" i="6"/>
  <c r="D3" i="6"/>
  <c r="D7" i="6"/>
  <c r="I3" i="2"/>
  <c r="D13" i="6" l="1"/>
</calcChain>
</file>

<file path=xl/sharedStrings.xml><?xml version="1.0" encoding="utf-8"?>
<sst xmlns="http://schemas.openxmlformats.org/spreadsheetml/2006/main" count="340" uniqueCount="57">
  <si>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</si>
  <si>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</si>
  <si>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</si>
  <si>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</si>
  <si>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</si>
  <si>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</si>
  <si>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</si>
  <si>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</si>
  <si>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</si>
  <si>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</si>
  <si>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</si>
  <si>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</si>
  <si>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</si>
  <si>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</si>
  <si>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</si>
  <si>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</si>
  <si>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</si>
  <si>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</si>
  <si>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</si>
  <si>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</si>
  <si>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</si>
  <si>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</si>
  <si>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</si>
  <si>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</si>
  <si>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Task 1</t>
  </si>
  <si>
    <t>Sr no.</t>
  </si>
  <si>
    <t>Count of Online shopping</t>
  </si>
  <si>
    <t>Count of Ordering food</t>
  </si>
  <si>
    <t>Count of Gifts</t>
  </si>
  <si>
    <t>Total Count</t>
  </si>
  <si>
    <t>2. Calculate the total expenses against each distinct item.</t>
  </si>
  <si>
    <t>Total Expense against distinct Item</t>
  </si>
  <si>
    <t>Total Expense</t>
  </si>
  <si>
    <t>4. Present the item-wise total expense through a chart that shows the expense of each item as a percentage of the total expense. Don’t take trip expenses into consideration.</t>
  </si>
  <si>
    <t>3. Arrange the item-wise total expense in descending order.</t>
  </si>
  <si>
    <t>Percentage</t>
  </si>
  <si>
    <t>Total</t>
  </si>
  <si>
    <t>Row Labels</t>
  </si>
  <si>
    <t>Grand Total</t>
  </si>
  <si>
    <t>&lt;10/1/2021</t>
  </si>
  <si>
    <t>Sum of Expense</t>
  </si>
  <si>
    <t>6. Add a new column to the data table, name it as “Category” and apply data validation with drop-down fields as “Essentials” and “Non-essentials”. Fill in the column.</t>
  </si>
  <si>
    <t>Category</t>
  </si>
  <si>
    <t>Non-essential</t>
  </si>
  <si>
    <t>Essential</t>
  </si>
  <si>
    <t>Cost Type</t>
  </si>
  <si>
    <t>7. Add another new column and name it as “Cost Type”. For each item, if the expense is more than 2000, tag it as “Over budget”, else, tag it as “Within budget”.</t>
  </si>
  <si>
    <t>5. Present the expense pattern visually over 3 months.</t>
  </si>
  <si>
    <t>8. Mention the ways how Priya can reduce her expenses. Justify each point.</t>
  </si>
  <si>
    <t>Answer:</t>
  </si>
  <si>
    <t>1. Priya can understand her expenses percentage and analyse or directly visualize using pie chart where she is expending most.</t>
  </si>
  <si>
    <t xml:space="preserve">3. As priya analyzed her three months expenses now, she set a specfic amount to use for next 3 months or quaterly. </t>
  </si>
  <si>
    <t>2. With the help of category column she can reduce the Non-essential activities for saving.</t>
  </si>
  <si>
    <t>4. Priya can also set a limit to items where she is expending more than 2000 using sheet Task 7.</t>
  </si>
  <si>
    <t>5. She can reduce online shopping, Ordering food, and movie count from 15 to 10, As now she has total count of it.</t>
  </si>
  <si>
    <t>6. Priya can make excel sheet before hand also, where she can set an exact amount to expend on specific item.</t>
  </si>
  <si>
    <t>1. How many times has Priya done transactions on online shopping, ordering food and gifts?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</si>
</sst>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2"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14"/>
      <color theme="4" tint="-0.499984740745262"/>
      <name val="Calibri"/>
      <family val="2"/>
      <scheme val="minor"/>
    </font>
    <font>
      <b/>
      <sz val="11"/>
      <color theme="4" tint="-0.499984740745262"/>
      <name val="Calibri"/>
      <family val="2"/>
      <scheme val="minor"/>
    </font>
    <font>
      <sz val="11"/>
      <color theme="1"/>
      <name val="Verdana"/>
      <family val="2"/>
    </font>
    <font>
      <b/>
      <sz val="11"/>
      <color theme="4" tint="-0.499984740745262"/>
      <name val="Verdana"/>
      <family val="2"/>
    </font>
  </fonts>
  <fills count="7">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44" fontId="6" fillId="0" borderId="0" applyFont="0" applyFill="0" applyBorder="0" applyAlignment="0" applyProtection="0"/>
  </cellStyleXfs>
  <cellXfs count="48">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0" xfId="0" applyAlignment="1">
      <alignment horizontal="center"/>
    </xf>
    <xf numFmtId="0" fontId="5" fillId="0" borderId="0" xfId="0" applyFont="1"/>
    <xf numFmtId="0" fontId="7" fillId="0" borderId="0" xfId="0" applyFont="1" applyAlignment="1">
      <alignment horizontal="center"/>
    </xf>
    <xf numFmtId="0" fontId="7" fillId="0" borderId="0" xfId="0" applyFont="1"/>
    <xf numFmtId="0" fontId="0" fillId="0" borderId="1" xfId="0" applyBorder="1"/>
    <xf numFmtId="0" fontId="8" fillId="0" borderId="1" xfId="0" applyFont="1" applyBorder="1" applyAlignment="1">
      <alignment horizontal="center"/>
    </xf>
    <xf numFmtId="0" fontId="0" fillId="0" borderId="1" xfId="0" applyBorder="1" applyAlignment="1">
      <alignment horizontal="center"/>
    </xf>
    <xf numFmtId="0" fontId="2" fillId="2" borderId="1" xfId="0" applyFont="1" applyFill="1" applyBorder="1" applyAlignment="1">
      <alignment horizontal="center" vertical="center"/>
    </xf>
    <xf numFmtId="0" fontId="3" fillId="2" borderId="1" xfId="0" applyFont="1" applyFill="1" applyBorder="1" applyAlignment="1">
      <alignment vertical="center"/>
    </xf>
    <xf numFmtId="0" fontId="3" fillId="3" borderId="1" xfId="0" applyFont="1" applyFill="1" applyBorder="1" applyAlignment="1">
      <alignment vertical="center"/>
    </xf>
    <xf numFmtId="0" fontId="3" fillId="5" borderId="3" xfId="0" applyFont="1" applyFill="1" applyBorder="1" applyAlignment="1">
      <alignment vertical="center"/>
    </xf>
    <xf numFmtId="0" fontId="0" fillId="5" borderId="0" xfId="0" applyFill="1" applyAlignment="1">
      <alignment horizontal="right"/>
    </xf>
    <xf numFmtId="44" fontId="3" fillId="2" borderId="1" xfId="1" applyFont="1" applyFill="1" applyBorder="1" applyAlignment="1">
      <alignment vertical="center"/>
    </xf>
    <xf numFmtId="14" fontId="2" fillId="2" borderId="1" xfId="0" applyNumberFormat="1" applyFont="1" applyFill="1" applyBorder="1" applyAlignment="1">
      <alignment horizontal="center" vertical="center" wrapText="1"/>
    </xf>
    <xf numFmtId="14" fontId="4" fillId="0" borderId="0" xfId="0" applyNumberFormat="1" applyFont="1" applyAlignment="1">
      <alignment vertical="center"/>
    </xf>
    <xf numFmtId="14" fontId="1" fillId="0" borderId="0" xfId="0" applyNumberFormat="1" applyFont="1" applyAlignment="1">
      <alignment vertical="center"/>
    </xf>
    <xf numFmtId="14" fontId="0" fillId="0" borderId="0" xfId="0" applyNumberFormat="1"/>
    <xf numFmtId="0" fontId="0" fillId="0" borderId="0" xfId="0" pivotButton="1"/>
    <xf numFmtId="0" fontId="0" fillId="0" borderId="0" xfId="0" applyAlignment="1">
      <alignment horizontal="left"/>
    </xf>
    <xf numFmtId="0" fontId="10" fillId="0" borderId="0" xfId="0" applyFont="1" applyAlignment="1">
      <alignment horizontal="center"/>
    </xf>
    <xf numFmtId="0" fontId="2" fillId="6" borderId="1" xfId="0" applyFont="1" applyFill="1" applyBorder="1" applyAlignment="1">
      <alignment horizontal="center" vertical="center" wrapText="1"/>
    </xf>
    <xf numFmtId="0" fontId="10" fillId="6" borderId="1" xfId="0" applyFont="1" applyFill="1" applyBorder="1" applyAlignment="1">
      <alignment horizontal="right"/>
    </xf>
    <xf numFmtId="0" fontId="11" fillId="6" borderId="1" xfId="0" applyFont="1" applyFill="1" applyBorder="1" applyAlignment="1">
      <alignment horizontal="right" indent="1"/>
    </xf>
    <xf numFmtId="0" fontId="10" fillId="6" borderId="1" xfId="0" applyFont="1" applyFill="1" applyBorder="1" applyAlignment="1">
      <alignment horizontal="right" indent="1"/>
    </xf>
    <xf numFmtId="0" fontId="10" fillId="4" borderId="0" xfId="0" applyFont="1" applyFill="1" applyAlignment="1">
      <alignment horizontal="right" indent="1"/>
    </xf>
    <xf numFmtId="0" fontId="10" fillId="6" borderId="2" xfId="0" applyFont="1" applyFill="1" applyBorder="1" applyAlignment="1">
      <alignment horizontal="right" indent="1"/>
    </xf>
    <xf numFmtId="0" fontId="9" fillId="6" borderId="0" xfId="0" applyFont="1" applyFill="1" applyAlignment="1">
      <alignment horizontal="center"/>
    </xf>
    <xf numFmtId="0" fontId="0" fillId="6" borderId="1" xfId="0" applyFill="1" applyBorder="1" applyAlignment="1">
      <alignment horizontal="center"/>
    </xf>
    <xf numFmtId="0" fontId="8" fillId="6" borderId="1" xfId="0" applyFont="1" applyFill="1" applyBorder="1" applyAlignment="1">
      <alignment horizontal="center"/>
    </xf>
    <xf numFmtId="0" fontId="0" fillId="5" borderId="1" xfId="0" applyFill="1" applyBorder="1"/>
    <xf numFmtId="0" fontId="5" fillId="6" borderId="1" xfId="0" applyFont="1" applyFill="1" applyBorder="1" applyAlignment="1">
      <alignment horizontal="center"/>
    </xf>
    <xf numFmtId="0" fontId="5" fillId="6" borderId="1" xfId="0" applyFont="1" applyFill="1" applyBorder="1"/>
    <xf numFmtId="0" fontId="1" fillId="0" borderId="0" xfId="0" applyFont="1" applyBorder="1"/>
    <xf numFmtId="0" fontId="0" fillId="0" borderId="0" xfId="0" applyBorder="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71B-48E7-98BD-840CD739F2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71B-48E7-98BD-840CD739F2F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71B-48E7-98BD-840CD739F2F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71B-48E7-98BD-840CD739F2F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71B-48E7-98BD-840CD739F2F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71B-48E7-98BD-840CD739F2F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71B-48E7-98BD-840CD739F2F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71B-48E7-98BD-840CD739F2F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71B-48E7-98BD-840CD739F2F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71B-48E7-98BD-840CD739F2F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4'!$B$2:$B$11</c:f>
              <c:strCache>
                <c:ptCount val="10"/>
                <c:pt idx="0">
                  <c:v> Medicine </c:v>
                </c:pt>
                <c:pt idx="1">
                  <c:v>Online shopping</c:v>
                </c:pt>
                <c:pt idx="2">
                  <c:v>Other essential items</c:v>
                </c:pt>
                <c:pt idx="3">
                  <c:v>Vegetables &amp; Fruit</c:v>
                </c:pt>
                <c:pt idx="4">
                  <c:v>Fish &amp; Chicken</c:v>
                </c:pt>
                <c:pt idx="5">
                  <c:v>Gifts</c:v>
                </c:pt>
                <c:pt idx="6">
                  <c:v>Ordering food</c:v>
                </c:pt>
                <c:pt idx="7">
                  <c:v>Movie with friends</c:v>
                </c:pt>
                <c:pt idx="8">
                  <c:v>Mobile Bill Payment</c:v>
                </c:pt>
                <c:pt idx="9">
                  <c:v>Cab to office</c:v>
                </c:pt>
              </c:strCache>
            </c:strRef>
          </c:cat>
          <c:val>
            <c:numRef>
              <c:f>'Task 4'!$D$2:$D$11</c:f>
              <c:numCache>
                <c:formatCode>General</c:formatCode>
                <c:ptCount val="10"/>
                <c:pt idx="0">
                  <c:v>17.260413801493474</c:v>
                </c:pt>
                <c:pt idx="1">
                  <c:v>16.569997249433737</c:v>
                </c:pt>
                <c:pt idx="2">
                  <c:v>22.630788981839821</c:v>
                </c:pt>
                <c:pt idx="3">
                  <c:v>7.141704334328554</c:v>
                </c:pt>
                <c:pt idx="4">
                  <c:v>7.4192029485004749</c:v>
                </c:pt>
                <c:pt idx="5">
                  <c:v>12.627296939279084</c:v>
                </c:pt>
                <c:pt idx="6">
                  <c:v>4.1225194121380548</c:v>
                </c:pt>
                <c:pt idx="7">
                  <c:v>5.7408913299886972</c:v>
                </c:pt>
                <c:pt idx="8">
                  <c:v>3.13298155389012</c:v>
                </c:pt>
                <c:pt idx="9">
                  <c:v>3.3542034491079744</c:v>
                </c:pt>
              </c:numCache>
            </c:numRef>
          </c:val>
          <c:extLst>
            <c:ext xmlns:c16="http://schemas.microsoft.com/office/drawing/2014/chart" uri="{C3380CC4-5D6E-409C-BE32-E72D297353CC}">
              <c16:uniqueId val="{00000000-0BF1-4097-BF31-E879F66C182A}"/>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Summary.xlsx]Task 5!PivotTable1</c:name>
    <c:fmtId val="8"/>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'Task 5'!$G$2</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'Task 5'!$F$3:$F$4</c:f>
              <c:strCache>
                <c:ptCount val="1"/>
                <c:pt idx="0">
                  <c:v>&lt;10/1/2021</c:v>
                </c:pt>
              </c:strCache>
            </c:strRef>
          </c:cat>
          <c:val>
            <c:numRef>
              <c:f>'Task 5'!$G$3:$G$4</c:f>
              <c:numCache>
                <c:formatCode>General</c:formatCode>
                <c:ptCount val="1"/>
                <c:pt idx="0">
                  <c:v>57045.27</c:v>
                </c:pt>
              </c:numCache>
            </c:numRef>
          </c:val>
          <c:smooth val="0"/>
          <c:extLst>
            <c:ext xmlns:c16="http://schemas.microsoft.com/office/drawing/2014/chart" uri="{C3380CC4-5D6E-409C-BE32-E72D297353CC}">
              <c16:uniqueId val="{00000000-6A51-4C5D-A0F4-2932FFF50326}"/>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510607872"/>
        <c:axId val="1510619392"/>
      </c:lineChart>
      <c:catAx>
        <c:axId val="1510607872"/>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510619392"/>
        <c:crosses val="autoZero"/>
        <c:auto val="1"/>
        <c:lblAlgn val="ctr"/>
        <c:lblOffset val="100"/>
        <c:noMultiLvlLbl val="0"/>
      </c:catAx>
      <c:valAx>
        <c:axId val="15106193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510607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571500</xdr:colOff>
      <xdr:row>0</xdr:row>
      <xdr:rowOff>190500</xdr:rowOff>
    </xdr:from>
    <xdr:to>
      <xdr:col>13</xdr:col>
      <xdr:colOff>571500</xdr:colOff>
      <xdr:row>17</xdr:row>
      <xdr:rowOff>7620</xdr:rowOff>
    </xdr:to>
    <xdr:graphicFrame macro="">
      <xdr:nvGraphicFramePr>
        <xdr:cNvPr id="11" name="Chart 10">
          <a:extLst>
            <a:ext uri="{FF2B5EF4-FFF2-40B4-BE49-F238E27FC236}">
              <a16:creationId xmlns:a16="http://schemas.microsoft.com/office/drawing/2014/main" id="{3E403C25-AD81-A26B-B654-CA7B9C7254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99060</xdr:colOff>
      <xdr:row>7</xdr:row>
      <xdr:rowOff>7620</xdr:rowOff>
    </xdr:from>
    <xdr:to>
      <xdr:col>11</xdr:col>
      <xdr:colOff>381000</xdr:colOff>
      <xdr:row>22</xdr:row>
      <xdr:rowOff>7620</xdr:rowOff>
    </xdr:to>
    <xdr:graphicFrame macro="">
      <xdr:nvGraphicFramePr>
        <xdr:cNvPr id="3" name="Chart 2">
          <a:extLst>
            <a:ext uri="{FF2B5EF4-FFF2-40B4-BE49-F238E27FC236}">
              <a16:creationId xmlns:a16="http://schemas.microsoft.com/office/drawing/2014/main" id="{D8C82F14-FB8F-CCE9-09E8-E5791AA991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hya yadav" refreshedDate="45489.625841550929" createdVersion="8" refreshedVersion="8" minRefreshableVersion="3" recordCount="51" xr:uid="{6310615B-8DE8-43E3-9C3E-A5BB82DF07B0}">
  <cacheSource type="worksheet">
    <worksheetSource ref="A1:C52" sheet="Task 5"/>
  </cacheSource>
  <cacheFields count="6">
    <cacheField name="Date" numFmtId="14">
      <sharedItems containsNonDate="0" containsDate="1" containsString="0" containsBlank="1" minDate="2021-10-01T00:00:00" maxDate="2021-12-24T00:00:00" count="40">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m/>
      </sharedItems>
      <fieldGroup par="5"/>
    </cacheField>
    <cacheField name="Items" numFmtId="0">
      <sharedItems containsBlank="1"/>
    </cacheField>
    <cacheField name="Expense" numFmtId="0">
      <sharedItems containsSemiMixedTypes="0" containsString="0" containsNumber="1" minValue="150" maxValue="57045.27"/>
    </cacheField>
    <cacheField name="Days (Date)" numFmtId="0" databaseField="0">
      <fieldGroup base="0">
        <rangePr groupBy="days" startDate="2021-10-01T00:00:00" endDate="2021-12-24T00:00:00"/>
        <groupItems count="368">
          <s v="&lt;10/1/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4/2021"/>
        </groupItems>
      </fieldGroup>
    </cacheField>
    <cacheField name="Months (Date)" numFmtId="0" databaseField="0">
      <fieldGroup base="0">
        <rangePr groupBy="months" startDate="2021-10-01T00:00:00" endDate="2021-12-24T00:00:00"/>
        <groupItems count="14">
          <s v="&lt;10/1/2021"/>
          <s v="Jan"/>
          <s v="Feb"/>
          <s v="Mar"/>
          <s v="Apr"/>
          <s v="May"/>
          <s v="Jun"/>
          <s v="Jul"/>
          <s v="Aug"/>
          <s v="Sep"/>
          <s v="Oct"/>
          <s v="Nov"/>
          <s v="Dec"/>
          <s v="&gt;12/24/2021"/>
        </groupItems>
      </fieldGroup>
    </cacheField>
    <cacheField name="Quarters (Date)" numFmtId="0" databaseField="0">
      <fieldGroup base="0">
        <rangePr groupBy="quarters" startDate="2021-10-01T00:00:00" endDate="2021-12-24T00:00:00"/>
        <groupItems count="6">
          <s v="&lt;10/1/2021"/>
          <s v="Qtr1"/>
          <s v="Qtr2"/>
          <s v="Qtr3"/>
          <s v="Qtr4"/>
          <s v="&gt;12/24/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s v="Medicine"/>
    <n v="2300"/>
  </r>
  <r>
    <x v="0"/>
    <s v="Online shopping"/>
    <n v="767"/>
  </r>
  <r>
    <x v="0"/>
    <s v="Other essential items"/>
    <n v="2500"/>
  </r>
  <r>
    <x v="1"/>
    <s v="Vegetables &amp; Fruit"/>
    <n v="710"/>
  </r>
  <r>
    <x v="1"/>
    <s v="Fish &amp; Chicken"/>
    <n v="760"/>
  </r>
  <r>
    <x v="2"/>
    <s v="Gifts"/>
    <n v="1900"/>
  </r>
  <r>
    <x v="3"/>
    <s v="Ordering food"/>
    <n v="450"/>
  </r>
  <r>
    <x v="4"/>
    <s v="Movie with friends"/>
    <n v="620"/>
  </r>
  <r>
    <x v="5"/>
    <s v="Mobile Bill Payment"/>
    <n v="470"/>
  </r>
  <r>
    <x v="6"/>
    <s v="Online shopping"/>
    <n v="970"/>
  </r>
  <r>
    <x v="6"/>
    <s v="Medicine"/>
    <n v="1075"/>
  </r>
  <r>
    <x v="7"/>
    <s v="Ordering food"/>
    <n v="489"/>
  </r>
  <r>
    <x v="8"/>
    <s v="Other essential items"/>
    <n v="1574.1"/>
  </r>
  <r>
    <x v="8"/>
    <s v="Fish &amp; Chicken"/>
    <n v="550"/>
  </r>
  <r>
    <x v="9"/>
    <s v="Cab to office"/>
    <n v="423"/>
  </r>
  <r>
    <x v="10"/>
    <s v="Cab to office"/>
    <n v="358.22"/>
  </r>
  <r>
    <x v="10"/>
    <s v="Movie with friends"/>
    <n v="520"/>
  </r>
  <r>
    <x v="11"/>
    <s v="Vegetables &amp; Fruit"/>
    <n v="300"/>
  </r>
  <r>
    <x v="12"/>
    <s v="Cab to office"/>
    <n v="407.05"/>
  </r>
  <r>
    <x v="13"/>
    <s v="Other essential items"/>
    <n v="300"/>
  </r>
  <r>
    <x v="14"/>
    <s v="Online shopping"/>
    <n v="2327"/>
  </r>
  <r>
    <x v="15"/>
    <s v="Gifts"/>
    <n v="1150"/>
  </r>
  <r>
    <x v="16"/>
    <s v="Gifts"/>
    <n v="1138"/>
  </r>
  <r>
    <x v="17"/>
    <s v="Online shopping"/>
    <n v="500"/>
  </r>
  <r>
    <x v="18"/>
    <s v="Fish &amp; Chicken"/>
    <n v="702"/>
  </r>
  <r>
    <x v="19"/>
    <s v="Other essential items"/>
    <n v="1600"/>
  </r>
  <r>
    <x v="20"/>
    <s v="Vegetables &amp; Fruit"/>
    <n v="600"/>
  </r>
  <r>
    <x v="21"/>
    <s v="Online shopping"/>
    <n v="900"/>
  </r>
  <r>
    <x v="21"/>
    <s v="Fish &amp; Chicken"/>
    <n v="150"/>
  </r>
  <r>
    <x v="21"/>
    <s v="Medicine"/>
    <n v="2100"/>
  </r>
  <r>
    <x v="22"/>
    <s v="Mobile Bill Payment"/>
    <n v="470.63"/>
  </r>
  <r>
    <x v="22"/>
    <s v="Cab to office"/>
    <n v="322.64"/>
  </r>
  <r>
    <x v="23"/>
    <s v="Movie with friends"/>
    <n v="428"/>
  </r>
  <r>
    <x v="24"/>
    <s v="Vegetables &amp; Fruit"/>
    <n v="447"/>
  </r>
  <r>
    <x v="25"/>
    <s v="Other essential items"/>
    <n v="1720"/>
  </r>
  <r>
    <x v="26"/>
    <s v="Fish &amp; Chicken"/>
    <n v="540"/>
  </r>
  <r>
    <x v="27"/>
    <s v="Ordering food"/>
    <n v="314"/>
  </r>
  <r>
    <x v="28"/>
    <s v="Movie with friends"/>
    <n v="518"/>
  </r>
  <r>
    <x v="28"/>
    <s v="Online shopping"/>
    <n v="2000"/>
  </r>
  <r>
    <x v="29"/>
    <s v="Ordering food"/>
    <n v="337"/>
  </r>
  <r>
    <x v="30"/>
    <s v="Movie with friends"/>
    <n v="500"/>
  </r>
  <r>
    <x v="31"/>
    <s v="Other essential items"/>
    <n v="2500"/>
  </r>
  <r>
    <x v="32"/>
    <s v="Vegetables &amp; Fruit"/>
    <n v="710"/>
  </r>
  <r>
    <x v="33"/>
    <s v="Medicine"/>
    <n v="2300"/>
  </r>
  <r>
    <x v="34"/>
    <s v="Trip"/>
    <n v="12000"/>
  </r>
  <r>
    <x v="35"/>
    <s v="Gifts"/>
    <n v="1500"/>
  </r>
  <r>
    <x v="36"/>
    <s v="Mobile Bill Payment"/>
    <n v="470.63"/>
  </r>
  <r>
    <x v="37"/>
    <s v="Ordering food"/>
    <n v="267"/>
  </r>
  <r>
    <x v="38"/>
    <s v="Fish &amp; Chicken"/>
    <n v="640"/>
  </r>
  <r>
    <x v="38"/>
    <s v="Vegetables &amp; Fruit"/>
    <n v="450"/>
  </r>
  <r>
    <x v="39"/>
    <m/>
    <n v="57045.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C1EAAC-2374-4D92-A64D-32CD888539F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F2:G4" firstHeaderRow="1" firstDataRow="1" firstDataCol="1"/>
  <pivotFields count="6">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axis="axisRow" showAll="0">
      <items count="7">
        <item x="0"/>
        <item x="1"/>
        <item h="1" x="2"/>
        <item h="1" x="3"/>
        <item h="1" x="4"/>
        <item x="5"/>
        <item t="default"/>
      </items>
    </pivotField>
  </pivotFields>
  <rowFields count="1">
    <field x="5"/>
  </rowFields>
  <rowItems count="2">
    <i>
      <x/>
    </i>
    <i t="grand">
      <x/>
    </i>
  </rowItems>
  <colItems count="1">
    <i/>
  </colItems>
  <dataFields count="1">
    <dataField name="Sum of Expense" fld="2" baseField="0" baseItem="0"/>
  </dataFields>
  <chartFormats count="1">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7" zoomScale="145" zoomScaleNormal="145" workbookViewId="0">
      <selection activeCell="D52" sqref="D52"/>
    </sheetView>
  </sheetViews>
  <sheetFormatPr defaultRowHeight="14.4" x14ac:dyDescent="0.3"/>
  <cols>
    <col min="1" max="1" width="17.109375" customWidth="1"/>
    <col min="2" max="2" width="24.5546875" customWidth="1"/>
    <col min="3" max="3" width="14.44140625" style="11" customWidth="1"/>
  </cols>
  <sheetData>
    <row r="1" spans="1:3" ht="13.8" customHeight="1" x14ac:dyDescent="0.3">
      <c r="A1" s="3" t="s">
        <v>0</v>
      </c>
      <c r="B1" s="3" t="s">
        <v>14</v>
      </c>
      <c r="C1" s="8" t="s">
        <v>1</v>
      </c>
    </row>
    <row r="2" spans="1:3" ht="18" customHeight="1" x14ac:dyDescent="0.3">
      <c r="A2" s="4">
        <v>44470</v>
      </c>
      <c r="B2" s="5" t="s">
        <v>2</v>
      </c>
      <c r="C2" s="9">
        <v>2300</v>
      </c>
    </row>
    <row r="3" spans="1:3" x14ac:dyDescent="0.3">
      <c r="A3" s="6">
        <v>44470</v>
      </c>
      <c r="B3" s="7" t="s">
        <v>3</v>
      </c>
      <c r="C3" s="9">
        <v>767</v>
      </c>
    </row>
    <row r="4" spans="1:3" x14ac:dyDescent="0.3">
      <c r="A4" s="6">
        <v>44470</v>
      </c>
      <c r="B4" s="7" t="s">
        <v>4</v>
      </c>
      <c r="C4" s="10">
        <v>2500</v>
      </c>
    </row>
    <row r="5" spans="1:3" x14ac:dyDescent="0.3">
      <c r="A5" s="6">
        <v>44473</v>
      </c>
      <c r="B5" s="7" t="s">
        <v>5</v>
      </c>
      <c r="C5" s="9">
        <v>710</v>
      </c>
    </row>
    <row r="6" spans="1:3" x14ac:dyDescent="0.3">
      <c r="A6" s="4">
        <v>44473</v>
      </c>
      <c r="B6" s="5" t="s">
        <v>6</v>
      </c>
      <c r="C6" s="9">
        <v>760</v>
      </c>
    </row>
    <row r="7" spans="1:3" x14ac:dyDescent="0.3">
      <c r="A7" s="6">
        <v>44476</v>
      </c>
      <c r="B7" s="7" t="s">
        <v>10</v>
      </c>
      <c r="C7" s="10">
        <v>1900</v>
      </c>
    </row>
    <row r="8" spans="1:3" x14ac:dyDescent="0.3">
      <c r="A8" s="4">
        <v>44477</v>
      </c>
      <c r="B8" s="5" t="s">
        <v>7</v>
      </c>
      <c r="C8" s="9">
        <v>450</v>
      </c>
    </row>
    <row r="9" spans="1:3" x14ac:dyDescent="0.3">
      <c r="A9" s="6">
        <v>44484</v>
      </c>
      <c r="B9" s="7" t="s">
        <v>8</v>
      </c>
      <c r="C9" s="9">
        <v>620</v>
      </c>
    </row>
    <row r="10" spans="1:3" x14ac:dyDescent="0.3">
      <c r="A10" s="6">
        <v>44485</v>
      </c>
      <c r="B10" s="7" t="s">
        <v>11</v>
      </c>
      <c r="C10" s="9">
        <v>470</v>
      </c>
    </row>
    <row r="11" spans="1:3" x14ac:dyDescent="0.3">
      <c r="A11" s="6">
        <v>44487</v>
      </c>
      <c r="B11" s="7" t="s">
        <v>3</v>
      </c>
      <c r="C11" s="9">
        <v>970</v>
      </c>
    </row>
    <row r="12" spans="1:3" x14ac:dyDescent="0.3">
      <c r="A12" s="6">
        <v>44487</v>
      </c>
      <c r="B12" s="5" t="s">
        <v>2</v>
      </c>
      <c r="C12" s="10">
        <v>1075</v>
      </c>
    </row>
    <row r="13" spans="1:3" x14ac:dyDescent="0.3">
      <c r="A13" s="6">
        <v>44488</v>
      </c>
      <c r="B13" s="7" t="s">
        <v>7</v>
      </c>
      <c r="C13" s="9">
        <v>489</v>
      </c>
    </row>
    <row r="14" spans="1:3" x14ac:dyDescent="0.3">
      <c r="A14" s="6">
        <v>44491</v>
      </c>
      <c r="B14" s="7" t="s">
        <v>4</v>
      </c>
      <c r="C14" s="10">
        <v>1574.1</v>
      </c>
    </row>
    <row r="15" spans="1:3" x14ac:dyDescent="0.3">
      <c r="A15" s="6">
        <v>44491</v>
      </c>
      <c r="B15" s="7" t="s">
        <v>6</v>
      </c>
      <c r="C15" s="9">
        <v>550</v>
      </c>
    </row>
    <row r="16" spans="1:3" x14ac:dyDescent="0.3">
      <c r="A16" s="6">
        <v>44494</v>
      </c>
      <c r="B16" s="7" t="s">
        <v>9</v>
      </c>
      <c r="C16" s="9">
        <v>423</v>
      </c>
    </row>
    <row r="17" spans="1:3" x14ac:dyDescent="0.3">
      <c r="A17" s="6">
        <v>44496</v>
      </c>
      <c r="B17" s="7" t="s">
        <v>9</v>
      </c>
      <c r="C17" s="9">
        <v>358.22</v>
      </c>
    </row>
    <row r="18" spans="1:3" x14ac:dyDescent="0.3">
      <c r="A18" s="6">
        <v>44496</v>
      </c>
      <c r="B18" s="7" t="s">
        <v>8</v>
      </c>
      <c r="C18" s="9">
        <v>520</v>
      </c>
    </row>
    <row r="19" spans="1:3" x14ac:dyDescent="0.3">
      <c r="A19" s="4">
        <v>44497</v>
      </c>
      <c r="B19" s="5" t="s">
        <v>5</v>
      </c>
      <c r="C19" s="9">
        <v>300</v>
      </c>
    </row>
    <row r="20" spans="1:3" x14ac:dyDescent="0.3">
      <c r="A20" s="4">
        <v>44498</v>
      </c>
      <c r="B20" s="5" t="s">
        <v>9</v>
      </c>
      <c r="C20" s="9">
        <v>407.05</v>
      </c>
    </row>
    <row r="21" spans="1:3" x14ac:dyDescent="0.3">
      <c r="A21" s="4">
        <v>44499</v>
      </c>
      <c r="B21" s="5" t="s">
        <v>4</v>
      </c>
      <c r="C21" s="9">
        <v>300</v>
      </c>
    </row>
    <row r="22" spans="1:3" x14ac:dyDescent="0.3">
      <c r="A22" s="6">
        <v>44501</v>
      </c>
      <c r="B22" s="7" t="s">
        <v>3</v>
      </c>
      <c r="C22" s="10">
        <v>2327</v>
      </c>
    </row>
    <row r="23" spans="1:3" x14ac:dyDescent="0.3">
      <c r="A23" s="6">
        <v>44502</v>
      </c>
      <c r="B23" s="7" t="s">
        <v>10</v>
      </c>
      <c r="C23" s="9">
        <v>1150</v>
      </c>
    </row>
    <row r="24" spans="1:3" x14ac:dyDescent="0.3">
      <c r="A24" s="6">
        <v>44504</v>
      </c>
      <c r="B24" s="7" t="s">
        <v>10</v>
      </c>
      <c r="C24" s="10">
        <v>1138</v>
      </c>
    </row>
    <row r="25" spans="1:3" x14ac:dyDescent="0.3">
      <c r="A25" s="4">
        <v>44505</v>
      </c>
      <c r="B25" s="5" t="s">
        <v>13</v>
      </c>
      <c r="C25" s="9">
        <v>500</v>
      </c>
    </row>
    <row r="26" spans="1:3" x14ac:dyDescent="0.3">
      <c r="A26" s="4">
        <v>44508</v>
      </c>
      <c r="B26" s="5" t="s">
        <v>6</v>
      </c>
      <c r="C26" s="9">
        <v>702</v>
      </c>
    </row>
    <row r="27" spans="1:3" x14ac:dyDescent="0.3">
      <c r="A27" s="6">
        <v>44509</v>
      </c>
      <c r="B27" s="7" t="s">
        <v>4</v>
      </c>
      <c r="C27" s="10">
        <v>1600</v>
      </c>
    </row>
    <row r="28" spans="1:3" x14ac:dyDescent="0.3">
      <c r="A28" s="6">
        <v>44512</v>
      </c>
      <c r="B28" s="7" t="s">
        <v>5</v>
      </c>
      <c r="C28" s="9">
        <v>600</v>
      </c>
    </row>
    <row r="29" spans="1:3" ht="19.2" customHeight="1" x14ac:dyDescent="0.3">
      <c r="A29" s="4">
        <v>44515</v>
      </c>
      <c r="B29" s="5" t="s">
        <v>13</v>
      </c>
      <c r="C29" s="9">
        <v>900</v>
      </c>
    </row>
    <row r="30" spans="1:3" x14ac:dyDescent="0.3">
      <c r="A30" s="6">
        <v>44515</v>
      </c>
      <c r="B30" s="5" t="s">
        <v>6</v>
      </c>
      <c r="C30" s="9">
        <v>150</v>
      </c>
    </row>
    <row r="31" spans="1:3" x14ac:dyDescent="0.3">
      <c r="A31" s="4">
        <v>44515</v>
      </c>
      <c r="B31" s="5" t="s">
        <v>2</v>
      </c>
      <c r="C31" s="9">
        <v>2100</v>
      </c>
    </row>
    <row r="32" spans="1:3" x14ac:dyDescent="0.3">
      <c r="A32" s="4">
        <v>44517</v>
      </c>
      <c r="B32" s="5" t="s">
        <v>11</v>
      </c>
      <c r="C32" s="9">
        <v>470.63</v>
      </c>
    </row>
    <row r="33" spans="1:3" x14ac:dyDescent="0.3">
      <c r="A33" s="4">
        <v>44517</v>
      </c>
      <c r="B33" s="5" t="s">
        <v>9</v>
      </c>
      <c r="C33" s="9">
        <v>322.64</v>
      </c>
    </row>
    <row r="34" spans="1:3" x14ac:dyDescent="0.3">
      <c r="A34" s="4">
        <v>44518</v>
      </c>
      <c r="B34" s="7" t="s">
        <v>8</v>
      </c>
      <c r="C34" s="9">
        <v>428</v>
      </c>
    </row>
    <row r="35" spans="1:3" x14ac:dyDescent="0.3">
      <c r="A35" s="4">
        <v>44519</v>
      </c>
      <c r="B35" s="5" t="s">
        <v>5</v>
      </c>
      <c r="C35" s="9">
        <v>447</v>
      </c>
    </row>
    <row r="36" spans="1:3" x14ac:dyDescent="0.3">
      <c r="A36" s="4">
        <v>44522</v>
      </c>
      <c r="B36" s="5" t="s">
        <v>4</v>
      </c>
      <c r="C36" s="10">
        <v>1720</v>
      </c>
    </row>
    <row r="37" spans="1:3" x14ac:dyDescent="0.3">
      <c r="A37" s="6">
        <v>44524</v>
      </c>
      <c r="B37" s="7" t="s">
        <v>6</v>
      </c>
      <c r="C37" s="9">
        <v>540</v>
      </c>
    </row>
    <row r="38" spans="1:3" x14ac:dyDescent="0.3">
      <c r="A38" s="4">
        <v>44525</v>
      </c>
      <c r="B38" s="5" t="s">
        <v>7</v>
      </c>
      <c r="C38" s="9">
        <v>314</v>
      </c>
    </row>
    <row r="39" spans="1:3" ht="18" customHeight="1" x14ac:dyDescent="0.3">
      <c r="A39" s="4">
        <v>44526</v>
      </c>
      <c r="B39" s="5" t="s">
        <v>8</v>
      </c>
      <c r="C39" s="9">
        <v>518</v>
      </c>
    </row>
    <row r="40" spans="1:3" ht="15.6" customHeight="1" x14ac:dyDescent="0.3">
      <c r="A40" s="4">
        <v>44526</v>
      </c>
      <c r="B40" s="7" t="s">
        <v>3</v>
      </c>
      <c r="C40" s="10">
        <v>2000</v>
      </c>
    </row>
    <row r="41" spans="1:3" x14ac:dyDescent="0.3">
      <c r="A41" s="6">
        <v>44529</v>
      </c>
      <c r="B41" s="7" t="s">
        <v>7</v>
      </c>
      <c r="C41" s="9">
        <v>337</v>
      </c>
    </row>
    <row r="42" spans="1:3" x14ac:dyDescent="0.3">
      <c r="A42" s="4">
        <v>44530</v>
      </c>
      <c r="B42" s="5" t="s">
        <v>8</v>
      </c>
      <c r="C42" s="9">
        <v>500</v>
      </c>
    </row>
    <row r="43" spans="1:3" x14ac:dyDescent="0.3">
      <c r="A43" s="4">
        <v>44531</v>
      </c>
      <c r="B43" s="5" t="s">
        <v>4</v>
      </c>
      <c r="C43" s="10">
        <v>2500</v>
      </c>
    </row>
    <row r="44" spans="1:3" x14ac:dyDescent="0.3">
      <c r="A44" s="6">
        <v>44534</v>
      </c>
      <c r="B44" s="7" t="s">
        <v>5</v>
      </c>
      <c r="C44" s="9">
        <v>710</v>
      </c>
    </row>
    <row r="45" spans="1:3" x14ac:dyDescent="0.3">
      <c r="A45" s="4">
        <v>44537</v>
      </c>
      <c r="B45" s="5" t="s">
        <v>2</v>
      </c>
      <c r="C45" s="9">
        <v>2300</v>
      </c>
    </row>
    <row r="46" spans="1:3" x14ac:dyDescent="0.3">
      <c r="A46" s="4">
        <v>44539</v>
      </c>
      <c r="B46" s="5" t="s">
        <v>12</v>
      </c>
      <c r="C46" s="9">
        <v>12000</v>
      </c>
    </row>
    <row r="47" spans="1:3" x14ac:dyDescent="0.3">
      <c r="A47" s="4">
        <v>44545</v>
      </c>
      <c r="B47" s="7" t="s">
        <v>10</v>
      </c>
      <c r="C47" s="9">
        <v>1500</v>
      </c>
    </row>
    <row r="48" spans="1:3" x14ac:dyDescent="0.3">
      <c r="A48" s="4">
        <v>44547</v>
      </c>
      <c r="B48" s="5" t="s">
        <v>11</v>
      </c>
      <c r="C48" s="9">
        <v>470.63</v>
      </c>
    </row>
    <row r="49" spans="1:3" x14ac:dyDescent="0.3">
      <c r="A49" s="4">
        <v>44550</v>
      </c>
      <c r="B49" s="5" t="s">
        <v>7</v>
      </c>
      <c r="C49" s="9">
        <v>267</v>
      </c>
    </row>
    <row r="50" spans="1:3" x14ac:dyDescent="0.3">
      <c r="A50" s="4">
        <v>44553</v>
      </c>
      <c r="B50" s="5" t="s">
        <v>6</v>
      </c>
      <c r="C50" s="9">
        <v>640</v>
      </c>
    </row>
    <row r="51" spans="1:3" x14ac:dyDescent="0.3">
      <c r="A51" s="4">
        <v>44553</v>
      </c>
      <c r="B51" s="5" t="s">
        <v>5</v>
      </c>
      <c r="C51" s="9">
        <v>450</v>
      </c>
    </row>
    <row r="52" spans="1:3" ht="31.2" x14ac:dyDescent="0.3">
      <c r="A52" s="2"/>
      <c r="C52" s="11">
        <f>SUM(C2:C51)</f>
        <v>57045.27</v>
      </c>
    </row>
    <row r="53" spans="1:3" ht="15.6" x14ac:dyDescent="0.3">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A1:I9"/>
  <sheetViews>
    <sheetView workbookViewId="0">
      <selection activeCell="B14" sqref="B14"/>
    </sheetView>
  </sheetViews>
  <sheetFormatPr defaultRowHeight="14.4" x14ac:dyDescent="0.3"/>
  <cols>
    <col min="2" max="2" width="61.44140625" customWidth="1"/>
    <col min="5" max="5" width="6.109375" customWidth="1"/>
    <col min="6" max="6" width="24.44140625" customWidth="1"/>
    <col min="7" max="7" width="22.5546875" customWidth="1"/>
    <col min="8" max="8" width="15" customWidth="1"/>
    <col min="9" max="10" width="11.44140625" customWidth="1"/>
  </cols>
  <sheetData>
    <row r="1" spans="1:9" ht="22.2" customHeight="1" x14ac:dyDescent="0.3">
      <c r="A1" t="s">
        <v>25</v>
      </c>
      <c r="B1" s="12" t="s">
        <v>23</v>
      </c>
      <c r="F1" t="s">
        <v>56</v>
      </c>
    </row>
    <row r="2" spans="1:9" ht="39" customHeight="1" x14ac:dyDescent="0.3">
      <c r="A2" s="14">
        <v>1</v>
      </c>
      <c r="B2" s="13" t="s">
        <v>15</v>
      </c>
      <c r="D2" s="15" t="s">
        <v>24</v>
      </c>
      <c r="F2" s="44" t="s">
        <v>26</v>
      </c>
      <c r="G2" s="45" t="s">
        <v>27</v>
      </c>
      <c r="H2" s="45" t="s">
        <v>28</v>
      </c>
      <c r="I2" s="45" t="s">
        <v>29</v>
      </c>
    </row>
    <row r="3" spans="1:9" ht="25.2" customHeight="1" x14ac:dyDescent="0.3">
      <c r="A3" s="14">
        <v>2</v>
      </c>
      <c r="B3" s="13" t="s">
        <v>16</v>
      </c>
      <c r="F3" s="20">
        <f>COUNTIF(Expense!B:B,"Online shopping")</f>
        <v>6</v>
      </c>
      <c r="G3" s="18">
        <f>COUNTIF(Expense!B1:B51,"Ordering food")</f>
        <v>5</v>
      </c>
      <c r="H3" s="18">
        <f>COUNTIF(Expense!B2:B51,"Gifts")</f>
        <v>4</v>
      </c>
      <c r="I3" s="43">
        <f>F3+G3+H3</f>
        <v>15</v>
      </c>
    </row>
    <row r="4" spans="1:9" ht="37.200000000000003" customHeight="1" x14ac:dyDescent="0.3">
      <c r="A4" s="14">
        <v>3</v>
      </c>
      <c r="B4" s="13" t="s">
        <v>17</v>
      </c>
    </row>
    <row r="5" spans="1:9" ht="41.4" customHeight="1" x14ac:dyDescent="0.3">
      <c r="A5" s="14">
        <v>4</v>
      </c>
      <c r="B5" s="13" t="s">
        <v>18</v>
      </c>
    </row>
    <row r="6" spans="1:9" ht="32.4" customHeight="1" x14ac:dyDescent="0.3">
      <c r="A6" s="14">
        <v>5</v>
      </c>
      <c r="B6" s="13" t="s">
        <v>19</v>
      </c>
    </row>
    <row r="7" spans="1:9" ht="51" customHeight="1" x14ac:dyDescent="0.3">
      <c r="A7" s="14">
        <v>6</v>
      </c>
      <c r="B7" s="13" t="s">
        <v>20</v>
      </c>
    </row>
    <row r="8" spans="1:9" ht="42" customHeight="1" x14ac:dyDescent="0.3">
      <c r="A8" s="14">
        <v>7</v>
      </c>
      <c r="B8" s="13" t="s">
        <v>21</v>
      </c>
    </row>
    <row r="9" spans="1:9" ht="31.2" customHeight="1" x14ac:dyDescent="0.3">
      <c r="A9" s="14">
        <v>8</v>
      </c>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9471F-BB69-44BE-8C20-DC7626DEC9B6}">
  <dimension ref="A1:C15"/>
  <sheetViews>
    <sheetView workbookViewId="0">
      <selection activeCell="D8" sqref="D8"/>
    </sheetView>
  </sheetViews>
  <sheetFormatPr defaultRowHeight="14.4" x14ac:dyDescent="0.3"/>
  <cols>
    <col min="2" max="2" width="24.5546875" customWidth="1"/>
    <col min="3" max="3" width="37.88671875" style="14" customWidth="1"/>
  </cols>
  <sheetData>
    <row r="1" spans="1:3" s="17" customFormat="1" ht="18" x14ac:dyDescent="0.35">
      <c r="B1" s="3" t="s">
        <v>14</v>
      </c>
      <c r="C1" s="42" t="s">
        <v>31</v>
      </c>
    </row>
    <row r="2" spans="1:3" x14ac:dyDescent="0.3">
      <c r="B2" s="5" t="s">
        <v>2</v>
      </c>
      <c r="C2" s="41">
        <f>SUMIF(Expense!B1:B51,'Task 2'!B2,Expense!C1:C51)</f>
        <v>7775</v>
      </c>
    </row>
    <row r="3" spans="1:3" x14ac:dyDescent="0.3">
      <c r="B3" s="7" t="s">
        <v>3</v>
      </c>
      <c r="C3" s="41">
        <f>SUMIF(Expense!B2:B52,'Task 2'!B3,Expense!C2:C52)</f>
        <v>7464</v>
      </c>
    </row>
    <row r="4" spans="1:3" x14ac:dyDescent="0.3">
      <c r="B4" s="7" t="s">
        <v>4</v>
      </c>
      <c r="C4" s="41">
        <f>SUMIF(Expense!B3:B53,'Task 2'!B4,Expense!C3:C53)</f>
        <v>10194.1</v>
      </c>
    </row>
    <row r="5" spans="1:3" x14ac:dyDescent="0.3">
      <c r="B5" s="7" t="s">
        <v>5</v>
      </c>
      <c r="C5" s="41">
        <f>SUMIF(Expense!B4:B54,'Task 2'!B5,Expense!C4:C54)</f>
        <v>3217</v>
      </c>
    </row>
    <row r="6" spans="1:3" x14ac:dyDescent="0.3">
      <c r="B6" s="5" t="s">
        <v>6</v>
      </c>
      <c r="C6" s="41">
        <f>SUMIF(Expense!B5:B55,'Task 2'!B6,Expense!C5:C55)</f>
        <v>3342</v>
      </c>
    </row>
    <row r="7" spans="1:3" x14ac:dyDescent="0.3">
      <c r="B7" s="7" t="s">
        <v>10</v>
      </c>
      <c r="C7" s="41">
        <f>SUMIF(Expense!B6:B56,'Task 2'!B7,Expense!C6:C56)</f>
        <v>5688</v>
      </c>
    </row>
    <row r="8" spans="1:3" x14ac:dyDescent="0.3">
      <c r="B8" s="5" t="s">
        <v>7</v>
      </c>
      <c r="C8" s="41">
        <f>SUMIF(Expense!B7:B57,'Task 2'!B8,Expense!C7:C57)</f>
        <v>1857</v>
      </c>
    </row>
    <row r="9" spans="1:3" x14ac:dyDescent="0.3">
      <c r="B9" s="7" t="s">
        <v>8</v>
      </c>
      <c r="C9" s="41">
        <f>SUMIF(Expense!B8:B58,'Task 2'!B9,Expense!C8:C58)</f>
        <v>2586</v>
      </c>
    </row>
    <row r="10" spans="1:3" x14ac:dyDescent="0.3">
      <c r="B10" s="7" t="s">
        <v>11</v>
      </c>
      <c r="C10" s="41">
        <f>SUMIF(Expense!B9:B59,'Task 2'!B10,Expense!C9:C59)</f>
        <v>1411.26</v>
      </c>
    </row>
    <row r="11" spans="1:3" x14ac:dyDescent="0.3">
      <c r="B11" s="7" t="s">
        <v>9</v>
      </c>
      <c r="C11" s="41">
        <f>SUMIF(Expense!B10:B60,'Task 2'!B11,Expense!C10:C60)</f>
        <v>1510.9099999999999</v>
      </c>
    </row>
    <row r="12" spans="1:3" x14ac:dyDescent="0.3">
      <c r="B12" s="5" t="s">
        <v>12</v>
      </c>
      <c r="C12" s="41">
        <f>SUMIF(Expense!B11:B61,'Task 2'!B12,Expense!C11:C61)</f>
        <v>12000</v>
      </c>
    </row>
    <row r="13" spans="1:3" x14ac:dyDescent="0.3">
      <c r="B13" s="18"/>
      <c r="C13" s="20"/>
    </row>
    <row r="15" spans="1:3" s="17" customFormat="1" ht="18" x14ac:dyDescent="0.35">
      <c r="A15" s="17" t="s">
        <v>30</v>
      </c>
      <c r="C15"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5525F-236D-4AAE-98CA-29021C44FBA1}">
  <dimension ref="A1:C15"/>
  <sheetViews>
    <sheetView workbookViewId="0">
      <selection activeCell="E9" sqref="E9"/>
    </sheetView>
  </sheetViews>
  <sheetFormatPr defaultRowHeight="14.4" x14ac:dyDescent="0.3"/>
  <cols>
    <col min="2" max="2" width="24.5546875" customWidth="1"/>
    <col min="3" max="3" width="17.5546875" customWidth="1"/>
  </cols>
  <sheetData>
    <row r="1" spans="1:3" x14ac:dyDescent="0.3">
      <c r="B1" s="3" t="s">
        <v>14</v>
      </c>
      <c r="C1" s="40" t="s">
        <v>32</v>
      </c>
    </row>
    <row r="2" spans="1:3" x14ac:dyDescent="0.3">
      <c r="B2" s="5" t="s">
        <v>12</v>
      </c>
      <c r="C2" s="41">
        <f>SUMIF(Expense!B:B,"Trip",Expense!C:C)</f>
        <v>12000</v>
      </c>
    </row>
    <row r="3" spans="1:3" x14ac:dyDescent="0.3">
      <c r="B3" s="7" t="s">
        <v>4</v>
      </c>
      <c r="C3" s="41">
        <f>SUMIF(Expense!B:B,"Other essential items",Expense!C:C)</f>
        <v>10194.1</v>
      </c>
    </row>
    <row r="4" spans="1:3" x14ac:dyDescent="0.3">
      <c r="B4" s="5" t="s">
        <v>2</v>
      </c>
      <c r="C4" s="41">
        <f>SUMIF(Expense!B:B,"Medicine",Expense!C:C)</f>
        <v>7775</v>
      </c>
    </row>
    <row r="5" spans="1:3" x14ac:dyDescent="0.3">
      <c r="B5" s="7" t="s">
        <v>3</v>
      </c>
      <c r="C5" s="41">
        <f>SUMIF(Expense!B:B,"Online shopping",Expense!C:C)</f>
        <v>7464</v>
      </c>
    </row>
    <row r="6" spans="1:3" x14ac:dyDescent="0.3">
      <c r="B6" s="7" t="s">
        <v>10</v>
      </c>
      <c r="C6" s="41">
        <f>SUMIF(Expense!B:B,"Gifts",Expense!C:C)</f>
        <v>5688</v>
      </c>
    </row>
    <row r="7" spans="1:3" x14ac:dyDescent="0.3">
      <c r="B7" s="5" t="s">
        <v>6</v>
      </c>
      <c r="C7" s="41">
        <f>SUMIF(Expense!B:B,"Fish &amp; Chicken",Expense!C:C)</f>
        <v>3342</v>
      </c>
    </row>
    <row r="8" spans="1:3" x14ac:dyDescent="0.3">
      <c r="B8" s="7" t="s">
        <v>5</v>
      </c>
      <c r="C8" s="41">
        <f>SUMIF(Expense!B:B,"Vegetables &amp; Fruit",Expense!C:C)</f>
        <v>3217</v>
      </c>
    </row>
    <row r="9" spans="1:3" x14ac:dyDescent="0.3">
      <c r="B9" s="7" t="s">
        <v>8</v>
      </c>
      <c r="C9" s="41">
        <f>SUMIF(Expense!B:B,"Movie with friends",Expense!C:C)</f>
        <v>2586</v>
      </c>
    </row>
    <row r="10" spans="1:3" x14ac:dyDescent="0.3">
      <c r="B10" s="5" t="s">
        <v>7</v>
      </c>
      <c r="C10" s="41">
        <f>SUMIF(Expense!B:B,"Ordering food",Expense!C:C)</f>
        <v>1857</v>
      </c>
    </row>
    <row r="11" spans="1:3" x14ac:dyDescent="0.3">
      <c r="B11" s="7" t="s">
        <v>9</v>
      </c>
      <c r="C11" s="41">
        <f>SUMIF(Expense!B:B,"Cab to office",Expense!C:C)</f>
        <v>1510.9099999999999</v>
      </c>
    </row>
    <row r="12" spans="1:3" x14ac:dyDescent="0.3">
      <c r="B12" s="7" t="s">
        <v>11</v>
      </c>
      <c r="C12" s="41">
        <f>SUMIF(Expense!B:B,"Mobile Bill Payment",Expense!C:C)</f>
        <v>1411.26</v>
      </c>
    </row>
    <row r="15" spans="1:3" x14ac:dyDescent="0.3">
      <c r="A15" t="s">
        <v>34</v>
      </c>
    </row>
  </sheetData>
  <sortState xmlns:xlrd2="http://schemas.microsoft.com/office/spreadsheetml/2017/richdata2" ref="B2:C12">
    <sortCondition descending="1" ref="C2:C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F25EB-CC23-4085-B317-5ABB34A9F68E}">
  <dimension ref="A1:D19"/>
  <sheetViews>
    <sheetView workbookViewId="0">
      <selection activeCell="N22" sqref="N22"/>
    </sheetView>
  </sheetViews>
  <sheetFormatPr defaultRowHeight="14.4" x14ac:dyDescent="0.3"/>
  <cols>
    <col min="2" max="2" width="27.21875" customWidth="1"/>
    <col min="3" max="3" width="38.5546875" bestFit="1" customWidth="1"/>
    <col min="4" max="4" width="15.5546875" customWidth="1"/>
  </cols>
  <sheetData>
    <row r="1" spans="2:4" ht="18" x14ac:dyDescent="0.35">
      <c r="B1" s="21" t="s">
        <v>14</v>
      </c>
      <c r="C1" s="19" t="s">
        <v>31</v>
      </c>
      <c r="D1" s="21" t="s">
        <v>35</v>
      </c>
    </row>
    <row r="2" spans="2:4" x14ac:dyDescent="0.3">
      <c r="B2" s="26" t="s">
        <v>2</v>
      </c>
      <c r="C2" s="20">
        <f>SUMIF(Expense!B1:B51,'Task 2'!B2,Expense!C1:C51)</f>
        <v>7775</v>
      </c>
      <c r="D2" s="18">
        <f>C2/C13*100</f>
        <v>17.260413801493474</v>
      </c>
    </row>
    <row r="3" spans="2:4" x14ac:dyDescent="0.3">
      <c r="B3" s="23" t="s">
        <v>3</v>
      </c>
      <c r="C3" s="20">
        <f>SUMIF(Expense!B2:B52,'Task 2'!B3,Expense!C2:C52)</f>
        <v>7464</v>
      </c>
      <c r="D3" s="18">
        <f>C3/C13*100</f>
        <v>16.569997249433737</v>
      </c>
    </row>
    <row r="4" spans="2:4" ht="19.2" customHeight="1" x14ac:dyDescent="0.3">
      <c r="B4" s="23" t="s">
        <v>4</v>
      </c>
      <c r="C4" s="20">
        <f>SUMIF(Expense!B3:B53,'Task 2'!B4,Expense!C3:C53)</f>
        <v>10194.1</v>
      </c>
      <c r="D4" s="18">
        <f>C4/C13*100</f>
        <v>22.630788981839821</v>
      </c>
    </row>
    <row r="5" spans="2:4" ht="22.8" customHeight="1" x14ac:dyDescent="0.3">
      <c r="B5" s="23" t="s">
        <v>5</v>
      </c>
      <c r="C5" s="20">
        <f>SUMIF(Expense!B4:B54,'Task 2'!B5,Expense!C4:C54)</f>
        <v>3217</v>
      </c>
      <c r="D5" s="18">
        <f>C5/C13*100</f>
        <v>7.141704334328554</v>
      </c>
    </row>
    <row r="6" spans="2:4" x14ac:dyDescent="0.3">
      <c r="B6" s="22" t="s">
        <v>6</v>
      </c>
      <c r="C6" s="20">
        <f>SUMIF(Expense!B5:B55,'Task 2'!B6,Expense!C5:C55)</f>
        <v>3342</v>
      </c>
      <c r="D6" s="18">
        <f>C6/C13*100</f>
        <v>7.4192029485004749</v>
      </c>
    </row>
    <row r="7" spans="2:4" x14ac:dyDescent="0.3">
      <c r="B7" s="23" t="s">
        <v>10</v>
      </c>
      <c r="C7" s="20">
        <f>SUMIF(Expense!B6:B56,'Task 2'!B7,Expense!C6:C56)</f>
        <v>5688</v>
      </c>
      <c r="D7" s="18">
        <f>C7/C13*100</f>
        <v>12.627296939279084</v>
      </c>
    </row>
    <row r="8" spans="2:4" x14ac:dyDescent="0.3">
      <c r="B8" s="22" t="s">
        <v>7</v>
      </c>
      <c r="C8" s="20">
        <f>SUMIF(Expense!B7:B57,'Task 2'!B8,Expense!C7:C57)</f>
        <v>1857</v>
      </c>
      <c r="D8" s="18">
        <f>C8/C13*100</f>
        <v>4.1225194121380548</v>
      </c>
    </row>
    <row r="9" spans="2:4" x14ac:dyDescent="0.3">
      <c r="B9" s="23" t="s">
        <v>8</v>
      </c>
      <c r="C9" s="20">
        <f>SUMIF(Expense!B8:B58,'Task 2'!B9,Expense!C8:C58)</f>
        <v>2586</v>
      </c>
      <c r="D9" s="18">
        <f>C9/C13*100</f>
        <v>5.7408913299886972</v>
      </c>
    </row>
    <row r="10" spans="2:4" x14ac:dyDescent="0.3">
      <c r="B10" s="23" t="s">
        <v>11</v>
      </c>
      <c r="C10" s="20">
        <f>SUMIF(Expense!B9:B59,'Task 2'!B10,Expense!C9:C59)</f>
        <v>1411.26</v>
      </c>
      <c r="D10" s="18">
        <f>C10/C13*100</f>
        <v>3.13298155389012</v>
      </c>
    </row>
    <row r="11" spans="2:4" x14ac:dyDescent="0.3">
      <c r="B11" s="23" t="s">
        <v>9</v>
      </c>
      <c r="C11" s="20">
        <f>SUMIF(Expense!B10:B60,'Task 2'!B11,Expense!C10:C60)</f>
        <v>1510.9099999999999</v>
      </c>
      <c r="D11" s="18">
        <f>C11/C13*100</f>
        <v>3.3542034491079744</v>
      </c>
    </row>
    <row r="12" spans="2:4" x14ac:dyDescent="0.3">
      <c r="B12" s="22"/>
      <c r="C12" s="20"/>
      <c r="D12" s="18"/>
    </row>
    <row r="13" spans="2:4" x14ac:dyDescent="0.3">
      <c r="B13" s="24" t="s">
        <v>36</v>
      </c>
      <c r="C13" s="25">
        <f>SUM(C2:C12)</f>
        <v>45045.270000000004</v>
      </c>
      <c r="D13">
        <f>SUM(D2:D11)</f>
        <v>100</v>
      </c>
    </row>
    <row r="19" spans="1:1" x14ac:dyDescent="0.3">
      <c r="A19" t="s">
        <v>33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DA52A-1037-4B06-B989-4B4A7BA38AD9}">
  <dimension ref="A1:G53"/>
  <sheetViews>
    <sheetView workbookViewId="0">
      <selection activeCell="M25" sqref="M25"/>
    </sheetView>
  </sheetViews>
  <sheetFormatPr defaultRowHeight="14.4" x14ac:dyDescent="0.3"/>
  <cols>
    <col min="1" max="1" width="20.88671875" style="30" customWidth="1"/>
    <col min="2" max="2" width="26.6640625" customWidth="1"/>
    <col min="3" max="3" width="20" customWidth="1"/>
    <col min="6" max="6" width="12.5546875" bestFit="1" customWidth="1"/>
    <col min="7" max="7" width="14.44140625" bestFit="1" customWidth="1"/>
  </cols>
  <sheetData>
    <row r="1" spans="1:7" x14ac:dyDescent="0.3">
      <c r="A1" s="27" t="s">
        <v>0</v>
      </c>
      <c r="B1" s="3" t="s">
        <v>14</v>
      </c>
      <c r="C1" s="8" t="s">
        <v>1</v>
      </c>
    </row>
    <row r="2" spans="1:7" x14ac:dyDescent="0.3">
      <c r="A2" s="4">
        <v>44470</v>
      </c>
      <c r="B2" s="5" t="s">
        <v>2</v>
      </c>
      <c r="C2" s="9">
        <v>2300</v>
      </c>
      <c r="F2" s="31" t="s">
        <v>37</v>
      </c>
      <c r="G2" t="s">
        <v>40</v>
      </c>
    </row>
    <row r="3" spans="1:7" x14ac:dyDescent="0.3">
      <c r="A3" s="6">
        <v>44470</v>
      </c>
      <c r="B3" s="7" t="s">
        <v>3</v>
      </c>
      <c r="C3" s="9">
        <v>767</v>
      </c>
      <c r="F3" s="32" t="s">
        <v>39</v>
      </c>
      <c r="G3">
        <v>57045.27</v>
      </c>
    </row>
    <row r="4" spans="1:7" x14ac:dyDescent="0.3">
      <c r="A4" s="6">
        <v>44470</v>
      </c>
      <c r="B4" s="7" t="s">
        <v>4</v>
      </c>
      <c r="C4" s="10">
        <v>2500</v>
      </c>
      <c r="F4" s="32" t="s">
        <v>38</v>
      </c>
      <c r="G4">
        <v>57045.27</v>
      </c>
    </row>
    <row r="5" spans="1:7" x14ac:dyDescent="0.3">
      <c r="A5" s="6">
        <v>44473</v>
      </c>
      <c r="B5" s="7" t="s">
        <v>5</v>
      </c>
      <c r="C5" s="9">
        <v>710</v>
      </c>
    </row>
    <row r="6" spans="1:7" x14ac:dyDescent="0.3">
      <c r="A6" s="4">
        <v>44473</v>
      </c>
      <c r="B6" s="5" t="s">
        <v>6</v>
      </c>
      <c r="C6" s="9">
        <v>760</v>
      </c>
    </row>
    <row r="7" spans="1:7" x14ac:dyDescent="0.3">
      <c r="A7" s="6">
        <v>44476</v>
      </c>
      <c r="B7" s="7" t="s">
        <v>10</v>
      </c>
      <c r="C7" s="10">
        <v>1900</v>
      </c>
    </row>
    <row r="8" spans="1:7" x14ac:dyDescent="0.3">
      <c r="A8" s="4">
        <v>44477</v>
      </c>
      <c r="B8" s="5" t="s">
        <v>7</v>
      </c>
      <c r="C8" s="9">
        <v>450</v>
      </c>
    </row>
    <row r="9" spans="1:7" x14ac:dyDescent="0.3">
      <c r="A9" s="6">
        <v>44484</v>
      </c>
      <c r="B9" s="7" t="s">
        <v>8</v>
      </c>
      <c r="C9" s="9">
        <v>620</v>
      </c>
    </row>
    <row r="10" spans="1:7" x14ac:dyDescent="0.3">
      <c r="A10" s="6">
        <v>44485</v>
      </c>
      <c r="B10" s="7" t="s">
        <v>11</v>
      </c>
      <c r="C10" s="9">
        <v>470</v>
      </c>
    </row>
    <row r="11" spans="1:7" x14ac:dyDescent="0.3">
      <c r="A11" s="6">
        <v>44487</v>
      </c>
      <c r="B11" s="7" t="s">
        <v>3</v>
      </c>
      <c r="C11" s="9">
        <v>970</v>
      </c>
    </row>
    <row r="12" spans="1:7" x14ac:dyDescent="0.3">
      <c r="A12" s="6">
        <v>44487</v>
      </c>
      <c r="B12" s="5" t="s">
        <v>2</v>
      </c>
      <c r="C12" s="10">
        <v>1075</v>
      </c>
    </row>
    <row r="13" spans="1:7" x14ac:dyDescent="0.3">
      <c r="A13" s="6">
        <v>44488</v>
      </c>
      <c r="B13" s="7" t="s">
        <v>7</v>
      </c>
      <c r="C13" s="9">
        <v>489</v>
      </c>
    </row>
    <row r="14" spans="1:7" x14ac:dyDescent="0.3">
      <c r="A14" s="6">
        <v>44491</v>
      </c>
      <c r="B14" s="7" t="s">
        <v>4</v>
      </c>
      <c r="C14" s="10">
        <v>1574.1</v>
      </c>
    </row>
    <row r="15" spans="1:7" x14ac:dyDescent="0.3">
      <c r="A15" s="6">
        <v>44491</v>
      </c>
      <c r="B15" s="7" t="s">
        <v>6</v>
      </c>
      <c r="C15" s="9">
        <v>550</v>
      </c>
    </row>
    <row r="16" spans="1:7" x14ac:dyDescent="0.3">
      <c r="A16" s="6">
        <v>44494</v>
      </c>
      <c r="B16" s="7" t="s">
        <v>9</v>
      </c>
      <c r="C16" s="9">
        <v>423</v>
      </c>
    </row>
    <row r="17" spans="1:7" x14ac:dyDescent="0.3">
      <c r="A17" s="6">
        <v>44496</v>
      </c>
      <c r="B17" s="7" t="s">
        <v>9</v>
      </c>
      <c r="C17" s="9">
        <v>358.22</v>
      </c>
    </row>
    <row r="18" spans="1:7" x14ac:dyDescent="0.3">
      <c r="A18" s="6">
        <v>44496</v>
      </c>
      <c r="B18" s="7" t="s">
        <v>8</v>
      </c>
      <c r="C18" s="9">
        <v>520</v>
      </c>
    </row>
    <row r="19" spans="1:7" x14ac:dyDescent="0.3">
      <c r="A19" s="4">
        <v>44497</v>
      </c>
      <c r="B19" s="5" t="s">
        <v>5</v>
      </c>
      <c r="C19" s="9">
        <v>300</v>
      </c>
    </row>
    <row r="20" spans="1:7" x14ac:dyDescent="0.3">
      <c r="A20" s="4">
        <v>44498</v>
      </c>
      <c r="B20" s="5" t="s">
        <v>9</v>
      </c>
      <c r="C20" s="9">
        <v>407.05</v>
      </c>
    </row>
    <row r="21" spans="1:7" x14ac:dyDescent="0.3">
      <c r="A21" s="4">
        <v>44499</v>
      </c>
      <c r="B21" s="5" t="s">
        <v>4</v>
      </c>
      <c r="C21" s="9">
        <v>300</v>
      </c>
    </row>
    <row r="22" spans="1:7" x14ac:dyDescent="0.3">
      <c r="A22" s="6">
        <v>44501</v>
      </c>
      <c r="B22" s="7" t="s">
        <v>3</v>
      </c>
      <c r="C22" s="10">
        <v>2327</v>
      </c>
    </row>
    <row r="23" spans="1:7" x14ac:dyDescent="0.3">
      <c r="A23" s="6">
        <v>44502</v>
      </c>
      <c r="B23" s="7" t="s">
        <v>10</v>
      </c>
      <c r="C23" s="9">
        <v>1150</v>
      </c>
    </row>
    <row r="24" spans="1:7" x14ac:dyDescent="0.3">
      <c r="A24" s="6">
        <v>44504</v>
      </c>
      <c r="B24" s="7" t="s">
        <v>10</v>
      </c>
      <c r="C24" s="10">
        <v>1138</v>
      </c>
    </row>
    <row r="25" spans="1:7" x14ac:dyDescent="0.3">
      <c r="A25" s="4">
        <v>44505</v>
      </c>
      <c r="B25" s="5" t="s">
        <v>13</v>
      </c>
      <c r="C25" s="9">
        <v>500</v>
      </c>
    </row>
    <row r="26" spans="1:7" x14ac:dyDescent="0.3">
      <c r="A26" s="4">
        <v>44508</v>
      </c>
      <c r="B26" s="5" t="s">
        <v>6</v>
      </c>
      <c r="C26" s="9">
        <v>702</v>
      </c>
      <c r="G26" t="s">
        <v>47</v>
      </c>
    </row>
    <row r="27" spans="1:7" x14ac:dyDescent="0.3">
      <c r="A27" s="6">
        <v>44509</v>
      </c>
      <c r="B27" s="7" t="s">
        <v>4</v>
      </c>
      <c r="C27" s="10">
        <v>1600</v>
      </c>
    </row>
    <row r="28" spans="1:7" x14ac:dyDescent="0.3">
      <c r="A28" s="6">
        <v>44512</v>
      </c>
      <c r="B28" s="7" t="s">
        <v>5</v>
      </c>
      <c r="C28" s="9">
        <v>600</v>
      </c>
    </row>
    <row r="29" spans="1:7" x14ac:dyDescent="0.3">
      <c r="A29" s="4">
        <v>44515</v>
      </c>
      <c r="B29" s="5" t="s">
        <v>13</v>
      </c>
      <c r="C29" s="9">
        <v>900</v>
      </c>
    </row>
    <row r="30" spans="1:7" x14ac:dyDescent="0.3">
      <c r="A30" s="6">
        <v>44515</v>
      </c>
      <c r="B30" s="5" t="s">
        <v>6</v>
      </c>
      <c r="C30" s="9">
        <v>150</v>
      </c>
    </row>
    <row r="31" spans="1:7" x14ac:dyDescent="0.3">
      <c r="A31" s="4">
        <v>44515</v>
      </c>
      <c r="B31" s="5" t="s">
        <v>2</v>
      </c>
      <c r="C31" s="9">
        <v>2100</v>
      </c>
    </row>
    <row r="32" spans="1:7" x14ac:dyDescent="0.3">
      <c r="A32" s="4">
        <v>44517</v>
      </c>
      <c r="B32" s="5" t="s">
        <v>11</v>
      </c>
      <c r="C32" s="9">
        <v>470.63</v>
      </c>
    </row>
    <row r="33" spans="1:3" x14ac:dyDescent="0.3">
      <c r="A33" s="4">
        <v>44517</v>
      </c>
      <c r="B33" s="5" t="s">
        <v>9</v>
      </c>
      <c r="C33" s="9">
        <v>322.64</v>
      </c>
    </row>
    <row r="34" spans="1:3" x14ac:dyDescent="0.3">
      <c r="A34" s="4">
        <v>44518</v>
      </c>
      <c r="B34" s="7" t="s">
        <v>8</v>
      </c>
      <c r="C34" s="9">
        <v>428</v>
      </c>
    </row>
    <row r="35" spans="1:3" x14ac:dyDescent="0.3">
      <c r="A35" s="4">
        <v>44519</v>
      </c>
      <c r="B35" s="5" t="s">
        <v>5</v>
      </c>
      <c r="C35" s="9">
        <v>447</v>
      </c>
    </row>
    <row r="36" spans="1:3" x14ac:dyDescent="0.3">
      <c r="A36" s="4">
        <v>44522</v>
      </c>
      <c r="B36" s="5" t="s">
        <v>4</v>
      </c>
      <c r="C36" s="10">
        <v>1720</v>
      </c>
    </row>
    <row r="37" spans="1:3" x14ac:dyDescent="0.3">
      <c r="A37" s="6">
        <v>44524</v>
      </c>
      <c r="B37" s="7" t="s">
        <v>6</v>
      </c>
      <c r="C37" s="9">
        <v>540</v>
      </c>
    </row>
    <row r="38" spans="1:3" x14ac:dyDescent="0.3">
      <c r="A38" s="4">
        <v>44525</v>
      </c>
      <c r="B38" s="5" t="s">
        <v>7</v>
      </c>
      <c r="C38" s="9">
        <v>314</v>
      </c>
    </row>
    <row r="39" spans="1:3" x14ac:dyDescent="0.3">
      <c r="A39" s="4">
        <v>44526</v>
      </c>
      <c r="B39" s="5" t="s">
        <v>8</v>
      </c>
      <c r="C39" s="9">
        <v>518</v>
      </c>
    </row>
    <row r="40" spans="1:3" x14ac:dyDescent="0.3">
      <c r="A40" s="4">
        <v>44526</v>
      </c>
      <c r="B40" s="7" t="s">
        <v>3</v>
      </c>
      <c r="C40" s="10">
        <v>2000</v>
      </c>
    </row>
    <row r="41" spans="1:3" x14ac:dyDescent="0.3">
      <c r="A41" s="6">
        <v>44529</v>
      </c>
      <c r="B41" s="7" t="s">
        <v>7</v>
      </c>
      <c r="C41" s="9">
        <v>337</v>
      </c>
    </row>
    <row r="42" spans="1:3" x14ac:dyDescent="0.3">
      <c r="A42" s="4">
        <v>44530</v>
      </c>
      <c r="B42" s="5" t="s">
        <v>8</v>
      </c>
      <c r="C42" s="9">
        <v>500</v>
      </c>
    </row>
    <row r="43" spans="1:3" x14ac:dyDescent="0.3">
      <c r="A43" s="4">
        <v>44531</v>
      </c>
      <c r="B43" s="5" t="s">
        <v>4</v>
      </c>
      <c r="C43" s="10">
        <v>2500</v>
      </c>
    </row>
    <row r="44" spans="1:3" x14ac:dyDescent="0.3">
      <c r="A44" s="6">
        <v>44534</v>
      </c>
      <c r="B44" s="7" t="s">
        <v>5</v>
      </c>
      <c r="C44" s="9">
        <v>710</v>
      </c>
    </row>
    <row r="45" spans="1:3" x14ac:dyDescent="0.3">
      <c r="A45" s="4">
        <v>44537</v>
      </c>
      <c r="B45" s="5" t="s">
        <v>2</v>
      </c>
      <c r="C45" s="9">
        <v>2300</v>
      </c>
    </row>
    <row r="46" spans="1:3" x14ac:dyDescent="0.3">
      <c r="A46" s="4">
        <v>44539</v>
      </c>
      <c r="B46" s="5" t="s">
        <v>12</v>
      </c>
      <c r="C46" s="9">
        <v>12000</v>
      </c>
    </row>
    <row r="47" spans="1:3" x14ac:dyDescent="0.3">
      <c r="A47" s="4">
        <v>44545</v>
      </c>
      <c r="B47" s="7" t="s">
        <v>10</v>
      </c>
      <c r="C47" s="9">
        <v>1500</v>
      </c>
    </row>
    <row r="48" spans="1:3" x14ac:dyDescent="0.3">
      <c r="A48" s="4">
        <v>44547</v>
      </c>
      <c r="B48" s="5" t="s">
        <v>11</v>
      </c>
      <c r="C48" s="9">
        <v>470.63</v>
      </c>
    </row>
    <row r="49" spans="1:3" x14ac:dyDescent="0.3">
      <c r="A49" s="4">
        <v>44550</v>
      </c>
      <c r="B49" s="5" t="s">
        <v>7</v>
      </c>
      <c r="C49" s="9">
        <v>267</v>
      </c>
    </row>
    <row r="50" spans="1:3" x14ac:dyDescent="0.3">
      <c r="A50" s="4">
        <v>44553</v>
      </c>
      <c r="B50" s="5" t="s">
        <v>6</v>
      </c>
      <c r="C50" s="9">
        <v>640</v>
      </c>
    </row>
    <row r="51" spans="1:3" x14ac:dyDescent="0.3">
      <c r="A51" s="4">
        <v>44553</v>
      </c>
      <c r="B51" s="5" t="s">
        <v>5</v>
      </c>
      <c r="C51" s="9">
        <v>450</v>
      </c>
    </row>
    <row r="52" spans="1:3" ht="31.2" x14ac:dyDescent="0.3">
      <c r="A52" s="28"/>
      <c r="C52" s="11">
        <f>SUM(C2:C51)</f>
        <v>57045.27</v>
      </c>
    </row>
    <row r="53" spans="1:3" ht="15.6" x14ac:dyDescent="0.3">
      <c r="A53" s="29"/>
      <c r="C53" s="11"/>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295B2-EDE8-42A8-B62B-89D09B69D96A}">
  <dimension ref="A1:F53"/>
  <sheetViews>
    <sheetView workbookViewId="0">
      <selection activeCell="D2" sqref="D2"/>
    </sheetView>
  </sheetViews>
  <sheetFormatPr defaultRowHeight="19.95" customHeight="1" x14ac:dyDescent="0.3"/>
  <cols>
    <col min="1" max="1" width="18.88671875" customWidth="1"/>
    <col min="2" max="2" width="24.5546875" customWidth="1"/>
    <col min="3" max="3" width="23" customWidth="1"/>
    <col min="4" max="4" width="18.44140625" style="33" customWidth="1"/>
  </cols>
  <sheetData>
    <row r="1" spans="1:6" ht="19.95" customHeight="1" x14ac:dyDescent="0.35">
      <c r="A1" s="3" t="s">
        <v>0</v>
      </c>
      <c r="B1" s="3" t="s">
        <v>14</v>
      </c>
      <c r="C1" s="8" t="s">
        <v>1</v>
      </c>
      <c r="D1" s="34" t="s">
        <v>42</v>
      </c>
      <c r="F1" s="17" t="s">
        <v>41</v>
      </c>
    </row>
    <row r="2" spans="1:6" ht="19.95" customHeight="1" x14ac:dyDescent="0.3">
      <c r="A2" s="4">
        <v>44470</v>
      </c>
      <c r="B2" s="5" t="s">
        <v>2</v>
      </c>
      <c r="C2" s="9">
        <v>2300</v>
      </c>
      <c r="D2" s="35" t="s">
        <v>44</v>
      </c>
    </row>
    <row r="3" spans="1:6" ht="19.95" customHeight="1" x14ac:dyDescent="0.3">
      <c r="A3" s="6">
        <v>44470</v>
      </c>
      <c r="B3" s="7" t="s">
        <v>3</v>
      </c>
      <c r="C3" s="9">
        <v>767</v>
      </c>
      <c r="D3" s="35" t="s">
        <v>43</v>
      </c>
      <c r="F3" t="s">
        <v>44</v>
      </c>
    </row>
    <row r="4" spans="1:6" ht="19.95" customHeight="1" x14ac:dyDescent="0.3">
      <c r="A4" s="6">
        <v>44470</v>
      </c>
      <c r="B4" s="7" t="s">
        <v>4</v>
      </c>
      <c r="C4" s="10">
        <v>2500</v>
      </c>
      <c r="D4" s="35" t="s">
        <v>44</v>
      </c>
      <c r="F4" t="s">
        <v>43</v>
      </c>
    </row>
    <row r="5" spans="1:6" ht="19.95" customHeight="1" x14ac:dyDescent="0.3">
      <c r="A5" s="6">
        <v>44473</v>
      </c>
      <c r="B5" s="7" t="s">
        <v>5</v>
      </c>
      <c r="C5" s="9">
        <v>710</v>
      </c>
      <c r="D5" s="35" t="s">
        <v>44</v>
      </c>
    </row>
    <row r="6" spans="1:6" ht="19.95" customHeight="1" x14ac:dyDescent="0.3">
      <c r="A6" s="4">
        <v>44473</v>
      </c>
      <c r="B6" s="5" t="s">
        <v>6</v>
      </c>
      <c r="C6" s="9">
        <v>760</v>
      </c>
      <c r="D6" s="35" t="s">
        <v>43</v>
      </c>
    </row>
    <row r="7" spans="1:6" ht="19.95" customHeight="1" x14ac:dyDescent="0.3">
      <c r="A7" s="6">
        <v>44476</v>
      </c>
      <c r="B7" s="7" t="s">
        <v>10</v>
      </c>
      <c r="C7" s="10">
        <v>1900</v>
      </c>
      <c r="D7" s="35" t="s">
        <v>43</v>
      </c>
    </row>
    <row r="8" spans="1:6" ht="19.95" customHeight="1" x14ac:dyDescent="0.3">
      <c r="A8" s="4">
        <v>44477</v>
      </c>
      <c r="B8" s="5" t="s">
        <v>7</v>
      </c>
      <c r="C8" s="9">
        <v>450</v>
      </c>
      <c r="D8" s="35" t="s">
        <v>43</v>
      </c>
    </row>
    <row r="9" spans="1:6" ht="19.95" customHeight="1" x14ac:dyDescent="0.3">
      <c r="A9" s="6">
        <v>44484</v>
      </c>
      <c r="B9" s="7" t="s">
        <v>8</v>
      </c>
      <c r="C9" s="9">
        <v>620</v>
      </c>
      <c r="D9" s="35" t="s">
        <v>43</v>
      </c>
    </row>
    <row r="10" spans="1:6" ht="19.95" customHeight="1" x14ac:dyDescent="0.3">
      <c r="A10" s="6">
        <v>44485</v>
      </c>
      <c r="B10" s="7" t="s">
        <v>11</v>
      </c>
      <c r="C10" s="9">
        <v>470</v>
      </c>
      <c r="D10" s="35" t="s">
        <v>44</v>
      </c>
    </row>
    <row r="11" spans="1:6" ht="19.95" customHeight="1" x14ac:dyDescent="0.3">
      <c r="A11" s="6">
        <v>44487</v>
      </c>
      <c r="B11" s="7" t="s">
        <v>3</v>
      </c>
      <c r="C11" s="9">
        <v>970</v>
      </c>
      <c r="D11" s="35" t="s">
        <v>43</v>
      </c>
    </row>
    <row r="12" spans="1:6" ht="19.95" customHeight="1" x14ac:dyDescent="0.3">
      <c r="A12" s="6">
        <v>44487</v>
      </c>
      <c r="B12" s="5" t="s">
        <v>2</v>
      </c>
      <c r="C12" s="10">
        <v>1075</v>
      </c>
      <c r="D12" s="35" t="s">
        <v>44</v>
      </c>
    </row>
    <row r="13" spans="1:6" ht="19.95" customHeight="1" x14ac:dyDescent="0.3">
      <c r="A13" s="6">
        <v>44488</v>
      </c>
      <c r="B13" s="7" t="s">
        <v>7</v>
      </c>
      <c r="C13" s="9">
        <v>489</v>
      </c>
      <c r="D13" s="35" t="s">
        <v>43</v>
      </c>
    </row>
    <row r="14" spans="1:6" ht="19.95" customHeight="1" x14ac:dyDescent="0.3">
      <c r="A14" s="6">
        <v>44491</v>
      </c>
      <c r="B14" s="7" t="s">
        <v>4</v>
      </c>
      <c r="C14" s="10">
        <v>1574.1</v>
      </c>
      <c r="D14" s="35" t="s">
        <v>44</v>
      </c>
    </row>
    <row r="15" spans="1:6" ht="19.95" customHeight="1" x14ac:dyDescent="0.3">
      <c r="A15" s="6">
        <v>44491</v>
      </c>
      <c r="B15" s="7" t="s">
        <v>6</v>
      </c>
      <c r="C15" s="9">
        <v>550</v>
      </c>
      <c r="D15" s="35" t="s">
        <v>43</v>
      </c>
    </row>
    <row r="16" spans="1:6" ht="19.95" customHeight="1" x14ac:dyDescent="0.3">
      <c r="A16" s="6">
        <v>44494</v>
      </c>
      <c r="B16" s="7" t="s">
        <v>9</v>
      </c>
      <c r="C16" s="9">
        <v>423</v>
      </c>
      <c r="D16" s="35" t="s">
        <v>44</v>
      </c>
    </row>
    <row r="17" spans="1:4" ht="19.95" customHeight="1" x14ac:dyDescent="0.3">
      <c r="A17" s="6">
        <v>44496</v>
      </c>
      <c r="B17" s="7" t="s">
        <v>9</v>
      </c>
      <c r="C17" s="9">
        <v>358.22</v>
      </c>
      <c r="D17" s="35" t="s">
        <v>44</v>
      </c>
    </row>
    <row r="18" spans="1:4" ht="19.95" customHeight="1" x14ac:dyDescent="0.3">
      <c r="A18" s="6">
        <v>44496</v>
      </c>
      <c r="B18" s="7" t="s">
        <v>8</v>
      </c>
      <c r="C18" s="9">
        <v>520</v>
      </c>
      <c r="D18" s="35" t="s">
        <v>43</v>
      </c>
    </row>
    <row r="19" spans="1:4" ht="19.95" customHeight="1" x14ac:dyDescent="0.3">
      <c r="A19" s="4">
        <v>44497</v>
      </c>
      <c r="B19" s="5" t="s">
        <v>5</v>
      </c>
      <c r="C19" s="9">
        <v>300</v>
      </c>
      <c r="D19" s="35" t="s">
        <v>44</v>
      </c>
    </row>
    <row r="20" spans="1:4" ht="19.95" customHeight="1" x14ac:dyDescent="0.3">
      <c r="A20" s="4">
        <v>44498</v>
      </c>
      <c r="B20" s="5" t="s">
        <v>9</v>
      </c>
      <c r="C20" s="9">
        <v>407.05</v>
      </c>
      <c r="D20" s="35" t="s">
        <v>44</v>
      </c>
    </row>
    <row r="21" spans="1:4" ht="19.95" customHeight="1" x14ac:dyDescent="0.3">
      <c r="A21" s="4">
        <v>44499</v>
      </c>
      <c r="B21" s="5" t="s">
        <v>4</v>
      </c>
      <c r="C21" s="9">
        <v>300</v>
      </c>
      <c r="D21" s="35" t="s">
        <v>44</v>
      </c>
    </row>
    <row r="22" spans="1:4" ht="19.95" customHeight="1" x14ac:dyDescent="0.3">
      <c r="A22" s="6">
        <v>44501</v>
      </c>
      <c r="B22" s="7" t="s">
        <v>3</v>
      </c>
      <c r="C22" s="10">
        <v>2327</v>
      </c>
      <c r="D22" s="35" t="s">
        <v>43</v>
      </c>
    </row>
    <row r="23" spans="1:4" ht="19.95" customHeight="1" x14ac:dyDescent="0.3">
      <c r="A23" s="6">
        <v>44502</v>
      </c>
      <c r="B23" s="7" t="s">
        <v>10</v>
      </c>
      <c r="C23" s="9">
        <v>1150</v>
      </c>
      <c r="D23" s="35" t="s">
        <v>43</v>
      </c>
    </row>
    <row r="24" spans="1:4" ht="19.95" customHeight="1" x14ac:dyDescent="0.3">
      <c r="A24" s="6">
        <v>44504</v>
      </c>
      <c r="B24" s="7" t="s">
        <v>10</v>
      </c>
      <c r="C24" s="10">
        <v>1138</v>
      </c>
      <c r="D24" s="35" t="s">
        <v>43</v>
      </c>
    </row>
    <row r="25" spans="1:4" ht="19.95" customHeight="1" x14ac:dyDescent="0.3">
      <c r="A25" s="4">
        <v>44505</v>
      </c>
      <c r="B25" s="5" t="s">
        <v>13</v>
      </c>
      <c r="C25" s="9">
        <v>500</v>
      </c>
      <c r="D25" s="35" t="s">
        <v>43</v>
      </c>
    </row>
    <row r="26" spans="1:4" ht="19.95" customHeight="1" x14ac:dyDescent="0.3">
      <c r="A26" s="4">
        <v>44508</v>
      </c>
      <c r="B26" s="5" t="s">
        <v>6</v>
      </c>
      <c r="C26" s="9">
        <v>702</v>
      </c>
      <c r="D26" s="35" t="s">
        <v>43</v>
      </c>
    </row>
    <row r="27" spans="1:4" ht="19.95" customHeight="1" x14ac:dyDescent="0.3">
      <c r="A27" s="6">
        <v>44509</v>
      </c>
      <c r="B27" s="7" t="s">
        <v>4</v>
      </c>
      <c r="C27" s="10">
        <v>1600</v>
      </c>
      <c r="D27" s="35" t="s">
        <v>44</v>
      </c>
    </row>
    <row r="28" spans="1:4" ht="19.95" customHeight="1" x14ac:dyDescent="0.3">
      <c r="A28" s="6">
        <v>44512</v>
      </c>
      <c r="B28" s="7" t="s">
        <v>5</v>
      </c>
      <c r="C28" s="9">
        <v>600</v>
      </c>
      <c r="D28" s="35" t="s">
        <v>44</v>
      </c>
    </row>
    <row r="29" spans="1:4" ht="19.95" customHeight="1" x14ac:dyDescent="0.3">
      <c r="A29" s="4">
        <v>44515</v>
      </c>
      <c r="B29" s="5" t="s">
        <v>13</v>
      </c>
      <c r="C29" s="9">
        <v>900</v>
      </c>
      <c r="D29" s="35" t="s">
        <v>43</v>
      </c>
    </row>
    <row r="30" spans="1:4" ht="19.95" customHeight="1" x14ac:dyDescent="0.3">
      <c r="A30" s="6">
        <v>44515</v>
      </c>
      <c r="B30" s="5" t="s">
        <v>6</v>
      </c>
      <c r="C30" s="9">
        <v>150</v>
      </c>
      <c r="D30" s="35" t="s">
        <v>43</v>
      </c>
    </row>
    <row r="31" spans="1:4" ht="19.95" customHeight="1" x14ac:dyDescent="0.3">
      <c r="A31" s="4">
        <v>44515</v>
      </c>
      <c r="B31" s="5" t="s">
        <v>2</v>
      </c>
      <c r="C31" s="9">
        <v>2100</v>
      </c>
      <c r="D31" s="35" t="s">
        <v>44</v>
      </c>
    </row>
    <row r="32" spans="1:4" ht="19.95" customHeight="1" x14ac:dyDescent="0.3">
      <c r="A32" s="4">
        <v>44517</v>
      </c>
      <c r="B32" s="5" t="s">
        <v>11</v>
      </c>
      <c r="C32" s="9">
        <v>470.63</v>
      </c>
      <c r="D32" s="35" t="s">
        <v>44</v>
      </c>
    </row>
    <row r="33" spans="1:4" ht="19.95" customHeight="1" x14ac:dyDescent="0.3">
      <c r="A33" s="4">
        <v>44517</v>
      </c>
      <c r="B33" s="5" t="s">
        <v>9</v>
      </c>
      <c r="C33" s="9">
        <v>322.64</v>
      </c>
      <c r="D33" s="35" t="s">
        <v>44</v>
      </c>
    </row>
    <row r="34" spans="1:4" ht="19.95" customHeight="1" x14ac:dyDescent="0.3">
      <c r="A34" s="4">
        <v>44518</v>
      </c>
      <c r="B34" s="7" t="s">
        <v>8</v>
      </c>
      <c r="C34" s="9">
        <v>428</v>
      </c>
      <c r="D34" s="35" t="s">
        <v>43</v>
      </c>
    </row>
    <row r="35" spans="1:4" ht="19.95" customHeight="1" x14ac:dyDescent="0.3">
      <c r="A35" s="4">
        <v>44519</v>
      </c>
      <c r="B35" s="5" t="s">
        <v>5</v>
      </c>
      <c r="C35" s="9">
        <v>447</v>
      </c>
      <c r="D35" s="35" t="s">
        <v>44</v>
      </c>
    </row>
    <row r="36" spans="1:4" ht="19.95" customHeight="1" x14ac:dyDescent="0.3">
      <c r="A36" s="4">
        <v>44522</v>
      </c>
      <c r="B36" s="5" t="s">
        <v>4</v>
      </c>
      <c r="C36" s="10">
        <v>1720</v>
      </c>
      <c r="D36" s="35" t="s">
        <v>44</v>
      </c>
    </row>
    <row r="37" spans="1:4" ht="19.95" customHeight="1" x14ac:dyDescent="0.3">
      <c r="A37" s="6">
        <v>44524</v>
      </c>
      <c r="B37" s="7" t="s">
        <v>6</v>
      </c>
      <c r="C37" s="9">
        <v>540</v>
      </c>
      <c r="D37" s="35" t="s">
        <v>43</v>
      </c>
    </row>
    <row r="38" spans="1:4" ht="19.95" customHeight="1" x14ac:dyDescent="0.3">
      <c r="A38" s="4">
        <v>44525</v>
      </c>
      <c r="B38" s="5" t="s">
        <v>7</v>
      </c>
      <c r="C38" s="9">
        <v>314</v>
      </c>
      <c r="D38" s="35" t="s">
        <v>43</v>
      </c>
    </row>
    <row r="39" spans="1:4" ht="19.95" customHeight="1" x14ac:dyDescent="0.3">
      <c r="A39" s="4">
        <v>44526</v>
      </c>
      <c r="B39" s="5" t="s">
        <v>8</v>
      </c>
      <c r="C39" s="9">
        <v>518</v>
      </c>
      <c r="D39" s="35" t="s">
        <v>43</v>
      </c>
    </row>
    <row r="40" spans="1:4" ht="19.95" customHeight="1" x14ac:dyDescent="0.3">
      <c r="A40" s="4">
        <v>44526</v>
      </c>
      <c r="B40" s="7" t="s">
        <v>3</v>
      </c>
      <c r="C40" s="10">
        <v>2000</v>
      </c>
      <c r="D40" s="35" t="s">
        <v>43</v>
      </c>
    </row>
    <row r="41" spans="1:4" ht="19.95" customHeight="1" x14ac:dyDescent="0.3">
      <c r="A41" s="6">
        <v>44529</v>
      </c>
      <c r="B41" s="7" t="s">
        <v>7</v>
      </c>
      <c r="C41" s="9">
        <v>337</v>
      </c>
      <c r="D41" s="35" t="s">
        <v>43</v>
      </c>
    </row>
    <row r="42" spans="1:4" ht="19.95" customHeight="1" x14ac:dyDescent="0.3">
      <c r="A42" s="4">
        <v>44530</v>
      </c>
      <c r="B42" s="5" t="s">
        <v>8</v>
      </c>
      <c r="C42" s="9">
        <v>500</v>
      </c>
      <c r="D42" s="35" t="s">
        <v>43</v>
      </c>
    </row>
    <row r="43" spans="1:4" ht="19.95" customHeight="1" x14ac:dyDescent="0.3">
      <c r="A43" s="4">
        <v>44531</v>
      </c>
      <c r="B43" s="5" t="s">
        <v>4</v>
      </c>
      <c r="C43" s="10">
        <v>2500</v>
      </c>
      <c r="D43" s="35" t="s">
        <v>44</v>
      </c>
    </row>
    <row r="44" spans="1:4" ht="19.95" customHeight="1" x14ac:dyDescent="0.3">
      <c r="A44" s="6">
        <v>44534</v>
      </c>
      <c r="B44" s="7" t="s">
        <v>5</v>
      </c>
      <c r="C44" s="9">
        <v>710</v>
      </c>
      <c r="D44" s="35" t="s">
        <v>44</v>
      </c>
    </row>
    <row r="45" spans="1:4" ht="19.95" customHeight="1" x14ac:dyDescent="0.3">
      <c r="A45" s="4">
        <v>44537</v>
      </c>
      <c r="B45" s="5" t="s">
        <v>2</v>
      </c>
      <c r="C45" s="9">
        <v>2300</v>
      </c>
      <c r="D45" s="35" t="s">
        <v>44</v>
      </c>
    </row>
    <row r="46" spans="1:4" ht="19.95" customHeight="1" x14ac:dyDescent="0.3">
      <c r="A46" s="4">
        <v>44539</v>
      </c>
      <c r="B46" s="5" t="s">
        <v>12</v>
      </c>
      <c r="C46" s="9">
        <v>12000</v>
      </c>
      <c r="D46" s="35" t="s">
        <v>43</v>
      </c>
    </row>
    <row r="47" spans="1:4" ht="19.95" customHeight="1" x14ac:dyDescent="0.3">
      <c r="A47" s="4">
        <v>44545</v>
      </c>
      <c r="B47" s="7" t="s">
        <v>10</v>
      </c>
      <c r="C47" s="9">
        <v>1500</v>
      </c>
      <c r="D47" s="35" t="s">
        <v>43</v>
      </c>
    </row>
    <row r="48" spans="1:4" ht="19.95" customHeight="1" x14ac:dyDescent="0.3">
      <c r="A48" s="4">
        <v>44547</v>
      </c>
      <c r="B48" s="5" t="s">
        <v>11</v>
      </c>
      <c r="C48" s="9">
        <v>470.63</v>
      </c>
      <c r="D48" s="35" t="s">
        <v>44</v>
      </c>
    </row>
    <row r="49" spans="1:4" ht="19.95" customHeight="1" x14ac:dyDescent="0.3">
      <c r="A49" s="4">
        <v>44550</v>
      </c>
      <c r="B49" s="5" t="s">
        <v>7</v>
      </c>
      <c r="C49" s="9">
        <v>267</v>
      </c>
      <c r="D49" s="35" t="s">
        <v>43</v>
      </c>
    </row>
    <row r="50" spans="1:4" ht="19.95" customHeight="1" x14ac:dyDescent="0.3">
      <c r="A50" s="4">
        <v>44553</v>
      </c>
      <c r="B50" s="5" t="s">
        <v>6</v>
      </c>
      <c r="C50" s="9">
        <v>640</v>
      </c>
      <c r="D50" s="35" t="s">
        <v>43</v>
      </c>
    </row>
    <row r="51" spans="1:4" ht="19.95" customHeight="1" x14ac:dyDescent="0.3">
      <c r="A51" s="4">
        <v>44553</v>
      </c>
      <c r="B51" s="5" t="s">
        <v>5</v>
      </c>
      <c r="C51" s="9">
        <v>450</v>
      </c>
      <c r="D51" s="35" t="s">
        <v>44</v>
      </c>
    </row>
    <row r="52" spans="1:4" ht="19.95" customHeight="1" x14ac:dyDescent="0.3">
      <c r="A52" s="2"/>
      <c r="C52" s="11">
        <f>SUM(C2:C51)</f>
        <v>57045.27</v>
      </c>
    </row>
    <row r="53" spans="1:4" ht="19.95" customHeight="1" x14ac:dyDescent="0.3">
      <c r="A53" s="1"/>
      <c r="C53" s="11"/>
    </row>
  </sheetData>
  <dataValidations count="1">
    <dataValidation type="list" allowBlank="1" showInputMessage="1" showErrorMessage="1" sqref="D2:D51" xr:uid="{4433FE1D-2AB2-4532-9715-57BB5685428A}">
      <formula1>$F$3:$F$4</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26F1A-5627-4399-8141-1D1AFC21972A}">
  <dimension ref="A1:F53"/>
  <sheetViews>
    <sheetView workbookViewId="0">
      <selection activeCell="H54" sqref="H54"/>
    </sheetView>
  </sheetViews>
  <sheetFormatPr defaultRowHeight="19.95" customHeight="1" x14ac:dyDescent="0.3"/>
  <cols>
    <col min="1" max="1" width="18.21875" customWidth="1"/>
    <col min="2" max="2" width="23.6640625" customWidth="1"/>
    <col min="3" max="3" width="16.21875" customWidth="1"/>
    <col min="4" max="4" width="20.33203125" style="38" customWidth="1"/>
  </cols>
  <sheetData>
    <row r="1" spans="1:6" ht="19.95" customHeight="1" x14ac:dyDescent="0.35">
      <c r="A1" s="3" t="s">
        <v>0</v>
      </c>
      <c r="B1" s="3" t="s">
        <v>14</v>
      </c>
      <c r="C1" s="8" t="s">
        <v>1</v>
      </c>
      <c r="D1" s="36" t="s">
        <v>45</v>
      </c>
      <c r="F1" s="17" t="s">
        <v>46</v>
      </c>
    </row>
    <row r="2" spans="1:6" ht="19.95" customHeight="1" x14ac:dyDescent="0.3">
      <c r="A2" s="4">
        <v>44470</v>
      </c>
      <c r="B2" s="5" t="s">
        <v>2</v>
      </c>
      <c r="C2" s="9">
        <v>2300</v>
      </c>
      <c r="D2" s="37" t="str">
        <f>IF(C2&gt;2000,"Over Budget","Within Budget")</f>
        <v>Over Budget</v>
      </c>
    </row>
    <row r="3" spans="1:6" ht="19.95" customHeight="1" x14ac:dyDescent="0.3">
      <c r="A3" s="6">
        <v>44470</v>
      </c>
      <c r="B3" s="7" t="s">
        <v>3</v>
      </c>
      <c r="C3" s="9">
        <v>767</v>
      </c>
      <c r="D3" s="37" t="str">
        <f t="shared" ref="D3:D51" si="0">IF(C3&gt;2000,"Over Budget","Within Budget")</f>
        <v>Within Budget</v>
      </c>
    </row>
    <row r="4" spans="1:6" ht="19.95" customHeight="1" x14ac:dyDescent="0.3">
      <c r="A4" s="6">
        <v>44470</v>
      </c>
      <c r="B4" s="7" t="s">
        <v>4</v>
      </c>
      <c r="C4" s="10">
        <v>2500</v>
      </c>
      <c r="D4" s="37" t="str">
        <f t="shared" si="0"/>
        <v>Over Budget</v>
      </c>
    </row>
    <row r="5" spans="1:6" ht="19.95" customHeight="1" x14ac:dyDescent="0.3">
      <c r="A5" s="6">
        <v>44473</v>
      </c>
      <c r="B5" s="7" t="s">
        <v>5</v>
      </c>
      <c r="C5" s="9">
        <v>710</v>
      </c>
      <c r="D5" s="37" t="str">
        <f t="shared" si="0"/>
        <v>Within Budget</v>
      </c>
    </row>
    <row r="6" spans="1:6" ht="19.95" customHeight="1" x14ac:dyDescent="0.3">
      <c r="A6" s="4">
        <v>44473</v>
      </c>
      <c r="B6" s="5" t="s">
        <v>6</v>
      </c>
      <c r="C6" s="9">
        <v>760</v>
      </c>
      <c r="D6" s="37" t="str">
        <f t="shared" si="0"/>
        <v>Within Budget</v>
      </c>
    </row>
    <row r="7" spans="1:6" ht="19.95" customHeight="1" x14ac:dyDescent="0.3">
      <c r="A7" s="6">
        <v>44476</v>
      </c>
      <c r="B7" s="7" t="s">
        <v>10</v>
      </c>
      <c r="C7" s="10">
        <v>1900</v>
      </c>
      <c r="D7" s="37" t="str">
        <f t="shared" si="0"/>
        <v>Within Budget</v>
      </c>
    </row>
    <row r="8" spans="1:6" ht="19.95" customHeight="1" x14ac:dyDescent="0.3">
      <c r="A8" s="4">
        <v>44477</v>
      </c>
      <c r="B8" s="5" t="s">
        <v>7</v>
      </c>
      <c r="C8" s="9">
        <v>450</v>
      </c>
      <c r="D8" s="37" t="str">
        <f t="shared" si="0"/>
        <v>Within Budget</v>
      </c>
    </row>
    <row r="9" spans="1:6" ht="19.95" customHeight="1" x14ac:dyDescent="0.3">
      <c r="A9" s="6">
        <v>44484</v>
      </c>
      <c r="B9" s="7" t="s">
        <v>8</v>
      </c>
      <c r="C9" s="9">
        <v>620</v>
      </c>
      <c r="D9" s="37" t="str">
        <f t="shared" si="0"/>
        <v>Within Budget</v>
      </c>
    </row>
    <row r="10" spans="1:6" ht="19.95" customHeight="1" x14ac:dyDescent="0.3">
      <c r="A10" s="6">
        <v>44485</v>
      </c>
      <c r="B10" s="7" t="s">
        <v>11</v>
      </c>
      <c r="C10" s="9">
        <v>470</v>
      </c>
      <c r="D10" s="37" t="str">
        <f t="shared" si="0"/>
        <v>Within Budget</v>
      </c>
    </row>
    <row r="11" spans="1:6" ht="19.95" customHeight="1" x14ac:dyDescent="0.3">
      <c r="A11" s="6">
        <v>44487</v>
      </c>
      <c r="B11" s="7" t="s">
        <v>3</v>
      </c>
      <c r="C11" s="9">
        <v>970</v>
      </c>
      <c r="D11" s="37" t="str">
        <f t="shared" si="0"/>
        <v>Within Budget</v>
      </c>
    </row>
    <row r="12" spans="1:6" ht="19.95" customHeight="1" x14ac:dyDescent="0.3">
      <c r="A12" s="6">
        <v>44487</v>
      </c>
      <c r="B12" s="5" t="s">
        <v>2</v>
      </c>
      <c r="C12" s="10">
        <v>1075</v>
      </c>
      <c r="D12" s="37" t="str">
        <f t="shared" si="0"/>
        <v>Within Budget</v>
      </c>
    </row>
    <row r="13" spans="1:6" ht="19.95" customHeight="1" x14ac:dyDescent="0.3">
      <c r="A13" s="6">
        <v>44488</v>
      </c>
      <c r="B13" s="7" t="s">
        <v>7</v>
      </c>
      <c r="C13" s="9">
        <v>489</v>
      </c>
      <c r="D13" s="37" t="str">
        <f t="shared" si="0"/>
        <v>Within Budget</v>
      </c>
    </row>
    <row r="14" spans="1:6" ht="19.95" customHeight="1" x14ac:dyDescent="0.3">
      <c r="A14" s="6">
        <v>44491</v>
      </c>
      <c r="B14" s="7" t="s">
        <v>4</v>
      </c>
      <c r="C14" s="10">
        <v>1574.1</v>
      </c>
      <c r="D14" s="37" t="str">
        <f t="shared" si="0"/>
        <v>Within Budget</v>
      </c>
    </row>
    <row r="15" spans="1:6" ht="19.95" customHeight="1" x14ac:dyDescent="0.3">
      <c r="A15" s="6">
        <v>44491</v>
      </c>
      <c r="B15" s="7" t="s">
        <v>6</v>
      </c>
      <c r="C15" s="9">
        <v>550</v>
      </c>
      <c r="D15" s="37" t="str">
        <f t="shared" si="0"/>
        <v>Within Budget</v>
      </c>
    </row>
    <row r="16" spans="1:6" ht="19.95" customHeight="1" x14ac:dyDescent="0.3">
      <c r="A16" s="6">
        <v>44494</v>
      </c>
      <c r="B16" s="7" t="s">
        <v>9</v>
      </c>
      <c r="C16" s="9">
        <v>423</v>
      </c>
      <c r="D16" s="37" t="str">
        <f t="shared" si="0"/>
        <v>Within Budget</v>
      </c>
    </row>
    <row r="17" spans="1:4" ht="19.95" customHeight="1" x14ac:dyDescent="0.3">
      <c r="A17" s="6">
        <v>44496</v>
      </c>
      <c r="B17" s="7" t="s">
        <v>9</v>
      </c>
      <c r="C17" s="9">
        <v>358.22</v>
      </c>
      <c r="D17" s="37" t="str">
        <f t="shared" si="0"/>
        <v>Within Budget</v>
      </c>
    </row>
    <row r="18" spans="1:4" ht="19.95" customHeight="1" x14ac:dyDescent="0.3">
      <c r="A18" s="6">
        <v>44496</v>
      </c>
      <c r="B18" s="7" t="s">
        <v>8</v>
      </c>
      <c r="C18" s="9">
        <v>520</v>
      </c>
      <c r="D18" s="37" t="str">
        <f t="shared" si="0"/>
        <v>Within Budget</v>
      </c>
    </row>
    <row r="19" spans="1:4" ht="19.95" customHeight="1" x14ac:dyDescent="0.3">
      <c r="A19" s="4">
        <v>44497</v>
      </c>
      <c r="B19" s="5" t="s">
        <v>5</v>
      </c>
      <c r="C19" s="9">
        <v>300</v>
      </c>
      <c r="D19" s="37" t="str">
        <f t="shared" si="0"/>
        <v>Within Budget</v>
      </c>
    </row>
    <row r="20" spans="1:4" ht="19.95" customHeight="1" x14ac:dyDescent="0.3">
      <c r="A20" s="4">
        <v>44498</v>
      </c>
      <c r="B20" s="5" t="s">
        <v>9</v>
      </c>
      <c r="C20" s="9">
        <v>407.05</v>
      </c>
      <c r="D20" s="37" t="str">
        <f t="shared" si="0"/>
        <v>Within Budget</v>
      </c>
    </row>
    <row r="21" spans="1:4" ht="19.95" customHeight="1" x14ac:dyDescent="0.3">
      <c r="A21" s="4">
        <v>44499</v>
      </c>
      <c r="B21" s="5" t="s">
        <v>4</v>
      </c>
      <c r="C21" s="9">
        <v>300</v>
      </c>
      <c r="D21" s="37" t="str">
        <f t="shared" si="0"/>
        <v>Within Budget</v>
      </c>
    </row>
    <row r="22" spans="1:4" ht="19.95" customHeight="1" x14ac:dyDescent="0.3">
      <c r="A22" s="6">
        <v>44501</v>
      </c>
      <c r="B22" s="7" t="s">
        <v>3</v>
      </c>
      <c r="C22" s="10">
        <v>2327</v>
      </c>
      <c r="D22" s="37" t="str">
        <f t="shared" si="0"/>
        <v>Over Budget</v>
      </c>
    </row>
    <row r="23" spans="1:4" ht="19.95" customHeight="1" x14ac:dyDescent="0.3">
      <c r="A23" s="6">
        <v>44502</v>
      </c>
      <c r="B23" s="7" t="s">
        <v>10</v>
      </c>
      <c r="C23" s="9">
        <v>1150</v>
      </c>
      <c r="D23" s="37" t="str">
        <f t="shared" si="0"/>
        <v>Within Budget</v>
      </c>
    </row>
    <row r="24" spans="1:4" ht="19.95" customHeight="1" x14ac:dyDescent="0.3">
      <c r="A24" s="6">
        <v>44504</v>
      </c>
      <c r="B24" s="7" t="s">
        <v>10</v>
      </c>
      <c r="C24" s="10">
        <v>1138</v>
      </c>
      <c r="D24" s="37" t="str">
        <f t="shared" si="0"/>
        <v>Within Budget</v>
      </c>
    </row>
    <row r="25" spans="1:4" ht="19.95" customHeight="1" x14ac:dyDescent="0.3">
      <c r="A25" s="4">
        <v>44505</v>
      </c>
      <c r="B25" s="5" t="s">
        <v>13</v>
      </c>
      <c r="C25" s="9">
        <v>500</v>
      </c>
      <c r="D25" s="37" t="str">
        <f t="shared" si="0"/>
        <v>Within Budget</v>
      </c>
    </row>
    <row r="26" spans="1:4" ht="19.95" customHeight="1" x14ac:dyDescent="0.3">
      <c r="A26" s="4">
        <v>44508</v>
      </c>
      <c r="B26" s="5" t="s">
        <v>6</v>
      </c>
      <c r="C26" s="9">
        <v>702</v>
      </c>
      <c r="D26" s="37" t="str">
        <f t="shared" si="0"/>
        <v>Within Budget</v>
      </c>
    </row>
    <row r="27" spans="1:4" ht="19.95" customHeight="1" x14ac:dyDescent="0.3">
      <c r="A27" s="6">
        <v>44509</v>
      </c>
      <c r="B27" s="7" t="s">
        <v>4</v>
      </c>
      <c r="C27" s="10">
        <v>1600</v>
      </c>
      <c r="D27" s="37" t="str">
        <f t="shared" si="0"/>
        <v>Within Budget</v>
      </c>
    </row>
    <row r="28" spans="1:4" ht="19.95" customHeight="1" x14ac:dyDescent="0.3">
      <c r="A28" s="6">
        <v>44512</v>
      </c>
      <c r="B28" s="7" t="s">
        <v>5</v>
      </c>
      <c r="C28" s="9">
        <v>600</v>
      </c>
      <c r="D28" s="37" t="str">
        <f t="shared" si="0"/>
        <v>Within Budget</v>
      </c>
    </row>
    <row r="29" spans="1:4" ht="19.95" customHeight="1" x14ac:dyDescent="0.3">
      <c r="A29" s="4">
        <v>44515</v>
      </c>
      <c r="B29" s="5" t="s">
        <v>13</v>
      </c>
      <c r="C29" s="9">
        <v>900</v>
      </c>
      <c r="D29" s="37" t="str">
        <f t="shared" si="0"/>
        <v>Within Budget</v>
      </c>
    </row>
    <row r="30" spans="1:4" ht="19.95" customHeight="1" x14ac:dyDescent="0.3">
      <c r="A30" s="6">
        <v>44515</v>
      </c>
      <c r="B30" s="5" t="s">
        <v>6</v>
      </c>
      <c r="C30" s="9">
        <v>150</v>
      </c>
      <c r="D30" s="37" t="str">
        <f t="shared" si="0"/>
        <v>Within Budget</v>
      </c>
    </row>
    <row r="31" spans="1:4" ht="19.95" customHeight="1" x14ac:dyDescent="0.3">
      <c r="A31" s="4">
        <v>44515</v>
      </c>
      <c r="B31" s="5" t="s">
        <v>2</v>
      </c>
      <c r="C31" s="9">
        <v>2100</v>
      </c>
      <c r="D31" s="37" t="str">
        <f t="shared" si="0"/>
        <v>Over Budget</v>
      </c>
    </row>
    <row r="32" spans="1:4" ht="19.95" customHeight="1" x14ac:dyDescent="0.3">
      <c r="A32" s="4">
        <v>44517</v>
      </c>
      <c r="B32" s="5" t="s">
        <v>11</v>
      </c>
      <c r="C32" s="9">
        <v>470.63</v>
      </c>
      <c r="D32" s="37" t="str">
        <f t="shared" si="0"/>
        <v>Within Budget</v>
      </c>
    </row>
    <row r="33" spans="1:4" ht="19.95" customHeight="1" x14ac:dyDescent="0.3">
      <c r="A33" s="4">
        <v>44517</v>
      </c>
      <c r="B33" s="5" t="s">
        <v>9</v>
      </c>
      <c r="C33" s="9">
        <v>322.64</v>
      </c>
      <c r="D33" s="37" t="str">
        <f t="shared" si="0"/>
        <v>Within Budget</v>
      </c>
    </row>
    <row r="34" spans="1:4" ht="19.95" customHeight="1" x14ac:dyDescent="0.3">
      <c r="A34" s="4">
        <v>44518</v>
      </c>
      <c r="B34" s="7" t="s">
        <v>8</v>
      </c>
      <c r="C34" s="9">
        <v>428</v>
      </c>
      <c r="D34" s="37" t="str">
        <f t="shared" si="0"/>
        <v>Within Budget</v>
      </c>
    </row>
    <row r="35" spans="1:4" ht="19.95" customHeight="1" x14ac:dyDescent="0.3">
      <c r="A35" s="4">
        <v>44519</v>
      </c>
      <c r="B35" s="5" t="s">
        <v>5</v>
      </c>
      <c r="C35" s="9">
        <v>447</v>
      </c>
      <c r="D35" s="37" t="str">
        <f t="shared" si="0"/>
        <v>Within Budget</v>
      </c>
    </row>
    <row r="36" spans="1:4" ht="19.95" customHeight="1" x14ac:dyDescent="0.3">
      <c r="A36" s="4">
        <v>44522</v>
      </c>
      <c r="B36" s="5" t="s">
        <v>4</v>
      </c>
      <c r="C36" s="10">
        <v>1720</v>
      </c>
      <c r="D36" s="37" t="str">
        <f t="shared" si="0"/>
        <v>Within Budget</v>
      </c>
    </row>
    <row r="37" spans="1:4" ht="19.95" customHeight="1" x14ac:dyDescent="0.3">
      <c r="A37" s="6">
        <v>44524</v>
      </c>
      <c r="B37" s="7" t="s">
        <v>6</v>
      </c>
      <c r="C37" s="9">
        <v>540</v>
      </c>
      <c r="D37" s="37" t="str">
        <f t="shared" si="0"/>
        <v>Within Budget</v>
      </c>
    </row>
    <row r="38" spans="1:4" ht="19.95" customHeight="1" x14ac:dyDescent="0.3">
      <c r="A38" s="4">
        <v>44525</v>
      </c>
      <c r="B38" s="5" t="s">
        <v>7</v>
      </c>
      <c r="C38" s="9">
        <v>314</v>
      </c>
      <c r="D38" s="37" t="str">
        <f t="shared" si="0"/>
        <v>Within Budget</v>
      </c>
    </row>
    <row r="39" spans="1:4" ht="19.95" customHeight="1" x14ac:dyDescent="0.3">
      <c r="A39" s="4">
        <v>44526</v>
      </c>
      <c r="B39" s="5" t="s">
        <v>8</v>
      </c>
      <c r="C39" s="9">
        <v>518</v>
      </c>
      <c r="D39" s="37" t="str">
        <f t="shared" si="0"/>
        <v>Within Budget</v>
      </c>
    </row>
    <row r="40" spans="1:4" ht="19.95" customHeight="1" x14ac:dyDescent="0.3">
      <c r="A40" s="4">
        <v>44526</v>
      </c>
      <c r="B40" s="7" t="s">
        <v>3</v>
      </c>
      <c r="C40" s="10">
        <v>2000</v>
      </c>
      <c r="D40" s="37" t="str">
        <f t="shared" si="0"/>
        <v>Within Budget</v>
      </c>
    </row>
    <row r="41" spans="1:4" ht="19.95" customHeight="1" x14ac:dyDescent="0.3">
      <c r="A41" s="6">
        <v>44529</v>
      </c>
      <c r="B41" s="7" t="s">
        <v>7</v>
      </c>
      <c r="C41" s="9">
        <v>337</v>
      </c>
      <c r="D41" s="37" t="str">
        <f t="shared" si="0"/>
        <v>Within Budget</v>
      </c>
    </row>
    <row r="42" spans="1:4" ht="19.95" customHeight="1" x14ac:dyDescent="0.3">
      <c r="A42" s="4">
        <v>44530</v>
      </c>
      <c r="B42" s="5" t="s">
        <v>8</v>
      </c>
      <c r="C42" s="9">
        <v>500</v>
      </c>
      <c r="D42" s="37" t="str">
        <f t="shared" si="0"/>
        <v>Within Budget</v>
      </c>
    </row>
    <row r="43" spans="1:4" ht="19.95" customHeight="1" x14ac:dyDescent="0.3">
      <c r="A43" s="4">
        <v>44531</v>
      </c>
      <c r="B43" s="5" t="s">
        <v>4</v>
      </c>
      <c r="C43" s="10">
        <v>2500</v>
      </c>
      <c r="D43" s="37" t="str">
        <f t="shared" si="0"/>
        <v>Over Budget</v>
      </c>
    </row>
    <row r="44" spans="1:4" ht="19.95" customHeight="1" x14ac:dyDescent="0.3">
      <c r="A44" s="6">
        <v>44534</v>
      </c>
      <c r="B44" s="7" t="s">
        <v>5</v>
      </c>
      <c r="C44" s="9">
        <v>710</v>
      </c>
      <c r="D44" s="37" t="str">
        <f t="shared" si="0"/>
        <v>Within Budget</v>
      </c>
    </row>
    <row r="45" spans="1:4" ht="19.95" customHeight="1" x14ac:dyDescent="0.3">
      <c r="A45" s="4">
        <v>44537</v>
      </c>
      <c r="B45" s="5" t="s">
        <v>2</v>
      </c>
      <c r="C45" s="9">
        <v>2300</v>
      </c>
      <c r="D45" s="37" t="str">
        <f t="shared" si="0"/>
        <v>Over Budget</v>
      </c>
    </row>
    <row r="46" spans="1:4" ht="19.95" customHeight="1" x14ac:dyDescent="0.3">
      <c r="A46" s="4">
        <v>44539</v>
      </c>
      <c r="B46" s="5" t="s">
        <v>12</v>
      </c>
      <c r="C46" s="9">
        <v>12000</v>
      </c>
      <c r="D46" s="37" t="str">
        <f t="shared" si="0"/>
        <v>Over Budget</v>
      </c>
    </row>
    <row r="47" spans="1:4" ht="19.95" customHeight="1" x14ac:dyDescent="0.3">
      <c r="A47" s="4">
        <v>44545</v>
      </c>
      <c r="B47" s="7" t="s">
        <v>10</v>
      </c>
      <c r="C47" s="9">
        <v>1500</v>
      </c>
      <c r="D47" s="37" t="str">
        <f t="shared" si="0"/>
        <v>Within Budget</v>
      </c>
    </row>
    <row r="48" spans="1:4" ht="19.95" customHeight="1" x14ac:dyDescent="0.3">
      <c r="A48" s="4">
        <v>44547</v>
      </c>
      <c r="B48" s="5" t="s">
        <v>11</v>
      </c>
      <c r="C48" s="9">
        <v>470.63</v>
      </c>
      <c r="D48" s="37" t="str">
        <f t="shared" si="0"/>
        <v>Within Budget</v>
      </c>
    </row>
    <row r="49" spans="1:4" ht="19.95" customHeight="1" x14ac:dyDescent="0.3">
      <c r="A49" s="4">
        <v>44550</v>
      </c>
      <c r="B49" s="5" t="s">
        <v>7</v>
      </c>
      <c r="C49" s="9">
        <v>267</v>
      </c>
      <c r="D49" s="37" t="str">
        <f t="shared" si="0"/>
        <v>Within Budget</v>
      </c>
    </row>
    <row r="50" spans="1:4" ht="19.95" customHeight="1" x14ac:dyDescent="0.3">
      <c r="A50" s="4">
        <v>44553</v>
      </c>
      <c r="B50" s="5" t="s">
        <v>6</v>
      </c>
      <c r="C50" s="9">
        <v>640</v>
      </c>
      <c r="D50" s="37" t="str">
        <f t="shared" si="0"/>
        <v>Within Budget</v>
      </c>
    </row>
    <row r="51" spans="1:4" ht="19.95" customHeight="1" x14ac:dyDescent="0.3">
      <c r="A51" s="4">
        <v>44553</v>
      </c>
      <c r="B51" s="5" t="s">
        <v>5</v>
      </c>
      <c r="C51" s="9">
        <v>450</v>
      </c>
      <c r="D51" s="39" t="str">
        <f t="shared" si="0"/>
        <v>Within Budget</v>
      </c>
    </row>
    <row r="52" spans="1:4" ht="19.95" customHeight="1" x14ac:dyDescent="0.3">
      <c r="A52" s="2"/>
      <c r="C52" s="11">
        <f>SUM(C2:C51)</f>
        <v>57045.27</v>
      </c>
    </row>
    <row r="53" spans="1:4" ht="19.95" customHeight="1" x14ac:dyDescent="0.3">
      <c r="A53" s="1"/>
      <c r="C53"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F0D23-9237-459A-804F-7CE07B058641}">
  <dimension ref="A1:B8"/>
  <sheetViews>
    <sheetView tabSelected="1" workbookViewId="0">
      <selection activeCell="J15" sqref="J15"/>
    </sheetView>
  </sheetViews>
  <sheetFormatPr defaultRowHeight="14.4" x14ac:dyDescent="0.3"/>
  <cols>
    <col min="1" max="16384" width="8.88671875" style="47"/>
  </cols>
  <sheetData>
    <row r="1" spans="1:2" s="46" customFormat="1" ht="15.6" x14ac:dyDescent="0.3">
      <c r="A1" s="46" t="s">
        <v>48</v>
      </c>
    </row>
    <row r="3" spans="1:2" s="46" customFormat="1" ht="15.6" x14ac:dyDescent="0.3">
      <c r="A3" s="46" t="s">
        <v>49</v>
      </c>
      <c r="B3" s="46" t="s">
        <v>50</v>
      </c>
    </row>
    <row r="4" spans="1:2" s="46" customFormat="1" ht="15.6" x14ac:dyDescent="0.3">
      <c r="B4" s="46" t="s">
        <v>52</v>
      </c>
    </row>
    <row r="5" spans="1:2" s="46" customFormat="1" ht="15.6" x14ac:dyDescent="0.3">
      <c r="B5" s="46" t="s">
        <v>51</v>
      </c>
    </row>
    <row r="6" spans="1:2" s="46" customFormat="1" ht="15.6" x14ac:dyDescent="0.3">
      <c r="B6" s="46" t="s">
        <v>53</v>
      </c>
    </row>
    <row r="7" spans="1:2" s="46" customFormat="1" ht="15.6" x14ac:dyDescent="0.3">
      <c r="B7" s="46" t="s">
        <v>54</v>
      </c>
    </row>
    <row r="8" spans="1:2" s="46" customFormat="1" ht="15.6" x14ac:dyDescent="0.3">
      <c r="B8" s="4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Expense</vt:lpstr>
      <vt:lpstr> Task 1</vt:lpstr>
      <vt:lpstr>Task 2</vt:lpstr>
      <vt:lpstr>Task 3</vt:lpstr>
      <vt:lpstr>Task 4</vt:lpstr>
      <vt:lpstr>Task 5</vt:lpstr>
      <vt:lpstr>Task 6</vt:lpstr>
      <vt:lpstr>Task 7</vt:lpstr>
      <vt:lpstr>Task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sandhya yadav</cp:lastModifiedBy>
  <dcterms:created xsi:type="dcterms:W3CDTF">2015-06-05T18:17:20Z</dcterms:created>
  <dcterms:modified xsi:type="dcterms:W3CDTF">2024-08-01T14:39:33Z</dcterms:modified>
</cp:coreProperties>
</file>