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eboer1\Box Sync\Data_files\28Si\"/>
    </mc:Choice>
  </mc:AlternateContent>
  <bookViews>
    <workbookView xWindow="0" yWindow="0" windowWidth="28800" windowHeight="12030"/>
  </bookViews>
  <sheets>
    <sheet name="Nelson Excitation Energie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" i="1" l="1"/>
  <c r="J108" i="1"/>
  <c r="C108" i="1"/>
  <c r="B108" i="1"/>
  <c r="J107" i="1"/>
  <c r="H107" i="1"/>
  <c r="F107" i="1"/>
  <c r="B107" i="1"/>
  <c r="C107" i="1" s="1"/>
  <c r="I107" i="1" s="1"/>
  <c r="J106" i="1"/>
  <c r="B106" i="1"/>
  <c r="C106" i="1" s="1"/>
  <c r="J105" i="1"/>
  <c r="C105" i="1"/>
  <c r="B105" i="1"/>
  <c r="J104" i="1"/>
  <c r="B104" i="1"/>
  <c r="C104" i="1" s="1"/>
  <c r="J103" i="1"/>
  <c r="B103" i="1"/>
  <c r="C103" i="1" s="1"/>
  <c r="J102" i="1"/>
  <c r="C102" i="1"/>
  <c r="B102" i="1"/>
  <c r="J101" i="1"/>
  <c r="C101" i="1"/>
  <c r="B101" i="1"/>
  <c r="J100" i="1"/>
  <c r="B100" i="1"/>
  <c r="C100" i="1" s="1"/>
  <c r="J99" i="1"/>
  <c r="B99" i="1"/>
  <c r="C99" i="1" s="1"/>
  <c r="J98" i="1"/>
  <c r="B98" i="1"/>
  <c r="C98" i="1" s="1"/>
  <c r="J97" i="1"/>
  <c r="C97" i="1"/>
  <c r="B97" i="1"/>
  <c r="J96" i="1"/>
  <c r="H96" i="1"/>
  <c r="F96" i="1"/>
  <c r="B96" i="1"/>
  <c r="C96" i="1" s="1"/>
  <c r="I96" i="1" s="1"/>
  <c r="J95" i="1"/>
  <c r="C95" i="1"/>
  <c r="B95" i="1"/>
  <c r="J94" i="1"/>
  <c r="C94" i="1"/>
  <c r="B94" i="1"/>
  <c r="J93" i="1"/>
  <c r="B93" i="1"/>
  <c r="C93" i="1" s="1"/>
  <c r="J92" i="1"/>
  <c r="B92" i="1"/>
  <c r="C92" i="1" s="1"/>
  <c r="J91" i="1"/>
  <c r="B91" i="1"/>
  <c r="C91" i="1" s="1"/>
  <c r="J90" i="1"/>
  <c r="C90" i="1"/>
  <c r="B90" i="1"/>
  <c r="J89" i="1"/>
  <c r="B89" i="1"/>
  <c r="C89" i="1" s="1"/>
  <c r="J88" i="1"/>
  <c r="B88" i="1"/>
  <c r="C88" i="1" s="1"/>
  <c r="J87" i="1"/>
  <c r="C87" i="1"/>
  <c r="B87" i="1"/>
  <c r="J86" i="1"/>
  <c r="H86" i="1"/>
  <c r="F86" i="1"/>
  <c r="B86" i="1"/>
  <c r="C86" i="1" s="1"/>
  <c r="I86" i="1" s="1"/>
  <c r="J85" i="1"/>
  <c r="B85" i="1"/>
  <c r="C85" i="1" s="1"/>
  <c r="J84" i="1"/>
  <c r="B84" i="1"/>
  <c r="C84" i="1" s="1"/>
  <c r="J83" i="1"/>
  <c r="C83" i="1"/>
  <c r="B83" i="1"/>
  <c r="J82" i="1"/>
  <c r="B82" i="1"/>
  <c r="C82" i="1" s="1"/>
  <c r="J81" i="1"/>
  <c r="H81" i="1"/>
  <c r="F81" i="1"/>
  <c r="C81" i="1"/>
  <c r="I81" i="1" s="1"/>
  <c r="B81" i="1"/>
  <c r="J80" i="1"/>
  <c r="C80" i="1"/>
  <c r="B80" i="1"/>
  <c r="J79" i="1"/>
  <c r="B79" i="1"/>
  <c r="C79" i="1" s="1"/>
  <c r="J78" i="1"/>
  <c r="B78" i="1"/>
  <c r="C78" i="1" s="1"/>
  <c r="J77" i="1"/>
  <c r="B77" i="1"/>
  <c r="C77" i="1" s="1"/>
  <c r="J76" i="1"/>
  <c r="C76" i="1"/>
  <c r="B76" i="1"/>
  <c r="J75" i="1"/>
  <c r="B75" i="1"/>
  <c r="C75" i="1" s="1"/>
  <c r="J74" i="1"/>
  <c r="B74" i="1"/>
  <c r="C74" i="1" s="1"/>
  <c r="J73" i="1"/>
  <c r="C73" i="1"/>
  <c r="B73" i="1"/>
  <c r="J72" i="1"/>
  <c r="C72" i="1"/>
  <c r="B72" i="1"/>
  <c r="J71" i="1"/>
  <c r="B71" i="1"/>
  <c r="C71" i="1" s="1"/>
  <c r="J70" i="1"/>
  <c r="B70" i="1"/>
  <c r="C70" i="1" s="1"/>
  <c r="J69" i="1"/>
  <c r="B69" i="1"/>
  <c r="C69" i="1" s="1"/>
  <c r="J68" i="1"/>
  <c r="C68" i="1"/>
  <c r="B68" i="1"/>
  <c r="J67" i="1"/>
  <c r="B67" i="1"/>
  <c r="C67" i="1" s="1"/>
  <c r="J66" i="1"/>
  <c r="B66" i="1"/>
  <c r="C66" i="1" s="1"/>
  <c r="J65" i="1"/>
  <c r="B65" i="1"/>
  <c r="C65" i="1" s="1"/>
  <c r="J64" i="1"/>
  <c r="C64" i="1"/>
  <c r="B64" i="1"/>
  <c r="J63" i="1"/>
  <c r="H63" i="1"/>
  <c r="F63" i="1"/>
  <c r="B63" i="1"/>
  <c r="C63" i="1" s="1"/>
  <c r="I63" i="1" s="1"/>
  <c r="J62" i="1"/>
  <c r="B62" i="1"/>
  <c r="C62" i="1" s="1"/>
  <c r="J61" i="1"/>
  <c r="C61" i="1"/>
  <c r="B61" i="1"/>
  <c r="J60" i="1"/>
  <c r="B60" i="1"/>
  <c r="C60" i="1" s="1"/>
  <c r="J59" i="1"/>
  <c r="B59" i="1"/>
  <c r="C59" i="1" s="1"/>
  <c r="J58" i="1"/>
  <c r="B58" i="1"/>
  <c r="C58" i="1" s="1"/>
  <c r="J57" i="1"/>
  <c r="C57" i="1"/>
  <c r="B57" i="1"/>
  <c r="J56" i="1"/>
  <c r="B56" i="1"/>
  <c r="C56" i="1" s="1"/>
  <c r="J55" i="1"/>
  <c r="B55" i="1"/>
  <c r="C55" i="1" s="1"/>
  <c r="J54" i="1"/>
  <c r="B54" i="1"/>
  <c r="C54" i="1" s="1"/>
  <c r="J53" i="1"/>
  <c r="H53" i="1"/>
  <c r="F53" i="1"/>
  <c r="B53" i="1"/>
  <c r="C53" i="1" s="1"/>
  <c r="I53" i="1" s="1"/>
  <c r="J52" i="1"/>
  <c r="B52" i="1"/>
  <c r="C52" i="1" s="1"/>
  <c r="J51" i="1"/>
  <c r="B51" i="1"/>
  <c r="C51" i="1" s="1"/>
  <c r="J50" i="1"/>
  <c r="C50" i="1"/>
  <c r="B50" i="1"/>
  <c r="J49" i="1"/>
  <c r="B49" i="1"/>
  <c r="C49" i="1" s="1"/>
  <c r="J48" i="1"/>
  <c r="B48" i="1"/>
  <c r="C48" i="1" s="1"/>
  <c r="J47" i="1"/>
  <c r="B47" i="1"/>
  <c r="C47" i="1" s="1"/>
  <c r="J46" i="1"/>
  <c r="C46" i="1"/>
  <c r="B46" i="1"/>
  <c r="J45" i="1"/>
  <c r="B45" i="1"/>
  <c r="C45" i="1" s="1"/>
  <c r="J44" i="1"/>
  <c r="B44" i="1"/>
  <c r="C44" i="1" s="1"/>
  <c r="J43" i="1"/>
  <c r="B43" i="1"/>
  <c r="C43" i="1" s="1"/>
  <c r="J42" i="1"/>
  <c r="C42" i="1"/>
  <c r="B42" i="1"/>
  <c r="J41" i="1"/>
  <c r="B41" i="1"/>
  <c r="C41" i="1" s="1"/>
  <c r="J40" i="1"/>
  <c r="B40" i="1"/>
  <c r="C40" i="1" s="1"/>
  <c r="J39" i="1"/>
  <c r="B39" i="1"/>
  <c r="C39" i="1" s="1"/>
  <c r="J38" i="1"/>
  <c r="H38" i="1"/>
  <c r="F38" i="1"/>
  <c r="B38" i="1"/>
  <c r="C38" i="1" s="1"/>
  <c r="I38" i="1" s="1"/>
  <c r="J37" i="1"/>
  <c r="B37" i="1"/>
  <c r="C37" i="1" s="1"/>
  <c r="J36" i="1"/>
  <c r="B36" i="1"/>
  <c r="C36" i="1" s="1"/>
  <c r="J35" i="1"/>
  <c r="J34" i="1"/>
  <c r="B34" i="1"/>
  <c r="C34" i="1" s="1"/>
  <c r="J33" i="1"/>
  <c r="C33" i="1"/>
  <c r="B33" i="1"/>
  <c r="J32" i="1"/>
  <c r="B32" i="1"/>
  <c r="C32" i="1" s="1"/>
  <c r="J31" i="1"/>
  <c r="B31" i="1"/>
  <c r="C31" i="1" s="1"/>
  <c r="J30" i="1"/>
  <c r="B30" i="1"/>
  <c r="C30" i="1" s="1"/>
  <c r="J29" i="1"/>
  <c r="C29" i="1"/>
  <c r="B29" i="1"/>
  <c r="J28" i="1"/>
  <c r="B28" i="1"/>
  <c r="C28" i="1" s="1"/>
  <c r="J27" i="1"/>
  <c r="B27" i="1"/>
  <c r="C27" i="1" s="1"/>
  <c r="J26" i="1"/>
  <c r="B26" i="1"/>
  <c r="C26" i="1" s="1"/>
  <c r="J25" i="1"/>
  <c r="C25" i="1"/>
  <c r="B25" i="1"/>
  <c r="J24" i="1"/>
  <c r="B24" i="1"/>
  <c r="C24" i="1" s="1"/>
  <c r="J23" i="1"/>
  <c r="B23" i="1"/>
  <c r="C23" i="1" s="1"/>
  <c r="J22" i="1"/>
  <c r="B22" i="1"/>
  <c r="C22" i="1" s="1"/>
  <c r="J21" i="1"/>
  <c r="C21" i="1"/>
  <c r="B21" i="1"/>
  <c r="J20" i="1"/>
  <c r="B20" i="1"/>
  <c r="C20" i="1" s="1"/>
  <c r="J19" i="1"/>
  <c r="H19" i="1"/>
  <c r="F19" i="1"/>
  <c r="B19" i="1"/>
  <c r="C19" i="1" s="1"/>
  <c r="I19" i="1" s="1"/>
  <c r="J18" i="1"/>
  <c r="C18" i="1"/>
  <c r="B18" i="1"/>
  <c r="J17" i="1"/>
  <c r="B17" i="1"/>
  <c r="C17" i="1" s="1"/>
  <c r="J16" i="1"/>
  <c r="B16" i="1"/>
  <c r="C16" i="1" s="1"/>
  <c r="J15" i="1"/>
  <c r="B15" i="1"/>
  <c r="C15" i="1" s="1"/>
  <c r="J14" i="1"/>
  <c r="C14" i="1"/>
  <c r="B14" i="1"/>
  <c r="J13" i="1"/>
  <c r="B13" i="1"/>
  <c r="C13" i="1" s="1"/>
  <c r="J12" i="1"/>
  <c r="B12" i="1"/>
  <c r="C12" i="1" s="1"/>
  <c r="J11" i="1"/>
  <c r="B11" i="1"/>
  <c r="C11" i="1" s="1"/>
  <c r="J10" i="1"/>
  <c r="C10" i="1"/>
  <c r="B10" i="1"/>
  <c r="J9" i="1"/>
  <c r="B9" i="1"/>
  <c r="C9" i="1" s="1"/>
  <c r="J8" i="1"/>
  <c r="B8" i="1"/>
  <c r="C8" i="1" s="1"/>
  <c r="J7" i="1"/>
  <c r="B7" i="1"/>
  <c r="C7" i="1" s="1"/>
  <c r="J6" i="1"/>
  <c r="C6" i="1"/>
  <c r="B6" i="1"/>
  <c r="J5" i="1"/>
  <c r="H5" i="1"/>
  <c r="F5" i="1"/>
  <c r="B5" i="1"/>
  <c r="C5" i="1" s="1"/>
  <c r="I5" i="1" s="1"/>
  <c r="J4" i="1"/>
  <c r="B4" i="1"/>
  <c r="C4" i="1" s="1"/>
</calcChain>
</file>

<file path=xl/sharedStrings.xml><?xml version="1.0" encoding="utf-8"?>
<sst xmlns="http://schemas.openxmlformats.org/spreadsheetml/2006/main" count="115" uniqueCount="23">
  <si>
    <t>Q =</t>
  </si>
  <si>
    <t>M1</t>
  </si>
  <si>
    <t>M2</t>
  </si>
  <si>
    <t>S_p</t>
  </si>
  <si>
    <t>Ep</t>
  </si>
  <si>
    <t>Ecm</t>
  </si>
  <si>
    <t>Ex</t>
  </si>
  <si>
    <t>Jpi</t>
  </si>
  <si>
    <t>observed cm energies</t>
  </si>
  <si>
    <t>observed excitation energies</t>
  </si>
  <si>
    <t>energy correction</t>
  </si>
  <si>
    <t>3-</t>
  </si>
  <si>
    <t>2+</t>
  </si>
  <si>
    <t>4-</t>
  </si>
  <si>
    <t>4+</t>
  </si>
  <si>
    <t>3+</t>
  </si>
  <si>
    <t>1-</t>
  </si>
  <si>
    <t>2-</t>
  </si>
  <si>
    <t>1+</t>
  </si>
  <si>
    <t>5-</t>
  </si>
  <si>
    <t>5+</t>
  </si>
  <si>
    <t>6-</t>
  </si>
  <si>
    <t>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</si>
</sst>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6"/>
      <color rgb="FF222222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53794005444751"/>
                  <c:y val="2.6740469583728849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'Nelson Excitation Energies'!$F$4:$F$108</c:f>
              <c:numCache>
                <c:formatCode>General</c:formatCode>
                <c:ptCount val="105"/>
                <c:pt idx="1">
                  <c:v>0.99379304983808825</c:v>
                </c:pt>
                <c:pt idx="15">
                  <c:v>1.502100559671766</c:v>
                </c:pt>
                <c:pt idx="34">
                  <c:v>1.9045971184788417</c:v>
                </c:pt>
                <c:pt idx="49">
                  <c:v>2.1940211904045479</c:v>
                </c:pt>
                <c:pt idx="59">
                  <c:v>2.382821122628485</c:v>
                </c:pt>
                <c:pt idx="77">
                  <c:v>2.604816647331357</c:v>
                </c:pt>
                <c:pt idx="82">
                  <c:v>2.7158144096827921</c:v>
                </c:pt>
                <c:pt idx="92">
                  <c:v>2.8641572135730291</c:v>
                </c:pt>
                <c:pt idx="103">
                  <c:v>3.0270230891727996</c:v>
                </c:pt>
              </c:numCache>
            </c:numRef>
          </c:xVal>
          <c:yVal>
            <c:numRef>
              <c:f>'Nelson Excitation Energies'!$I$4:$I$108</c:f>
              <c:numCache>
                <c:formatCode>0.000</c:formatCode>
                <c:ptCount val="105"/>
                <c:pt idx="1">
                  <c:v>-1.8048686134246594E-3</c:v>
                </c:pt>
                <c:pt idx="15">
                  <c:v>1.1762405619908378E-3</c:v>
                </c:pt>
                <c:pt idx="34">
                  <c:v>4.2643046849200061E-3</c:v>
                </c:pt>
                <c:pt idx="49">
                  <c:v>6.0726682023197753E-3</c:v>
                </c:pt>
                <c:pt idx="59">
                  <c:v>7.1331152739109172E-3</c:v>
                </c:pt>
                <c:pt idx="77">
                  <c:v>8.6798028210832712E-3</c:v>
                </c:pt>
                <c:pt idx="82">
                  <c:v>1.0127934972498309E-2</c:v>
                </c:pt>
                <c:pt idx="92">
                  <c:v>1.047226609174956E-2</c:v>
                </c:pt>
                <c:pt idx="103">
                  <c:v>1.2240331561422124E-2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1-4251-9567-D156387E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21248"/>
        <c:axId val="241319616"/>
      </c:scatterChart>
      <c:valAx>
        <c:axId val="2413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19616"/>
        <c:crosses val="autoZero"/>
        <c:crossBetween val="midCat"/>
      </c:valAx>
      <c:valAx>
        <c:axId val="2413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2</xdr:row>
      <xdr:rowOff>15240</xdr:rowOff>
    </xdr:from>
    <xdr:to>
      <xdr:col>26</xdr:col>
      <xdr:colOff>38100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28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params from Strandberg"/>
      <sheetName val="Nelson Excitation Energies"/>
      <sheetName val="recalibration"/>
      <sheetName val="Nelson_pp_EXFOR"/>
      <sheetName val="Nelson_pa_EXFOR"/>
      <sheetName val="recal pa0 90"/>
      <sheetName val="recal pa0 105 "/>
      <sheetName val="recal pa0 135"/>
      <sheetName val="recal pa0 160"/>
      <sheetName val="recal pa1 120"/>
      <sheetName val="recal pa1 135"/>
      <sheetName val="recal pa1 150"/>
      <sheetName val="Nelson_pp_inelastic_EXFOR"/>
      <sheetName val="recal pp1 90"/>
      <sheetName val="recal pp1 105"/>
      <sheetName val="recal pp1 135"/>
      <sheetName val="recal pp1 160"/>
      <sheetName val="recal pp2 90"/>
      <sheetName val="recal pp2 105"/>
      <sheetName val="recal pp2 135"/>
      <sheetName val="recal pp2 160"/>
      <sheetName val="Cseh_aa_EXFOR"/>
      <sheetName val="Fang_2017_12C+16O"/>
      <sheetName val="cs_partials"/>
      <sheetName val="Patterson"/>
      <sheetName val="Christensen"/>
      <sheetName val="ND_Sept_2018"/>
    </sheetNames>
    <sheetDataSet>
      <sheetData sheetId="0"/>
      <sheetData sheetId="1">
        <row r="5">
          <cell r="F5">
            <v>0.99379304983808825</v>
          </cell>
          <cell r="I5">
            <v>-1.8048686134246594E-3</v>
          </cell>
        </row>
        <row r="19">
          <cell r="F19">
            <v>1.502100559671766</v>
          </cell>
          <cell r="I19">
            <v>1.1762405619908378E-3</v>
          </cell>
        </row>
        <row r="38">
          <cell r="F38">
            <v>1.9045971184788417</v>
          </cell>
          <cell r="I38">
            <v>4.2643046849200061E-3</v>
          </cell>
        </row>
        <row r="53">
          <cell r="F53">
            <v>2.1940211904045479</v>
          </cell>
          <cell r="I53">
            <v>6.0726682023197753E-3</v>
          </cell>
        </row>
        <row r="63">
          <cell r="F63">
            <v>2.382821122628485</v>
          </cell>
          <cell r="I63">
            <v>7.1331152739109172E-3</v>
          </cell>
        </row>
        <row r="81">
          <cell r="F81">
            <v>2.604816647331357</v>
          </cell>
          <cell r="I81">
            <v>8.6798028210832712E-3</v>
          </cell>
        </row>
        <row r="86">
          <cell r="F86">
            <v>2.7158144096827921</v>
          </cell>
          <cell r="I86">
            <v>1.0127934972498309E-2</v>
          </cell>
        </row>
        <row r="96">
          <cell r="F96">
            <v>2.8641572135730291</v>
          </cell>
          <cell r="I96">
            <v>1.047226609174956E-2</v>
          </cell>
        </row>
        <row r="107">
          <cell r="F107">
            <v>3.0270230891727996</v>
          </cell>
          <cell r="I107">
            <v>1.2240331561422124E-2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zoomScale="115" zoomScaleNormal="115" workbookViewId="0">
      <selection activeCell="C51" sqref="C51"/>
    </sheetView>
  </sheetViews>
  <sheetFormatPr defaultRowHeight="15" x14ac:dyDescent="0.25"/>
  <cols>
    <col min="3" max="3" width="9.140625" style="1"/>
    <col min="7" max="7" width="18.7109375" bestFit="1" customWidth="1"/>
    <col min="8" max="8" width="24.5703125" bestFit="1" customWidth="1"/>
  </cols>
  <sheetData>
    <row r="1" spans="1:10" x14ac:dyDescent="0.25">
      <c r="A1" t="s">
        <v>0</v>
      </c>
      <c r="B1">
        <v>11.58502</v>
      </c>
      <c r="C1" s="1" t="s">
        <v>1</v>
      </c>
      <c r="D1" s="2">
        <v>1.00782503207</v>
      </c>
      <c r="E1" t="s">
        <v>2</v>
      </c>
      <c r="F1" s="3">
        <v>26.974409420000001</v>
      </c>
      <c r="G1" t="s">
        <v>3</v>
      </c>
      <c r="H1">
        <v>11.585000000000001</v>
      </c>
    </row>
    <row r="3" spans="1:10" x14ac:dyDescent="0.25">
      <c r="A3" t="s">
        <v>4</v>
      </c>
      <c r="B3" t="s">
        <v>5</v>
      </c>
      <c r="C3" s="1" t="s">
        <v>6</v>
      </c>
      <c r="D3" t="s">
        <v>7</v>
      </c>
      <c r="G3" t="s">
        <v>8</v>
      </c>
      <c r="H3" t="s">
        <v>9</v>
      </c>
      <c r="J3" t="s">
        <v>10</v>
      </c>
    </row>
    <row r="4" spans="1:10" x14ac:dyDescent="0.25">
      <c r="A4">
        <v>0.93700000000000006</v>
      </c>
      <c r="B4">
        <f>A4*$F$1/($D$1+$F$1)</f>
        <v>0.90325244289668483</v>
      </c>
      <c r="C4" s="4">
        <f>B4+$B$1</f>
        <v>12.488272442896685</v>
      </c>
      <c r="D4" t="s">
        <v>11</v>
      </c>
      <c r="J4">
        <f xml:space="preserve"> 0.000382743*A4^2 + 0.00529182*A4 - 0.00746532</f>
        <v>-2.1708481710329998E-3</v>
      </c>
    </row>
    <row r="5" spans="1:10" x14ac:dyDescent="0.25">
      <c r="A5">
        <v>0.9919</v>
      </c>
      <c r="B5">
        <f>A5*$F$1/($D$1+$F$1)</f>
        <v>0.95617513138657595</v>
      </c>
      <c r="C5" s="4">
        <f t="shared" ref="C5:C34" si="0">B5+$B$1</f>
        <v>12.541195131386576</v>
      </c>
      <c r="D5" t="s">
        <v>12</v>
      </c>
      <c r="F5">
        <f>G5*($F$1+$D$1)/$F$1</f>
        <v>0.99379304983808825</v>
      </c>
      <c r="G5">
        <v>0.95799999999999996</v>
      </c>
      <c r="H5">
        <f>G5+$H$1</f>
        <v>12.543000000000001</v>
      </c>
      <c r="I5" s="1">
        <f>C5-H5</f>
        <v>-1.8048686134246594E-3</v>
      </c>
      <c r="J5">
        <f xml:space="preserve"> 0.000382743*A5^2 + 0.00529182*A5 - 0.00746532</f>
        <v>-1.8397960668317705E-3</v>
      </c>
    </row>
    <row r="6" spans="1:10" x14ac:dyDescent="0.25">
      <c r="A6">
        <v>1.0253000000000001</v>
      </c>
      <c r="B6">
        <f t="shared" ref="B6:B19" si="1">A6*$F$1/($D$1+$F$1)</f>
        <v>0.98837217684308531</v>
      </c>
      <c r="C6" s="4">
        <f t="shared" si="0"/>
        <v>12.573392176843086</v>
      </c>
      <c r="D6" t="s">
        <v>12</v>
      </c>
      <c r="J6">
        <f t="shared" ref="J6:J69" si="2" xml:space="preserve"> 0.000382743*A6^2 + 0.00529182*A6 - 0.00746532</f>
        <v>-1.6372621682331301E-3</v>
      </c>
    </row>
    <row r="7" spans="1:10" x14ac:dyDescent="0.25">
      <c r="A7">
        <v>1.1189</v>
      </c>
      <c r="B7">
        <f t="shared" si="1"/>
        <v>1.0786010227930636</v>
      </c>
      <c r="C7" s="4">
        <f t="shared" si="0"/>
        <v>12.663621022793064</v>
      </c>
      <c r="D7" t="s">
        <v>13</v>
      </c>
      <c r="J7">
        <f t="shared" si="2"/>
        <v>-1.0651323984329705E-3</v>
      </c>
    </row>
    <row r="8" spans="1:10" x14ac:dyDescent="0.25">
      <c r="A8">
        <v>1.1840999999999999</v>
      </c>
      <c r="B8">
        <f t="shared" si="1"/>
        <v>1.1414527402710397</v>
      </c>
      <c r="C8" s="4">
        <f t="shared" si="0"/>
        <v>12.72647274027104</v>
      </c>
      <c r="D8" t="s">
        <v>12</v>
      </c>
      <c r="J8">
        <f t="shared" si="2"/>
        <v>-6.6263472962217046E-4</v>
      </c>
    </row>
    <row r="9" spans="1:10" x14ac:dyDescent="0.25">
      <c r="A9">
        <v>1.2008000000000001</v>
      </c>
      <c r="B9">
        <f t="shared" si="1"/>
        <v>1.1575512629992948</v>
      </c>
      <c r="C9" s="4">
        <f t="shared" si="0"/>
        <v>12.742571262999295</v>
      </c>
      <c r="D9" t="s">
        <v>11</v>
      </c>
      <c r="J9">
        <f t="shared" si="2"/>
        <v>-5.5901751248447953E-4</v>
      </c>
    </row>
    <row r="10" spans="1:10" x14ac:dyDescent="0.25">
      <c r="A10">
        <v>1.2637</v>
      </c>
      <c r="B10">
        <f t="shared" si="1"/>
        <v>1.2181858186643977</v>
      </c>
      <c r="C10" s="4">
        <f t="shared" si="0"/>
        <v>12.803205818664399</v>
      </c>
      <c r="D10" t="s">
        <v>11</v>
      </c>
      <c r="J10">
        <f t="shared" si="2"/>
        <v>-1.6683034371633033E-4</v>
      </c>
    </row>
    <row r="11" spans="1:10" x14ac:dyDescent="0.25">
      <c r="A11">
        <v>1.3183</v>
      </c>
      <c r="B11">
        <f t="shared" si="1"/>
        <v>1.2708193121352183</v>
      </c>
      <c r="C11" s="4">
        <f t="shared" si="0"/>
        <v>12.855839312135219</v>
      </c>
      <c r="D11" t="s">
        <v>14</v>
      </c>
      <c r="J11">
        <f t="shared" si="2"/>
        <v>1.760610647432697E-4</v>
      </c>
    </row>
    <row r="12" spans="1:10" x14ac:dyDescent="0.25">
      <c r="A12">
        <v>1.33</v>
      </c>
      <c r="B12">
        <f t="shared" si="1"/>
        <v>1.2820979178789655</v>
      </c>
      <c r="C12" s="4">
        <f t="shared" si="0"/>
        <v>12.867117917878966</v>
      </c>
      <c r="D12" t="s">
        <v>12</v>
      </c>
      <c r="J12">
        <f t="shared" si="2"/>
        <v>2.4983469270000065E-4</v>
      </c>
    </row>
    <row r="13" spans="1:10" x14ac:dyDescent="0.25">
      <c r="A13">
        <v>1.3655999999999999</v>
      </c>
      <c r="B13">
        <f t="shared" si="1"/>
        <v>1.316415726808658</v>
      </c>
      <c r="C13" s="4">
        <f t="shared" si="0"/>
        <v>12.901435726808659</v>
      </c>
      <c r="D13" t="s">
        <v>12</v>
      </c>
      <c r="J13">
        <f t="shared" si="2"/>
        <v>4.749527889964791E-4</v>
      </c>
    </row>
    <row r="14" spans="1:10" x14ac:dyDescent="0.25">
      <c r="A14">
        <v>1.3826000000000001</v>
      </c>
      <c r="B14">
        <f t="shared" si="1"/>
        <v>1.3328034445559833</v>
      </c>
      <c r="C14" s="4">
        <f t="shared" si="0"/>
        <v>12.917823444555983</v>
      </c>
      <c r="D14" t="s">
        <v>12</v>
      </c>
      <c r="J14">
        <f t="shared" si="2"/>
        <v>5.827952523106807E-4</v>
      </c>
    </row>
    <row r="15" spans="1:10" x14ac:dyDescent="0.25">
      <c r="A15">
        <v>1.3893</v>
      </c>
      <c r="B15">
        <f t="shared" si="1"/>
        <v>1.3392621333152233</v>
      </c>
      <c r="C15" s="4">
        <f t="shared" si="0"/>
        <v>12.924282133315224</v>
      </c>
      <c r="D15" t="s">
        <v>15</v>
      </c>
      <c r="J15">
        <f t="shared" si="2"/>
        <v>6.2535864596606917E-4</v>
      </c>
    </row>
    <row r="16" spans="1:10" x14ac:dyDescent="0.25">
      <c r="A16">
        <v>1.3895</v>
      </c>
      <c r="B16">
        <f t="shared" si="1"/>
        <v>1.3394549299946032</v>
      </c>
      <c r="C16" s="4">
        <f t="shared" si="0"/>
        <v>12.924474929994604</v>
      </c>
      <c r="D16" t="s">
        <v>12</v>
      </c>
      <c r="J16">
        <f t="shared" si="2"/>
        <v>6.2662972321574865E-4</v>
      </c>
    </row>
    <row r="17" spans="1:10" x14ac:dyDescent="0.25">
      <c r="A17">
        <v>1.4406000000000001</v>
      </c>
      <c r="B17">
        <f t="shared" si="1"/>
        <v>1.3887144815762691</v>
      </c>
      <c r="C17" s="4">
        <f t="shared" si="0"/>
        <v>12.973734481576269</v>
      </c>
      <c r="D17" t="s">
        <v>16</v>
      </c>
      <c r="J17">
        <f t="shared" si="2"/>
        <v>9.5239329449147998E-4</v>
      </c>
    </row>
    <row r="18" spans="1:10" x14ac:dyDescent="0.25">
      <c r="A18">
        <v>1.4575</v>
      </c>
      <c r="B18">
        <f t="shared" si="1"/>
        <v>1.4050058009839039</v>
      </c>
      <c r="C18" s="4">
        <f t="shared" si="0"/>
        <v>12.990025800983904</v>
      </c>
      <c r="D18" t="s">
        <v>13</v>
      </c>
      <c r="J18">
        <f t="shared" si="2"/>
        <v>1.0605709970437508E-3</v>
      </c>
    </row>
    <row r="19" spans="1:10" x14ac:dyDescent="0.25">
      <c r="A19">
        <v>1.5033000000000001</v>
      </c>
      <c r="B19">
        <f t="shared" si="1"/>
        <v>1.4491562405619915</v>
      </c>
      <c r="C19" s="4">
        <f t="shared" si="0"/>
        <v>13.034176240561992</v>
      </c>
      <c r="D19" t="s">
        <v>15</v>
      </c>
      <c r="F19">
        <f>G19*($F$1+$D$1)/$F$1</f>
        <v>1.502100559671766</v>
      </c>
      <c r="G19">
        <v>1.448</v>
      </c>
      <c r="H19">
        <f>G19+$H$1</f>
        <v>13.033000000000001</v>
      </c>
      <c r="I19" s="1">
        <f>C19-H19</f>
        <v>1.1762405619908378E-3</v>
      </c>
      <c r="J19">
        <f t="shared" si="2"/>
        <v>1.3548380797712709E-3</v>
      </c>
    </row>
    <row r="20" spans="1:10" x14ac:dyDescent="0.25">
      <c r="A20">
        <v>1.5196000000000001</v>
      </c>
      <c r="B20">
        <f>A20*$F$1/($D$1+$F$1)</f>
        <v>1.4648691699314857</v>
      </c>
      <c r="C20" s="4">
        <f t="shared" si="0"/>
        <v>13.049889169931486</v>
      </c>
      <c r="D20" t="s">
        <v>17</v>
      </c>
      <c r="J20">
        <f t="shared" si="2"/>
        <v>1.4599537449508796E-3</v>
      </c>
    </row>
    <row r="21" spans="1:10" x14ac:dyDescent="0.25">
      <c r="A21">
        <v>1.5660000000000001</v>
      </c>
      <c r="B21">
        <f t="shared" ref="B21:B34" si="3">A21*$F$1/($D$1+$F$1)</f>
        <v>1.5095979995477145</v>
      </c>
      <c r="C21" s="4">
        <f t="shared" si="0"/>
        <v>13.094617999547715</v>
      </c>
      <c r="D21" t="s">
        <v>14</v>
      </c>
      <c r="J21">
        <f t="shared" si="2"/>
        <v>1.760292212508E-3</v>
      </c>
    </row>
    <row r="22" spans="1:10" x14ac:dyDescent="0.25">
      <c r="A22">
        <v>1.5784</v>
      </c>
      <c r="B22">
        <f t="shared" si="3"/>
        <v>1.5215513936692928</v>
      </c>
      <c r="C22" s="4">
        <f t="shared" si="0"/>
        <v>13.106571393669293</v>
      </c>
      <c r="D22" t="s">
        <v>13</v>
      </c>
      <c r="J22">
        <f t="shared" si="2"/>
        <v>1.84083414441408E-3</v>
      </c>
    </row>
    <row r="23" spans="1:10" x14ac:dyDescent="0.25">
      <c r="A23">
        <v>1.5788</v>
      </c>
      <c r="B23">
        <f t="shared" si="3"/>
        <v>1.5219369870280532</v>
      </c>
      <c r="C23" s="4">
        <f t="shared" si="0"/>
        <v>13.106956987028052</v>
      </c>
      <c r="D23" t="s">
        <v>12</v>
      </c>
      <c r="J23">
        <f t="shared" si="2"/>
        <v>1.8434342308939209E-3</v>
      </c>
    </row>
    <row r="24" spans="1:10" x14ac:dyDescent="0.25">
      <c r="A24">
        <v>1.6472</v>
      </c>
      <c r="B24">
        <f t="shared" si="3"/>
        <v>1.5878734513761144</v>
      </c>
      <c r="C24" s="4">
        <f t="shared" si="0"/>
        <v>13.172893451376115</v>
      </c>
      <c r="D24" t="s">
        <v>11</v>
      </c>
      <c r="J24">
        <f t="shared" si="2"/>
        <v>2.2898501768851198E-3</v>
      </c>
    </row>
    <row r="25" spans="1:10" x14ac:dyDescent="0.25">
      <c r="A25">
        <v>1.6625000000000001</v>
      </c>
      <c r="B25">
        <f t="shared" si="3"/>
        <v>1.6026223973487068</v>
      </c>
      <c r="C25" s="4">
        <f t="shared" si="0"/>
        <v>13.187642397348707</v>
      </c>
      <c r="D25" t="s">
        <v>12</v>
      </c>
      <c r="J25">
        <f t="shared" si="2"/>
        <v>2.3901965198437495E-3</v>
      </c>
    </row>
    <row r="26" spans="1:10" x14ac:dyDescent="0.25">
      <c r="A26">
        <v>1.6645000000000001</v>
      </c>
      <c r="B26">
        <f t="shared" si="3"/>
        <v>1.6045503641425098</v>
      </c>
      <c r="C26" s="4">
        <f t="shared" si="0"/>
        <v>13.18957036414251</v>
      </c>
      <c r="D26" t="s">
        <v>18</v>
      </c>
      <c r="J26">
        <f t="shared" si="2"/>
        <v>2.4033269317657513E-3</v>
      </c>
    </row>
    <row r="27" spans="1:10" x14ac:dyDescent="0.25">
      <c r="A27">
        <v>1.6798</v>
      </c>
      <c r="B27">
        <f t="shared" si="3"/>
        <v>1.6192993101151023</v>
      </c>
      <c r="C27" s="4">
        <f t="shared" si="0"/>
        <v>13.204319310115103</v>
      </c>
      <c r="D27" t="s">
        <v>12</v>
      </c>
      <c r="J27">
        <f t="shared" si="2"/>
        <v>2.5038758912137192E-3</v>
      </c>
    </row>
    <row r="28" spans="1:10" x14ac:dyDescent="0.25">
      <c r="A28">
        <v>1.7055</v>
      </c>
      <c r="B28">
        <f t="shared" si="3"/>
        <v>1.6440736834154703</v>
      </c>
      <c r="C28" s="4">
        <f t="shared" si="0"/>
        <v>13.229093683415471</v>
      </c>
      <c r="D28" t="s">
        <v>12</v>
      </c>
      <c r="J28">
        <f t="shared" si="2"/>
        <v>2.6731751520757503E-3</v>
      </c>
    </row>
    <row r="29" spans="1:10" x14ac:dyDescent="0.25">
      <c r="A29">
        <v>1.7234</v>
      </c>
      <c r="B29">
        <f t="shared" si="3"/>
        <v>1.6613289862200069</v>
      </c>
      <c r="C29" s="4">
        <f t="shared" si="0"/>
        <v>13.246348986220006</v>
      </c>
      <c r="D29" t="s">
        <v>11</v>
      </c>
      <c r="J29">
        <f t="shared" si="2"/>
        <v>2.7913904658370793E-3</v>
      </c>
    </row>
    <row r="30" spans="1:10" x14ac:dyDescent="0.25">
      <c r="A30">
        <v>1.7242999999999999</v>
      </c>
      <c r="B30">
        <f t="shared" si="3"/>
        <v>1.6621965712772182</v>
      </c>
      <c r="C30" s="4">
        <f t="shared" si="0"/>
        <v>13.247216571277217</v>
      </c>
      <c r="D30" t="s">
        <v>19</v>
      </c>
      <c r="J30">
        <f t="shared" si="2"/>
        <v>2.7973407285740706E-3</v>
      </c>
    </row>
    <row r="31" spans="1:10" x14ac:dyDescent="0.25">
      <c r="A31">
        <v>1.7481</v>
      </c>
      <c r="B31">
        <f t="shared" si="3"/>
        <v>1.6851393761234734</v>
      </c>
      <c r="C31" s="4">
        <f t="shared" si="0"/>
        <v>13.270159376123473</v>
      </c>
      <c r="D31" t="s">
        <v>17</v>
      </c>
      <c r="J31">
        <f t="shared" si="2"/>
        <v>2.9549171202522288E-3</v>
      </c>
    </row>
    <row r="32" spans="1:10" x14ac:dyDescent="0.25">
      <c r="A32">
        <v>1.7974000000000001</v>
      </c>
      <c r="B32">
        <f t="shared" si="3"/>
        <v>1.7326637575907164</v>
      </c>
      <c r="C32" s="4">
        <f t="shared" si="0"/>
        <v>13.317683757590716</v>
      </c>
      <c r="D32" t="s">
        <v>11</v>
      </c>
      <c r="J32">
        <f t="shared" si="2"/>
        <v>3.2827047008626821E-3</v>
      </c>
    </row>
    <row r="33" spans="1:10" x14ac:dyDescent="0.25">
      <c r="A33">
        <v>1.7998000000000001</v>
      </c>
      <c r="B33">
        <f t="shared" si="3"/>
        <v>1.7349773177432797</v>
      </c>
      <c r="C33" s="4">
        <f t="shared" si="0"/>
        <v>13.31999731774328</v>
      </c>
      <c r="D33" t="s">
        <v>18</v>
      </c>
      <c r="J33">
        <f t="shared" si="2"/>
        <v>3.2987093963497199E-3</v>
      </c>
    </row>
    <row r="34" spans="1:10" x14ac:dyDescent="0.25">
      <c r="A34">
        <v>1.841</v>
      </c>
      <c r="B34">
        <f t="shared" si="3"/>
        <v>1.7746934336956206</v>
      </c>
      <c r="C34" s="4">
        <f t="shared" si="0"/>
        <v>13.359713433695621</v>
      </c>
      <c r="D34" t="s">
        <v>14</v>
      </c>
      <c r="J34">
        <f t="shared" si="2"/>
        <v>3.5741441977830005E-3</v>
      </c>
    </row>
    <row r="35" spans="1:10" x14ac:dyDescent="0.25">
      <c r="C35" s="4"/>
      <c r="J35">
        <f t="shared" si="2"/>
        <v>-7.4653200000000001E-3</v>
      </c>
    </row>
    <row r="36" spans="1:10" x14ac:dyDescent="0.25">
      <c r="A36">
        <v>1.8980999999999999</v>
      </c>
      <c r="B36">
        <f>A36*$F$1/($D$1+$F$1)</f>
        <v>1.8297368856586949</v>
      </c>
      <c r="C36" s="4">
        <f>B36+$B$1</f>
        <v>13.414756885658695</v>
      </c>
      <c r="D36" t="s">
        <v>14</v>
      </c>
      <c r="J36">
        <f t="shared" si="2"/>
        <v>3.9580237492422296E-3</v>
      </c>
    </row>
    <row r="37" spans="1:10" x14ac:dyDescent="0.25">
      <c r="A37">
        <v>1.9059999999999999</v>
      </c>
      <c r="B37">
        <f t="shared" ref="B37:B101" si="4">A37*$F$1/($D$1+$F$1)</f>
        <v>1.8373523544942165</v>
      </c>
      <c r="C37" s="4">
        <f t="shared" ref="C37:C101" si="5">B37+$B$1</f>
        <v>13.422372354494216</v>
      </c>
      <c r="D37" t="s">
        <v>16</v>
      </c>
      <c r="J37">
        <f t="shared" si="2"/>
        <v>4.011331469147999E-3</v>
      </c>
    </row>
    <row r="38" spans="1:10" x14ac:dyDescent="0.25">
      <c r="A38">
        <v>1.909</v>
      </c>
      <c r="B38">
        <f t="shared" si="4"/>
        <v>1.8402443046849211</v>
      </c>
      <c r="C38" s="4">
        <f t="shared" si="5"/>
        <v>13.425264304684921</v>
      </c>
      <c r="D38" t="s">
        <v>20</v>
      </c>
      <c r="F38">
        <f>G38*($F$1+$D$1)/$F$1</f>
        <v>1.9045971184788417</v>
      </c>
      <c r="G38">
        <v>1.8360000000000001</v>
      </c>
      <c r="H38">
        <f>G38+$H$1</f>
        <v>13.421000000000001</v>
      </c>
      <c r="I38" s="1">
        <f>C38-H38</f>
        <v>4.2643046849200061E-3</v>
      </c>
      <c r="J38">
        <f t="shared" si="2"/>
        <v>4.0315874227830001E-3</v>
      </c>
    </row>
    <row r="39" spans="1:10" x14ac:dyDescent="0.25">
      <c r="A39">
        <v>1.9637</v>
      </c>
      <c r="B39">
        <f t="shared" si="4"/>
        <v>1.8929741964954321</v>
      </c>
      <c r="C39" s="4">
        <f t="shared" si="5"/>
        <v>13.477994196495432</v>
      </c>
      <c r="D39" t="s">
        <v>17</v>
      </c>
      <c r="J39">
        <f t="shared" si="2"/>
        <v>4.4021289870236702E-3</v>
      </c>
    </row>
    <row r="40" spans="1:10" x14ac:dyDescent="0.25">
      <c r="A40">
        <v>1.968</v>
      </c>
      <c r="B40">
        <f t="shared" si="4"/>
        <v>1.8971193251021083</v>
      </c>
      <c r="C40" s="4">
        <f t="shared" si="5"/>
        <v>13.482139325102109</v>
      </c>
      <c r="D40" t="s">
        <v>12</v>
      </c>
      <c r="J40">
        <f t="shared" si="2"/>
        <v>4.4313545848319999E-3</v>
      </c>
    </row>
    <row r="41" spans="1:10" x14ac:dyDescent="0.25">
      <c r="A41">
        <v>1.9774</v>
      </c>
      <c r="B41">
        <f t="shared" si="4"/>
        <v>1.9061807690329824</v>
      </c>
      <c r="C41" s="4">
        <f t="shared" si="5"/>
        <v>13.491200769032982</v>
      </c>
      <c r="D41" t="s">
        <v>11</v>
      </c>
      <c r="J41">
        <f t="shared" si="2"/>
        <v>4.49529239061468E-3</v>
      </c>
    </row>
    <row r="42" spans="1:10" x14ac:dyDescent="0.25">
      <c r="A42">
        <v>2.0329000000000002</v>
      </c>
      <c r="B42">
        <f t="shared" si="4"/>
        <v>1.9596818475610145</v>
      </c>
      <c r="C42" s="4">
        <f t="shared" si="5"/>
        <v>13.544701847561015</v>
      </c>
      <c r="D42" t="s">
        <v>12</v>
      </c>
      <c r="J42">
        <f t="shared" si="2"/>
        <v>4.8741761416506305E-3</v>
      </c>
    </row>
    <row r="43" spans="1:10" x14ac:dyDescent="0.25">
      <c r="A43">
        <v>2.0449999999999999</v>
      </c>
      <c r="B43">
        <f t="shared" si="4"/>
        <v>1.971346046663522</v>
      </c>
      <c r="C43" s="4">
        <f t="shared" si="5"/>
        <v>13.556366046663522</v>
      </c>
      <c r="D43" t="s">
        <v>20</v>
      </c>
      <c r="J43">
        <f t="shared" si="2"/>
        <v>4.9570926945749988E-3</v>
      </c>
    </row>
    <row r="44" spans="1:10" x14ac:dyDescent="0.25">
      <c r="A44">
        <v>2.0485000000000002</v>
      </c>
      <c r="B44">
        <f t="shared" si="4"/>
        <v>1.9747199885526774</v>
      </c>
      <c r="C44" s="4">
        <f t="shared" si="5"/>
        <v>13.559739988552678</v>
      </c>
      <c r="D44" t="s">
        <v>15</v>
      </c>
      <c r="J44">
        <f t="shared" si="2"/>
        <v>4.981097719221751E-3</v>
      </c>
    </row>
    <row r="45" spans="1:10" x14ac:dyDescent="0.25">
      <c r="A45">
        <v>2.1069</v>
      </c>
      <c r="B45">
        <f t="shared" si="4"/>
        <v>2.0310166189317238</v>
      </c>
      <c r="C45" s="4">
        <f t="shared" si="5"/>
        <v>13.616036618931723</v>
      </c>
      <c r="D45" t="s">
        <v>17</v>
      </c>
      <c r="J45">
        <f t="shared" si="2"/>
        <v>5.3830223025342306E-3</v>
      </c>
    </row>
    <row r="46" spans="1:10" x14ac:dyDescent="0.25">
      <c r="A46">
        <v>2.1261999999999999</v>
      </c>
      <c r="B46">
        <f t="shared" si="4"/>
        <v>2.0496214984919221</v>
      </c>
      <c r="C46" s="4">
        <f t="shared" si="5"/>
        <v>13.634641498491922</v>
      </c>
      <c r="D46" t="s">
        <v>15</v>
      </c>
      <c r="J46">
        <f t="shared" si="2"/>
        <v>5.516424083824919E-3</v>
      </c>
    </row>
    <row r="47" spans="1:10" x14ac:dyDescent="0.25">
      <c r="A47">
        <v>2.1307999999999998</v>
      </c>
      <c r="B47">
        <f t="shared" si="4"/>
        <v>2.054055822117669</v>
      </c>
      <c r="C47" s="4">
        <f t="shared" si="5"/>
        <v>13.639075822117668</v>
      </c>
      <c r="D47" t="s">
        <v>12</v>
      </c>
      <c r="J47">
        <f t="shared" si="2"/>
        <v>5.5482614057995186E-3</v>
      </c>
    </row>
    <row r="48" spans="1:10" x14ac:dyDescent="0.25">
      <c r="A48">
        <v>2.1313</v>
      </c>
      <c r="B48">
        <f t="shared" si="4"/>
        <v>2.0545378138161197</v>
      </c>
      <c r="C48" s="4">
        <f t="shared" si="5"/>
        <v>13.63955781381612</v>
      </c>
      <c r="D48" t="s">
        <v>16</v>
      </c>
      <c r="J48">
        <f t="shared" si="2"/>
        <v>5.5517229602696705E-3</v>
      </c>
    </row>
    <row r="49" spans="1:10" x14ac:dyDescent="0.25">
      <c r="A49">
        <v>2.1549</v>
      </c>
      <c r="B49">
        <f t="shared" si="4"/>
        <v>2.0772878219829947</v>
      </c>
      <c r="C49" s="4">
        <f t="shared" si="5"/>
        <v>13.662307821982996</v>
      </c>
      <c r="D49" t="s">
        <v>11</v>
      </c>
      <c r="J49">
        <f t="shared" si="2"/>
        <v>5.715326020169431E-3</v>
      </c>
    </row>
    <row r="50" spans="1:10" x14ac:dyDescent="0.25">
      <c r="A50">
        <v>2.1595</v>
      </c>
      <c r="B50">
        <f t="shared" si="4"/>
        <v>2.0817221456087411</v>
      </c>
      <c r="C50" s="4">
        <f t="shared" si="5"/>
        <v>13.66674214560874</v>
      </c>
      <c r="D50" t="s">
        <v>14</v>
      </c>
      <c r="J50">
        <f t="shared" si="2"/>
        <v>5.7472644016057497E-3</v>
      </c>
    </row>
    <row r="51" spans="1:10" x14ac:dyDescent="0.25">
      <c r="A51">
        <v>2.1711</v>
      </c>
      <c r="B51">
        <f t="shared" si="4"/>
        <v>2.0929043530127984</v>
      </c>
      <c r="C51" s="4">
        <f t="shared" si="5"/>
        <v>13.677924353012799</v>
      </c>
      <c r="D51" t="s">
        <v>12</v>
      </c>
      <c r="J51">
        <f t="shared" si="2"/>
        <v>5.8278765929010304E-3</v>
      </c>
    </row>
    <row r="52" spans="1:10" x14ac:dyDescent="0.25">
      <c r="A52">
        <v>2.2002000000000002</v>
      </c>
      <c r="B52">
        <f t="shared" si="4"/>
        <v>2.1209562698626314</v>
      </c>
      <c r="C52" s="4">
        <f t="shared" si="5"/>
        <v>13.705976269862632</v>
      </c>
      <c r="D52" t="s">
        <v>12</v>
      </c>
      <c r="J52">
        <f t="shared" si="2"/>
        <v>6.0305553131497222E-3</v>
      </c>
    </row>
    <row r="53" spans="1:10" x14ac:dyDescent="0.25">
      <c r="A53">
        <v>2.2002999999999999</v>
      </c>
      <c r="B53">
        <f t="shared" si="4"/>
        <v>2.1210526682023216</v>
      </c>
      <c r="C53" s="4">
        <f t="shared" si="5"/>
        <v>13.706072668202321</v>
      </c>
      <c r="D53" t="s">
        <v>14</v>
      </c>
      <c r="F53">
        <f>G53*($F$1+$D$1)/$F$1</f>
        <v>2.1940211904045479</v>
      </c>
      <c r="G53">
        <v>2.1150000000000002</v>
      </c>
      <c r="H53">
        <f>G53+$H$1</f>
        <v>13.700000000000001</v>
      </c>
      <c r="I53" s="1">
        <f>C53-H53</f>
        <v>6.0726682023197753E-3</v>
      </c>
      <c r="J53">
        <f t="shared" si="2"/>
        <v>6.0312529212068694E-3</v>
      </c>
    </row>
    <row r="54" spans="1:10" x14ac:dyDescent="0.25">
      <c r="A54">
        <v>2.2056</v>
      </c>
      <c r="B54">
        <f t="shared" si="4"/>
        <v>2.1261617802058996</v>
      </c>
      <c r="C54" s="4">
        <f t="shared" si="5"/>
        <v>13.7111817802059</v>
      </c>
      <c r="D54" t="s">
        <v>11</v>
      </c>
      <c r="J54">
        <f t="shared" si="2"/>
        <v>6.0682371023404813E-3</v>
      </c>
    </row>
    <row r="55" spans="1:10" x14ac:dyDescent="0.25">
      <c r="A55">
        <v>2.2292999999999998</v>
      </c>
      <c r="B55">
        <f t="shared" si="4"/>
        <v>2.1490081867124644</v>
      </c>
      <c r="C55" s="4">
        <f t="shared" si="5"/>
        <v>13.734028186712465</v>
      </c>
      <c r="D55" t="s">
        <v>16</v>
      </c>
      <c r="J55">
        <f t="shared" si="2"/>
        <v>6.2338822545980688E-3</v>
      </c>
    </row>
    <row r="56" spans="1:10" x14ac:dyDescent="0.25">
      <c r="A56">
        <v>2.286</v>
      </c>
      <c r="B56">
        <f t="shared" si="4"/>
        <v>2.2036660453167785</v>
      </c>
      <c r="C56" s="4">
        <f t="shared" si="5"/>
        <v>13.788686045316778</v>
      </c>
      <c r="D56" t="s">
        <v>11</v>
      </c>
      <c r="J56">
        <f t="shared" si="2"/>
        <v>6.631917358428001E-3</v>
      </c>
    </row>
    <row r="57" spans="1:10" x14ac:dyDescent="0.25">
      <c r="A57">
        <v>2.3031999999999999</v>
      </c>
      <c r="B57">
        <f t="shared" si="4"/>
        <v>2.2202465597434835</v>
      </c>
      <c r="C57" s="4">
        <f t="shared" si="5"/>
        <v>13.805266559743483</v>
      </c>
      <c r="D57" t="s">
        <v>14</v>
      </c>
      <c r="J57">
        <f t="shared" si="2"/>
        <v>6.7531481902483185E-3</v>
      </c>
    </row>
    <row r="58" spans="1:10" x14ac:dyDescent="0.25">
      <c r="A58">
        <v>2.3105000000000002</v>
      </c>
      <c r="B58">
        <f t="shared" si="4"/>
        <v>2.2272836385408645</v>
      </c>
      <c r="C58" s="4">
        <f t="shared" si="5"/>
        <v>13.812303638540865</v>
      </c>
      <c r="D58" t="s">
        <v>16</v>
      </c>
      <c r="J58">
        <f t="shared" si="2"/>
        <v>6.8046692643157517E-3</v>
      </c>
    </row>
    <row r="59" spans="1:10" x14ac:dyDescent="0.25">
      <c r="A59">
        <v>2.3119999999999998</v>
      </c>
      <c r="B59">
        <f t="shared" si="4"/>
        <v>2.2287296136362165</v>
      </c>
      <c r="C59" s="4">
        <f t="shared" si="5"/>
        <v>13.813749613636217</v>
      </c>
      <c r="D59" t="s">
        <v>15</v>
      </c>
      <c r="J59">
        <f t="shared" si="2"/>
        <v>6.8152608385919989E-3</v>
      </c>
    </row>
    <row r="60" spans="1:10" x14ac:dyDescent="0.25">
      <c r="A60">
        <v>2.33</v>
      </c>
      <c r="B60">
        <f t="shared" si="4"/>
        <v>2.2460813147804433</v>
      </c>
      <c r="C60" s="4">
        <f t="shared" si="5"/>
        <v>13.831101314780444</v>
      </c>
      <c r="D60" t="s">
        <v>11</v>
      </c>
      <c r="J60">
        <f t="shared" si="2"/>
        <v>6.9424940727000001E-3</v>
      </c>
    </row>
    <row r="61" spans="1:10" x14ac:dyDescent="0.25">
      <c r="A61">
        <v>2.3607</v>
      </c>
      <c r="B61">
        <f t="shared" si="4"/>
        <v>2.2756756050653184</v>
      </c>
      <c r="C61" s="4">
        <f t="shared" si="5"/>
        <v>13.860695605065319</v>
      </c>
      <c r="D61" t="s">
        <v>11</v>
      </c>
      <c r="J61">
        <f t="shared" si="2"/>
        <v>7.1600696572160704E-3</v>
      </c>
    </row>
    <row r="62" spans="1:10" x14ac:dyDescent="0.25">
      <c r="A62">
        <v>2.3731</v>
      </c>
      <c r="B62">
        <f t="shared" si="4"/>
        <v>2.287628999186897</v>
      </c>
      <c r="C62" s="4">
        <f t="shared" si="5"/>
        <v>13.872648999186897</v>
      </c>
      <c r="D62" t="s">
        <v>11</v>
      </c>
      <c r="J62">
        <f t="shared" si="2"/>
        <v>7.2481549025022298E-3</v>
      </c>
    </row>
    <row r="63" spans="1:10" x14ac:dyDescent="0.25">
      <c r="A63">
        <v>2.3902000000000001</v>
      </c>
      <c r="B63">
        <f t="shared" si="4"/>
        <v>2.3041131152739127</v>
      </c>
      <c r="C63" s="4">
        <f t="shared" si="5"/>
        <v>13.889133115273912</v>
      </c>
      <c r="D63" t="s">
        <v>11</v>
      </c>
      <c r="F63">
        <f>G63*($F$1+$D$1)/$F$1</f>
        <v>2.382821122628485</v>
      </c>
      <c r="G63">
        <v>2.2970000000000002</v>
      </c>
      <c r="H63">
        <f>G63+$H$1</f>
        <v>13.882000000000001</v>
      </c>
      <c r="I63" s="1">
        <f>C63-H63</f>
        <v>7.1331152739109172E-3</v>
      </c>
      <c r="J63">
        <f t="shared" si="2"/>
        <v>7.3698203719177206E-3</v>
      </c>
    </row>
    <row r="64" spans="1:10" x14ac:dyDescent="0.25">
      <c r="A64">
        <v>2.403</v>
      </c>
      <c r="B64">
        <f t="shared" si="4"/>
        <v>2.3164521027542513</v>
      </c>
      <c r="C64" s="4">
        <f t="shared" si="5"/>
        <v>13.901472102754251</v>
      </c>
      <c r="D64" t="s">
        <v>16</v>
      </c>
      <c r="J64">
        <f t="shared" si="2"/>
        <v>7.4610380838870003E-3</v>
      </c>
    </row>
    <row r="65" spans="1:10" x14ac:dyDescent="0.25">
      <c r="A65">
        <v>2.4418000000000002</v>
      </c>
      <c r="B65">
        <f t="shared" si="4"/>
        <v>2.3538546585540288</v>
      </c>
      <c r="C65" s="4">
        <f t="shared" si="5"/>
        <v>13.938874658554029</v>
      </c>
      <c r="D65" t="s">
        <v>12</v>
      </c>
      <c r="J65">
        <f t="shared" si="2"/>
        <v>7.7383080553993207E-3</v>
      </c>
    </row>
    <row r="66" spans="1:10" x14ac:dyDescent="0.25">
      <c r="A66">
        <v>2.4716</v>
      </c>
      <c r="B66">
        <f t="shared" si="4"/>
        <v>2.3825813637816928</v>
      </c>
      <c r="C66" s="4">
        <f t="shared" si="5"/>
        <v>13.967601363781693</v>
      </c>
      <c r="D66" t="s">
        <v>14</v>
      </c>
      <c r="J66">
        <f t="shared" si="2"/>
        <v>7.9520452611940781E-3</v>
      </c>
    </row>
    <row r="67" spans="1:10" x14ac:dyDescent="0.25">
      <c r="A67">
        <v>2.4750999999999999</v>
      </c>
      <c r="B67">
        <f t="shared" si="4"/>
        <v>2.3859553056708478</v>
      </c>
      <c r="C67" s="4">
        <f t="shared" si="5"/>
        <v>13.970975305670848</v>
      </c>
      <c r="D67" t="s">
        <v>12</v>
      </c>
      <c r="J67">
        <f t="shared" si="2"/>
        <v>7.9771932329874284E-3</v>
      </c>
    </row>
    <row r="68" spans="1:10" x14ac:dyDescent="0.25">
      <c r="A68">
        <v>2.4826999999999999</v>
      </c>
      <c r="B68">
        <f t="shared" si="4"/>
        <v>2.393281579487299</v>
      </c>
      <c r="C68" s="4">
        <f t="shared" si="5"/>
        <v>13.978301579487299</v>
      </c>
      <c r="D68" t="s">
        <v>14</v>
      </c>
      <c r="J68">
        <f t="shared" si="2"/>
        <v>8.0318325456524703E-3</v>
      </c>
    </row>
    <row r="69" spans="1:10" x14ac:dyDescent="0.25">
      <c r="A69">
        <v>2.4872000000000001</v>
      </c>
      <c r="B69">
        <f t="shared" si="4"/>
        <v>2.3976195047733557</v>
      </c>
      <c r="C69" s="4">
        <f t="shared" si="5"/>
        <v>13.982639504773356</v>
      </c>
      <c r="D69" t="s">
        <v>19</v>
      </c>
      <c r="J69">
        <f t="shared" si="2"/>
        <v>8.0642056106131205E-3</v>
      </c>
    </row>
    <row r="70" spans="1:10" x14ac:dyDescent="0.25">
      <c r="A70">
        <v>2.4883000000000002</v>
      </c>
      <c r="B70">
        <f t="shared" si="4"/>
        <v>2.3986798865099477</v>
      </c>
      <c r="C70" s="4">
        <f t="shared" si="5"/>
        <v>13.983699886509948</v>
      </c>
      <c r="D70" t="s">
        <v>12</v>
      </c>
      <c r="J70">
        <f t="shared" ref="J70:J108" si="6" xml:space="preserve"> 0.000382743*A70^2 + 0.00529182*A70 - 0.00746532</f>
        <v>8.0721213841892688E-3</v>
      </c>
    </row>
    <row r="71" spans="1:10" x14ac:dyDescent="0.25">
      <c r="A71">
        <v>2.5171999999999999</v>
      </c>
      <c r="B71">
        <f t="shared" si="4"/>
        <v>2.4265390066803998</v>
      </c>
      <c r="C71" s="4">
        <f t="shared" si="5"/>
        <v>14.0115590066804</v>
      </c>
      <c r="D71" t="s">
        <v>14</v>
      </c>
      <c r="J71">
        <f t="shared" si="6"/>
        <v>8.2804221826891199E-3</v>
      </c>
    </row>
    <row r="72" spans="1:10" x14ac:dyDescent="0.25">
      <c r="A72">
        <v>2.5304000000000002</v>
      </c>
      <c r="B72">
        <f t="shared" si="4"/>
        <v>2.4392635875194997</v>
      </c>
      <c r="C72" s="4">
        <f t="shared" si="5"/>
        <v>14.0242835875195</v>
      </c>
      <c r="D72" t="s">
        <v>16</v>
      </c>
      <c r="J72">
        <f t="shared" si="6"/>
        <v>8.3757757297708811E-3</v>
      </c>
    </row>
    <row r="73" spans="1:10" x14ac:dyDescent="0.25">
      <c r="A73">
        <v>2.5436000000000001</v>
      </c>
      <c r="B73">
        <f t="shared" si="4"/>
        <v>2.4519881683585991</v>
      </c>
      <c r="C73" s="4">
        <f t="shared" si="5"/>
        <v>14.0370081683586</v>
      </c>
      <c r="D73" t="s">
        <v>11</v>
      </c>
      <c r="J73">
        <f t="shared" si="6"/>
        <v>8.4712626551332777E-3</v>
      </c>
    </row>
    <row r="74" spans="1:10" x14ac:dyDescent="0.25">
      <c r="A74">
        <v>2.5552999999999999</v>
      </c>
      <c r="B74">
        <f t="shared" si="4"/>
        <v>2.4632667741023462</v>
      </c>
      <c r="C74" s="4">
        <f t="shared" si="5"/>
        <v>14.048286774102346</v>
      </c>
      <c r="D74" t="s">
        <v>20</v>
      </c>
      <c r="J74">
        <f t="shared" si="6"/>
        <v>8.5560102980408691E-3</v>
      </c>
    </row>
    <row r="75" spans="1:10" x14ac:dyDescent="0.25">
      <c r="A75">
        <v>2.556</v>
      </c>
      <c r="B75">
        <f t="shared" si="4"/>
        <v>2.4639415624801773</v>
      </c>
      <c r="C75" s="4">
        <f t="shared" si="5"/>
        <v>14.048961562480176</v>
      </c>
      <c r="D75" t="s">
        <v>12</v>
      </c>
      <c r="J75">
        <f t="shared" si="6"/>
        <v>8.5610839920479999E-3</v>
      </c>
    </row>
    <row r="76" spans="1:10" x14ac:dyDescent="0.25">
      <c r="A76">
        <v>2.5728</v>
      </c>
      <c r="B76">
        <f t="shared" si="4"/>
        <v>2.4801364835481219</v>
      </c>
      <c r="C76" s="4">
        <f t="shared" si="5"/>
        <v>14.065156483548122</v>
      </c>
      <c r="D76" t="s">
        <v>12</v>
      </c>
      <c r="J76">
        <f t="shared" si="6"/>
        <v>8.6829651746611197E-3</v>
      </c>
    </row>
    <row r="77" spans="1:10" x14ac:dyDescent="0.25">
      <c r="A77">
        <v>2.5829</v>
      </c>
      <c r="B77">
        <f t="shared" si="4"/>
        <v>2.4898727158568272</v>
      </c>
      <c r="C77" s="4">
        <f t="shared" si="5"/>
        <v>14.074892715856826</v>
      </c>
      <c r="D77" t="s">
        <v>17</v>
      </c>
      <c r="J77">
        <f t="shared" si="6"/>
        <v>8.7563429683206288E-3</v>
      </c>
    </row>
    <row r="78" spans="1:10" x14ac:dyDescent="0.25">
      <c r="A78">
        <v>2.5975000000000001</v>
      </c>
      <c r="B78">
        <f t="shared" si="4"/>
        <v>2.5039468734515884</v>
      </c>
      <c r="C78" s="4">
        <f t="shared" si="5"/>
        <v>14.088966873451589</v>
      </c>
      <c r="D78" t="s">
        <v>11</v>
      </c>
      <c r="J78">
        <f t="shared" si="6"/>
        <v>8.8625518631437507E-3</v>
      </c>
    </row>
    <row r="79" spans="1:10" x14ac:dyDescent="0.25">
      <c r="A79">
        <v>2.6030000000000002</v>
      </c>
      <c r="B79">
        <f t="shared" si="4"/>
        <v>2.5092487821345468</v>
      </c>
      <c r="C79" s="4">
        <f t="shared" si="5"/>
        <v>14.094268782134547</v>
      </c>
      <c r="D79" t="s">
        <v>18</v>
      </c>
      <c r="J79">
        <f t="shared" si="6"/>
        <v>8.9026043754870006E-3</v>
      </c>
    </row>
    <row r="80" spans="1:10" x14ac:dyDescent="0.25">
      <c r="A80">
        <v>2.6044</v>
      </c>
      <c r="B80">
        <f t="shared" si="4"/>
        <v>2.510598358890209</v>
      </c>
      <c r="C80" s="4">
        <f t="shared" si="5"/>
        <v>14.09561835889021</v>
      </c>
      <c r="D80" t="s">
        <v>14</v>
      </c>
      <c r="J80">
        <f t="shared" si="6"/>
        <v>8.9128032577444789E-3</v>
      </c>
    </row>
    <row r="81" spans="1:10" x14ac:dyDescent="0.25">
      <c r="A81">
        <v>2.6137999999999999</v>
      </c>
      <c r="B81">
        <f t="shared" si="4"/>
        <v>2.5196598028210828</v>
      </c>
      <c r="C81" s="4">
        <f t="shared" si="5"/>
        <v>14.104679802821083</v>
      </c>
      <c r="D81" t="s">
        <v>19</v>
      </c>
      <c r="F81">
        <f>G81*($F$1+$D$1)/$F$1</f>
        <v>2.604816647331357</v>
      </c>
      <c r="G81">
        <v>2.5110000000000001</v>
      </c>
      <c r="H81">
        <f>G81+$H$1</f>
        <v>14.096</v>
      </c>
      <c r="I81" s="1">
        <f>C81-H81</f>
        <v>8.6798028210832712E-3</v>
      </c>
      <c r="J81">
        <f t="shared" si="6"/>
        <v>8.9813203232569187E-3</v>
      </c>
    </row>
    <row r="82" spans="1:10" x14ac:dyDescent="0.25">
      <c r="A82">
        <v>2.6703000000000001</v>
      </c>
      <c r="B82">
        <f t="shared" si="4"/>
        <v>2.5741248647460164</v>
      </c>
      <c r="C82" s="4">
        <f t="shared" si="5"/>
        <v>14.159144864746017</v>
      </c>
      <c r="D82" t="s">
        <v>13</v>
      </c>
      <c r="J82">
        <f t="shared" si="6"/>
        <v>9.3945767074328675E-3</v>
      </c>
    </row>
    <row r="83" spans="1:10" x14ac:dyDescent="0.25">
      <c r="A83">
        <v>2.7132000000000001</v>
      </c>
      <c r="B83">
        <f t="shared" si="4"/>
        <v>2.6154797524730897</v>
      </c>
      <c r="C83" s="4">
        <f t="shared" si="5"/>
        <v>14.200499752473089</v>
      </c>
      <c r="D83" t="s">
        <v>15</v>
      </c>
      <c r="J83">
        <f t="shared" si="6"/>
        <v>9.7099911041803218E-3</v>
      </c>
    </row>
    <row r="84" spans="1:10" x14ac:dyDescent="0.25">
      <c r="A84">
        <v>2.7216</v>
      </c>
      <c r="B84">
        <f t="shared" si="4"/>
        <v>2.6235772130070618</v>
      </c>
      <c r="C84" s="4">
        <f t="shared" si="5"/>
        <v>14.208597213007062</v>
      </c>
      <c r="D84" t="s">
        <v>14</v>
      </c>
      <c r="J84">
        <f t="shared" si="6"/>
        <v>9.7719154980940789E-3</v>
      </c>
    </row>
    <row r="85" spans="1:10" x14ac:dyDescent="0.25">
      <c r="A85">
        <v>2.7233999999999998</v>
      </c>
      <c r="B85">
        <f t="shared" si="4"/>
        <v>2.6253123831214844</v>
      </c>
      <c r="C85" s="4">
        <f t="shared" si="5"/>
        <v>14.210332383121484</v>
      </c>
      <c r="D85" t="s">
        <v>17</v>
      </c>
      <c r="J85">
        <f t="shared" si="6"/>
        <v>9.7851920382370783E-3</v>
      </c>
    </row>
    <row r="86" spans="1:10" x14ac:dyDescent="0.25">
      <c r="A86">
        <v>2.7263000000000002</v>
      </c>
      <c r="B86">
        <f t="shared" si="4"/>
        <v>2.6281079349724989</v>
      </c>
      <c r="C86" s="4">
        <f t="shared" si="5"/>
        <v>14.213127934972499</v>
      </c>
      <c r="D86" t="s">
        <v>20</v>
      </c>
      <c r="F86">
        <f>G86*($F$1+$D$1)/$F$1</f>
        <v>2.7158144096827921</v>
      </c>
      <c r="G86">
        <v>2.6179999999999999</v>
      </c>
      <c r="H86">
        <f>G86+$H$1</f>
        <v>14.203000000000001</v>
      </c>
      <c r="I86" s="1">
        <f>C86-H86</f>
        <v>1.0127934972498309E-2</v>
      </c>
      <c r="J86">
        <f t="shared" si="6"/>
        <v>9.8065872363656686E-3</v>
      </c>
    </row>
    <row r="87" spans="1:10" x14ac:dyDescent="0.25">
      <c r="A87">
        <v>2.7410000000000001</v>
      </c>
      <c r="B87">
        <f t="shared" si="4"/>
        <v>2.6422784909069508</v>
      </c>
      <c r="C87" s="4">
        <f t="shared" si="5"/>
        <v>14.22729849090695</v>
      </c>
      <c r="D87" t="s">
        <v>15</v>
      </c>
      <c r="J87">
        <f t="shared" si="6"/>
        <v>9.9151377811829977E-3</v>
      </c>
    </row>
    <row r="88" spans="1:10" x14ac:dyDescent="0.25">
      <c r="A88">
        <v>2.7591999999999999</v>
      </c>
      <c r="B88">
        <f t="shared" si="4"/>
        <v>2.6598229887305576</v>
      </c>
      <c r="C88" s="4">
        <f t="shared" si="5"/>
        <v>14.244842988730557</v>
      </c>
      <c r="D88" t="s">
        <v>11</v>
      </c>
      <c r="J88">
        <f t="shared" si="6"/>
        <v>1.0049762872667518E-2</v>
      </c>
    </row>
    <row r="89" spans="1:10" x14ac:dyDescent="0.25">
      <c r="A89">
        <v>2.762</v>
      </c>
      <c r="B89">
        <f t="shared" si="4"/>
        <v>2.6625221422418819</v>
      </c>
      <c r="C89" s="4">
        <f t="shared" si="5"/>
        <v>14.247542142241882</v>
      </c>
      <c r="D89" t="s">
        <v>12</v>
      </c>
      <c r="J89">
        <f t="shared" si="6"/>
        <v>1.0070496930492001E-2</v>
      </c>
    </row>
    <row r="90" spans="1:10" x14ac:dyDescent="0.25">
      <c r="A90">
        <v>2.8098999999999998</v>
      </c>
      <c r="B90">
        <f t="shared" si="4"/>
        <v>2.7086969469534621</v>
      </c>
      <c r="C90" s="4">
        <f t="shared" si="5"/>
        <v>14.293716946953463</v>
      </c>
      <c r="D90" t="s">
        <v>12</v>
      </c>
      <c r="J90">
        <f t="shared" si="6"/>
        <v>1.0426126922561427E-2</v>
      </c>
    </row>
    <row r="91" spans="1:10" x14ac:dyDescent="0.25">
      <c r="A91">
        <v>2.8148</v>
      </c>
      <c r="B91">
        <f t="shared" si="4"/>
        <v>2.7134204655982797</v>
      </c>
      <c r="C91" s="4">
        <f t="shared" si="5"/>
        <v>14.298440465598279</v>
      </c>
      <c r="D91" t="s">
        <v>14</v>
      </c>
      <c r="J91">
        <f t="shared" si="6"/>
        <v>1.0462605631866718E-2</v>
      </c>
    </row>
    <row r="92" spans="1:10" x14ac:dyDescent="0.25">
      <c r="A92">
        <v>2.8226</v>
      </c>
      <c r="B92">
        <f t="shared" si="4"/>
        <v>2.7209395360941113</v>
      </c>
      <c r="C92" s="4">
        <f t="shared" si="5"/>
        <v>14.305959536094111</v>
      </c>
      <c r="D92" t="s">
        <v>16</v>
      </c>
      <c r="J92">
        <f t="shared" si="6"/>
        <v>1.0520711695894681E-2</v>
      </c>
    </row>
    <row r="93" spans="1:10" x14ac:dyDescent="0.25">
      <c r="A93">
        <v>2.8458000000000001</v>
      </c>
      <c r="B93">
        <f t="shared" si="4"/>
        <v>2.7433039509022259</v>
      </c>
      <c r="C93" s="4">
        <f t="shared" si="5"/>
        <v>14.328323950902226</v>
      </c>
      <c r="D93" t="s">
        <v>14</v>
      </c>
      <c r="J93">
        <f t="shared" si="6"/>
        <v>1.0693815257666519E-2</v>
      </c>
    </row>
    <row r="94" spans="1:10" x14ac:dyDescent="0.25">
      <c r="A94">
        <v>2.8504999999999998</v>
      </c>
      <c r="B94">
        <f t="shared" si="4"/>
        <v>2.7478346728676626</v>
      </c>
      <c r="C94" s="4">
        <f t="shared" si="5"/>
        <v>14.332854672867663</v>
      </c>
      <c r="D94" t="s">
        <v>14</v>
      </c>
      <c r="J94">
        <f t="shared" si="6"/>
        <v>1.0728933840735748E-2</v>
      </c>
    </row>
    <row r="95" spans="1:10" x14ac:dyDescent="0.25">
      <c r="A95">
        <v>2.8675999999999999</v>
      </c>
      <c r="B95">
        <f t="shared" si="4"/>
        <v>2.7643187889546774</v>
      </c>
      <c r="C95" s="4">
        <f t="shared" si="5"/>
        <v>14.349338788954677</v>
      </c>
      <c r="D95" t="s">
        <v>13</v>
      </c>
      <c r="J95">
        <f t="shared" si="6"/>
        <v>1.0856848385731678E-2</v>
      </c>
    </row>
    <row r="96" spans="1:10" x14ac:dyDescent="0.25">
      <c r="A96">
        <v>2.875</v>
      </c>
      <c r="B96">
        <f t="shared" si="4"/>
        <v>2.7714522660917487</v>
      </c>
      <c r="C96" s="4">
        <f t="shared" si="5"/>
        <v>14.35647226609175</v>
      </c>
      <c r="D96" t="s">
        <v>21</v>
      </c>
      <c r="F96">
        <f>G96*($F$1+$D$1)/$F$1</f>
        <v>2.8641572135730291</v>
      </c>
      <c r="G96">
        <v>2.7610000000000001</v>
      </c>
      <c r="H96">
        <f>G96+$H$1</f>
        <v>14.346</v>
      </c>
      <c r="I96" s="1">
        <f>C96-H96</f>
        <v>1.047226609174956E-2</v>
      </c>
      <c r="J96">
        <f t="shared" si="6"/>
        <v>1.0912272609374999E-2</v>
      </c>
    </row>
    <row r="97" spans="1:10" x14ac:dyDescent="0.25">
      <c r="A97">
        <v>2.8765000000000001</v>
      </c>
      <c r="B97">
        <f t="shared" si="4"/>
        <v>2.772898241187101</v>
      </c>
      <c r="C97" s="4">
        <f t="shared" si="5"/>
        <v>14.3579182411871</v>
      </c>
      <c r="D97" t="s">
        <v>14</v>
      </c>
      <c r="J97">
        <f t="shared" si="6"/>
        <v>1.092351235892175E-2</v>
      </c>
    </row>
    <row r="98" spans="1:10" x14ac:dyDescent="0.25">
      <c r="A98">
        <v>2.8769999999999998</v>
      </c>
      <c r="B98">
        <f t="shared" si="4"/>
        <v>2.7733802328855517</v>
      </c>
      <c r="C98" s="4">
        <f t="shared" si="5"/>
        <v>14.358400232885552</v>
      </c>
      <c r="D98" t="s">
        <v>17</v>
      </c>
      <c r="J98">
        <f t="shared" si="6"/>
        <v>1.0927259324846998E-2</v>
      </c>
    </row>
    <row r="99" spans="1:10" x14ac:dyDescent="0.25">
      <c r="A99">
        <v>2.8942000000000001</v>
      </c>
      <c r="B99">
        <f t="shared" si="4"/>
        <v>2.7899607473122572</v>
      </c>
      <c r="C99" s="4">
        <f t="shared" si="5"/>
        <v>14.374980747312257</v>
      </c>
      <c r="D99" t="s">
        <v>12</v>
      </c>
      <c r="J99">
        <f t="shared" si="6"/>
        <v>1.105627147495452E-2</v>
      </c>
    </row>
    <row r="100" spans="1:10" x14ac:dyDescent="0.25">
      <c r="A100">
        <v>2.911</v>
      </c>
      <c r="B100">
        <f t="shared" si="4"/>
        <v>2.8061556683802018</v>
      </c>
      <c r="C100" s="4">
        <f t="shared" si="5"/>
        <v>14.391175668380201</v>
      </c>
      <c r="D100" t="s">
        <v>15</v>
      </c>
      <c r="J100">
        <f t="shared" si="6"/>
        <v>1.1182501965302998E-2</v>
      </c>
    </row>
    <row r="101" spans="1:10" x14ac:dyDescent="0.25">
      <c r="A101">
        <v>2.9113000000000002</v>
      </c>
      <c r="B101">
        <f t="shared" si="4"/>
        <v>2.8064448633992725</v>
      </c>
      <c r="C101" s="4">
        <f t="shared" si="5"/>
        <v>14.391464863399273</v>
      </c>
      <c r="D101" t="s">
        <v>22</v>
      </c>
      <c r="J101">
        <f t="shared" si="6"/>
        <v>1.1184758044673671E-2</v>
      </c>
    </row>
    <row r="102" spans="1:10" x14ac:dyDescent="0.25">
      <c r="A102">
        <v>2.9207000000000001</v>
      </c>
      <c r="B102">
        <f t="shared" ref="B102:B108" si="7">A102*$F$1/($D$1+$F$1)</f>
        <v>2.8155063073301463</v>
      </c>
      <c r="C102" s="4">
        <f t="shared" ref="C102:C108" si="8">B102+$B$1</f>
        <v>14.400526307330146</v>
      </c>
      <c r="D102" t="s">
        <v>11</v>
      </c>
      <c r="J102">
        <f t="shared" si="6"/>
        <v>1.1255483430128069E-2</v>
      </c>
    </row>
    <row r="103" spans="1:10" x14ac:dyDescent="0.25">
      <c r="A103">
        <v>2.9556</v>
      </c>
      <c r="B103">
        <f t="shared" si="7"/>
        <v>2.8491493278820079</v>
      </c>
      <c r="C103" s="4">
        <f t="shared" si="8"/>
        <v>14.434169327882008</v>
      </c>
      <c r="D103" t="s">
        <v>15</v>
      </c>
      <c r="J103">
        <f t="shared" si="6"/>
        <v>1.1518661981040478E-2</v>
      </c>
    </row>
    <row r="104" spans="1:10" x14ac:dyDescent="0.25">
      <c r="A104">
        <v>2.9967999999999999</v>
      </c>
      <c r="B104">
        <f t="shared" si="7"/>
        <v>2.8888654438343484</v>
      </c>
      <c r="C104" s="4">
        <f t="shared" si="8"/>
        <v>14.473885443834348</v>
      </c>
      <c r="D104" t="s">
        <v>19</v>
      </c>
      <c r="J104">
        <f t="shared" si="6"/>
        <v>1.1830548429688319E-2</v>
      </c>
    </row>
    <row r="105" spans="1:10" x14ac:dyDescent="0.25">
      <c r="A105">
        <v>3.0171000000000001</v>
      </c>
      <c r="B105">
        <f t="shared" si="7"/>
        <v>2.9084343067914489</v>
      </c>
      <c r="C105" s="4">
        <f t="shared" si="8"/>
        <v>14.493454306791449</v>
      </c>
      <c r="D105" t="s">
        <v>12</v>
      </c>
      <c r="J105">
        <f t="shared" si="6"/>
        <v>1.1984698471680631E-2</v>
      </c>
    </row>
    <row r="106" spans="1:10" x14ac:dyDescent="0.25">
      <c r="A106">
        <v>3.0171000000000001</v>
      </c>
      <c r="B106">
        <f t="shared" si="7"/>
        <v>2.9084343067914489</v>
      </c>
      <c r="C106" s="4">
        <f t="shared" si="8"/>
        <v>14.493454306791449</v>
      </c>
      <c r="D106" t="s">
        <v>15</v>
      </c>
      <c r="J106">
        <f t="shared" si="6"/>
        <v>1.1984698471680631E-2</v>
      </c>
    </row>
    <row r="107" spans="1:10" x14ac:dyDescent="0.25">
      <c r="A107">
        <v>3.0396999999999998</v>
      </c>
      <c r="B107">
        <f t="shared" si="7"/>
        <v>2.9302203315614221</v>
      </c>
      <c r="C107" s="4">
        <f t="shared" si="8"/>
        <v>14.515240331561422</v>
      </c>
      <c r="D107" t="s">
        <v>11</v>
      </c>
      <c r="F107">
        <f>G107*($F$1+$D$1)/$F$1</f>
        <v>3.0270230891727996</v>
      </c>
      <c r="G107">
        <v>2.9180000000000001</v>
      </c>
      <c r="H107">
        <f>G107+$H$1</f>
        <v>14.503</v>
      </c>
      <c r="I107" s="1">
        <f>C107-H107</f>
        <v>1.2240331561422124E-2</v>
      </c>
      <c r="J107">
        <f t="shared" si="6"/>
        <v>1.2156684874014865E-2</v>
      </c>
    </row>
    <row r="108" spans="1:10" x14ac:dyDescent="0.25">
      <c r="A108">
        <v>3.0482999999999998</v>
      </c>
      <c r="B108">
        <f t="shared" si="7"/>
        <v>2.9385105887747747</v>
      </c>
      <c r="C108" s="4">
        <f t="shared" si="8"/>
        <v>14.523530588774776</v>
      </c>
      <c r="D108" t="s">
        <v>11</v>
      </c>
      <c r="I108" s="1"/>
      <c r="J108">
        <f t="shared" si="6"/>
        <v>1.2222233724717268E-2</v>
      </c>
    </row>
    <row r="109" spans="1:10" x14ac:dyDescent="0.25">
      <c r="F109">
        <f>G109*($F$1+$D$1)/$F$1</f>
        <v>1.0523002815822096</v>
      </c>
      <c r="G109">
        <v>1.0144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Nelson Excitation Energies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rdeboer1</dc:creator>
  <cp:lastModifiedBy>rdeboer1</cp:lastModifiedBy>
  <dcterms:created xsi:type="dcterms:W3CDTF">2019-03-31T22:01:05Z</dcterms:created>
  <dcterms:modified xsi:type="dcterms:W3CDTF">2019-03-31T22:01:19Z</dcterms:modified>
</cp:coreProperties>
</file>