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nalists" sheetId="1" state="visible" r:id="rId2"/>
    <sheet name="Volga - pcs" sheetId="2" state="visible" r:id="rId3"/>
    <sheet name="predict_top" sheetId="3" state="visible" r:id="rId4"/>
    <sheet name="Лист5" sheetId="4" state="visible" r:id="rId5"/>
    <sheet name="Сводная таблица_analists_top_1" sheetId="5" state="visible" r:id="rId6"/>
    <sheet name="анализ_топ" sheetId="6" state="visible" r:id="rId7"/>
    <sheet name="Сводная таблица_анализ_топ_1" sheetId="7" state="visible" r:id="rId8"/>
  </sheets>
  <definedNames>
    <definedName function="false" hidden="true" localSheetId="0" name="_xlnm._FilterDatabase" vbProcedure="false">analists!$A$1:$Q$46</definedName>
    <definedName function="false" hidden="true" localSheetId="2" name="_xlnm._FilterDatabase" vbProcedure="false">predict_top!$A$1:$R$16</definedName>
    <definedName function="false" hidden="true" localSheetId="1" name="_xlnm._FilterDatabase" vbProcedure="false">'Volga - pcs'!$A$1:$BC$55</definedName>
  </definedNames>
  <calcPr iterateCount="100" refMode="A1" iterate="false" iterateDelta="0.0001"/>
  <pivotCaches>
    <pivotCache cacheId="1" r:id="rId10"/>
    <pivotCache cacheId="2" r:id="rId11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<sst xmlns="http://schemas.openxmlformats.org/spreadsheetml/2006/main" count="433" uniqueCount="145">
  <si>
    <t xml:space="preserve">IMPORTER PRODUCT NAME</t>
  </si>
  <si>
    <t xml:space="preserve">SAP BRAND-ENG</t>
  </si>
  <si>
    <t xml:space="preserve">sku_code</t>
  </si>
  <si>
    <t xml:space="preserve">top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</si>
  <si>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</si>
  <si>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</si>
  <si>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</si>
  <si>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</si>
  <si>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</si>
  <si>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</si>
  <si>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</si>
  <si>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</si>
  <si>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</si>
  <si>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</si>
  <si>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</si>
  <si>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</si>
  <si>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Region</t>
  </si>
  <si>
    <t xml:space="preserve">характеристика</t>
  </si>
  <si>
    <t xml:space="preserve">SKU CODE</t>
  </si>
  <si>
    <t xml:space="preserve">Top_10000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</si>
  <si>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</si>
  <si>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</si>
  <si>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</si>
  <si>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</si>
  <si>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</si>
  <si>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</si>
  <si>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</si>
  <si>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</si>
  <si>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</si>
  <si>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</si>
  <si>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</si>
  <si>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</si>
  <si>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</si>
  <si>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</si>
  <si>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</si>
  <si>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</si>
  <si>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</si>
  <si>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</si>
  <si>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</si>
  <si>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</si>
  <si>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</si>
  <si>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</si>
  <si>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</si>
  <si>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</si>
  <si>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</si>
  <si>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</si>
  <si>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</si>
  <si>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</si>
  <si>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</si>
  <si>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</si>
  <si>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</si>
  <si>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</si>
  <si>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</si>
  <si>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</si>
  <si>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</si>
  <si>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</si>
  <si>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</si>
  <si>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</si>
  <si>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</si>
  <si>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</si>
  <si>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</si>
  <si>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</si>
  <si>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</si>
  <si>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</si>
  <si>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</si>
  <si>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</si>
  <si>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</si>
  <si>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</si>
  <si>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Sum_2013</t>
  </si>
  <si>
    <t xml:space="preserve">ПРОМО Дуру S-261G мыло Морские минералы  1+1 экопак 4*90 г + 1шт бесплатно</t>
  </si>
  <si>
    <t xml:space="preserve">туалетн</t>
  </si>
  <si>
    <t xml:space="preserve">DURU</t>
  </si>
  <si>
    <t xml:space="preserve">Дуру S-261 мыло 1+1 Зеленый чай экопак 4*90 г </t>
  </si>
  <si>
    <t xml:space="preserve">Дуру S-556B мыло Хоз  экопак 2*115 г 1/48</t>
  </si>
  <si>
    <t xml:space="preserve">хоз</t>
  </si>
  <si>
    <t xml:space="preserve">Факс S-613 мыло Фэмили Зеленое  экопак 5*60 г</t>
  </si>
  <si>
    <t xml:space="preserve">FAX</t>
  </si>
  <si>
    <t xml:space="preserve">Дуру S-622 мыло Гурмэ Вишневый пирог экопак 5*75 г</t>
  </si>
  <si>
    <t xml:space="preserve">Дуру S-261 мыло 1+1 Морские минералы экопак 4*90 г </t>
  </si>
  <si>
    <t xml:space="preserve">Дуру S-557А мыло Фрут/Милк Молочные протеины и клубника экопак 5*70 г</t>
  </si>
  <si>
    <t xml:space="preserve">Дуру S-557А мыло Фрут/Милк Молочные протеины и гранат экопак 5*70 г</t>
  </si>
  <si>
    <t xml:space="preserve">Дуру S-640А мыло Хоз  для стирки Дет белья 2*125 г</t>
  </si>
  <si>
    <t xml:space="preserve">Дуру S-622 мыло Гурмэ Карамель/ Черничное парфэ экопак 5*75 г</t>
  </si>
  <si>
    <t xml:space="preserve">Дуру S-622 мыло Гурмэ Манговое мороженое экопак 5*75 г</t>
  </si>
  <si>
    <t xml:space="preserve">Дуру S-653 мыло Гурмэ Вишневый пирог 90 г</t>
  </si>
  <si>
    <t xml:space="preserve">ПРОМО Дуру S-261G мыло Зелёный чай  1+1 экопак 4*90 г + 1шт бесплатно</t>
  </si>
  <si>
    <t xml:space="preserve">Дуру S-603B мыло Пюр/натурал Наслаждение экопак 4*85 г</t>
  </si>
  <si>
    <t xml:space="preserve">Факс S-647 мыло Фэмили Ромашка 75г</t>
  </si>
  <si>
    <t xml:space="preserve">Факс S-647 мыло Фэмили Ежевика 75г</t>
  </si>
  <si>
    <t xml:space="preserve">Дуру S-603B мыло Пюр/натурал Комфорт экопак 4*85 г</t>
  </si>
  <si>
    <t xml:space="preserve">Дуру S-271H мыло Флора С экстрактом Ромашки экопак 5*70 г</t>
  </si>
  <si>
    <t xml:space="preserve">Дуру S-830 мыло жид Гурмэ Вишневый пирог 300 мл</t>
  </si>
  <si>
    <t xml:space="preserve">жид</t>
  </si>
  <si>
    <t xml:space="preserve">Дуру S-830 мыло жид Гурмэ Манговое мороженое 300 мл</t>
  </si>
  <si>
    <t xml:space="preserve">Дуру S-588D  мыло жид Фрут/Милк Молочные протеины и гранат 300 мл</t>
  </si>
  <si>
    <t xml:space="preserve">Активэкс S-607 мыло жид Актив 300 мл</t>
  </si>
  <si>
    <t xml:space="preserve">ACTIVEX</t>
  </si>
  <si>
    <t xml:space="preserve">Активэкс S-607 мыло жид Сенситив 300 мл</t>
  </si>
  <si>
    <t xml:space="preserve">Активэкс S-626 мыло антибактериал Актив экопак 4*70 г</t>
  </si>
  <si>
    <t xml:space="preserve">антибак</t>
  </si>
  <si>
    <t xml:space="preserve">Активэкс S-626 мыло антибактериал Сенситив экопак 4*70 г</t>
  </si>
  <si>
    <t xml:space="preserve">Activex/Активекс туалетное антибактериальное мыло 90г. Active Protection/Активная защита</t>
  </si>
  <si>
    <t xml:space="preserve">Дуру S-138D мыло Хоз Роза экопак 4*125 г</t>
  </si>
  <si>
    <t xml:space="preserve">Дуру S-261E мыло 1+1 Кашемир (лотос) экопак 4*90 г + 1шт б/п</t>
  </si>
  <si>
    <t xml:space="preserve">Дуру S-271M мыло  Лимон и ромашка экопак 5*75 г </t>
  </si>
  <si>
    <t xml:space="preserve">Дуру S-557А мыло Фрут/Милк Молочные протеины и персик экопак 5*70 г</t>
  </si>
  <si>
    <t xml:space="preserve">Дуру S-588D  мыло жид Фрут/Милк Молочные протеины и клубника 300 мл</t>
  </si>
  <si>
    <t xml:space="preserve">Дуру S-603B мыло Пюр/натурал Свежесть экопак 4*85 г</t>
  </si>
  <si>
    <t xml:space="preserve">Дуру S-620 мыло Детское Бэйби Лав Оливковое масло 90 г</t>
  </si>
  <si>
    <t xml:space="preserve">детск</t>
  </si>
  <si>
    <t xml:space="preserve">Дуру S-620 мыло Детское Бэйби Лав Экстракт Ромашки 90 г</t>
  </si>
  <si>
    <t xml:space="preserve">Дуру S-642 мыло Марсель Календула и Миндаль 150 г</t>
  </si>
  <si>
    <t xml:space="preserve">Дуру S-650 мыло Детское Бэйби Лав Оливковое масло экопак 4*90 г</t>
  </si>
  <si>
    <t xml:space="preserve">Факс S-613 мыло Фэмили Белое экопак 5*60 г</t>
  </si>
  <si>
    <t xml:space="preserve">Факс S-613 мыло Фэмили Желтое экопак 5*60 г</t>
  </si>
  <si>
    <t xml:space="preserve">всего</t>
  </si>
  <si>
    <t xml:space="preserve">toilet soap</t>
  </si>
  <si>
    <t xml:space="preserve">household soap</t>
  </si>
  <si>
    <t xml:space="preserve">Итог Результат</t>
  </si>
  <si>
    <t xml:space="preserve">Данные</t>
  </si>
  <si>
    <t xml:space="preserve">Сумма - 2014-01</t>
  </si>
  <si>
    <t xml:space="preserve">Сумма - 2014-02</t>
  </si>
  <si>
    <t xml:space="preserve">Сумма - 2014-03</t>
  </si>
  <si>
    <t xml:space="preserve">Сумма - 2014-04</t>
  </si>
  <si>
    <t xml:space="preserve">Сумма - 2014-05</t>
  </si>
  <si>
    <t xml:space="preserve">Сумма - 2014-06</t>
  </si>
  <si>
    <t xml:space="preserve">Сумма - 2014-07</t>
  </si>
  <si>
    <t xml:space="preserve">Сумма - 2014-08</t>
  </si>
  <si>
    <t xml:space="preserve">Сумма - 2014-09</t>
  </si>
  <si>
    <t xml:space="preserve">Сумма - 2014-10</t>
  </si>
  <si>
    <t xml:space="preserve">Сумма - 2014-11</t>
  </si>
  <si>
    <t xml:space="preserve">Сумма - 2014-12</t>
  </si>
  <si>
    <t xml:space="preserve">avg</t>
  </si>
  <si>
    <t xml:space="preserve">Сумма - 2013-01</t>
  </si>
  <si>
    <t xml:space="preserve">Сумма - 2013-02</t>
  </si>
  <si>
    <t xml:space="preserve">Сумма - 2013-03</t>
  </si>
  <si>
    <t xml:space="preserve">Сумма - 2013-04</t>
  </si>
  <si>
    <t xml:space="preserve">Сумма - 2013-05</t>
  </si>
  <si>
    <t xml:space="preserve">Сумма - 2013-06</t>
  </si>
  <si>
    <t xml:space="preserve">Сумма - 2013-07</t>
  </si>
  <si>
    <t xml:space="preserve">Сумма - 2013-08</t>
  </si>
  <si>
    <t xml:space="preserve">Сумма - 2013-09</t>
  </si>
  <si>
    <t xml:space="preserve">Сумма - 2013-10</t>
  </si>
  <si>
    <t xml:space="preserve">Сумма - 2013-11</t>
  </si>
  <si>
    <t xml:space="preserve">Сумма - 2013-12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</si>
</sst>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\ hh:mm:ss"/>
    <numFmt numFmtId="166" formatCode="#,##0"/>
    <numFmt numFmtId="167" formatCode="General"/>
    <numFmt numFmtId="168" formatCode="[$-419]0%"/>
    <numFmt numFmtId="169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 Light"/>
      <family val="2"/>
      <charset val="204"/>
    </font>
    <font>
      <sz val="10"/>
      <color rgb="FF000000"/>
      <name val="Calibri Light"/>
      <family val="2"/>
      <charset val="204"/>
    </font>
    <font>
      <sz val="1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FFC000"/>
        <bgColor rgb="FFFFD320"/>
      </patternFill>
    </fill>
    <fill>
      <patternFill patternType="solid">
        <fgColor rgb="FFFFFF00"/>
        <bgColor rgb="FFFFD320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bottom" textRotation="90" wrapText="false" indent="0" shrinkToFit="false"/>
      <protection locked="true" hidden="false"/>
    </xf>
    <xf numFmtId="166" fontId="6" fillId="3" borderId="0" xfId="0" applyFont="true" applyBorder="false" applyAlignment="true" applyProtection="true">
      <alignment horizontal="left" vertical="bottom" textRotation="9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2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6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8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9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9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9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0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1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2" xfId="24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Поле сводной таблицы" xfId="23"/>
    <cellStyle name="Результат сводной таблицы" xfId="24"/>
    <cellStyle name="Угол сводной таблицы" xfId="2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FFE994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FF3838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83CAFF"/>
      <rgbColor rgb="FFFF99CC"/>
      <rgbColor rgb="FFCC99FF"/>
      <rgbColor rgb="FFFFCC99"/>
      <rgbColor rgb="FF3366FF"/>
      <rgbColor rgb="FF33CCCC"/>
      <rgbColor rgb="FFAECF00"/>
      <rgbColor rgb="FFFFC00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2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sales forecast by brand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predict_top!$F$22:$F$22</c:f>
              <c:strCache>
                <c:ptCount val="1"/>
                <c:pt idx="0">
                  <c:v>DURU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predict_top!$G$21:$R$21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predict_top!$G$22:$R$22</c:f>
              <c:numCache>
                <c:formatCode>General</c:formatCode>
                <c:ptCount val="12"/>
                <c:pt idx="0">
                  <c:v>68386</c:v>
                </c:pt>
                <c:pt idx="1">
                  <c:v>97051</c:v>
                </c:pt>
                <c:pt idx="2">
                  <c:v>85014</c:v>
                </c:pt>
                <c:pt idx="3">
                  <c:v>107525</c:v>
                </c:pt>
                <c:pt idx="4">
                  <c:v>100502</c:v>
                </c:pt>
                <c:pt idx="5">
                  <c:v>114745</c:v>
                </c:pt>
                <c:pt idx="6">
                  <c:v>152040</c:v>
                </c:pt>
                <c:pt idx="7">
                  <c:v>108991</c:v>
                </c:pt>
                <c:pt idx="8">
                  <c:v>93741</c:v>
                </c:pt>
                <c:pt idx="9">
                  <c:v>86740</c:v>
                </c:pt>
                <c:pt idx="10">
                  <c:v>109361</c:v>
                </c:pt>
                <c:pt idx="11">
                  <c:v>118372</c:v>
                </c:pt>
              </c:numCache>
            </c:numRef>
          </c:val>
        </c:ser>
        <c:ser>
          <c:idx val="1"/>
          <c:order val="1"/>
          <c:tx>
            <c:strRef>
              <c:f>predict_top!$F$23:$F$23</c:f>
              <c:strCache>
                <c:ptCount val="1"/>
                <c:pt idx="0">
                  <c:v>FAX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predict_top!$G$21:$R$21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predict_top!$G$23:$R$23</c:f>
              <c:numCache>
                <c:formatCode>General</c:formatCode>
                <c:ptCount val="12"/>
                <c:pt idx="0">
                  <c:v>12993</c:v>
                </c:pt>
                <c:pt idx="1">
                  <c:v>18425</c:v>
                </c:pt>
                <c:pt idx="2">
                  <c:v>20801</c:v>
                </c:pt>
                <c:pt idx="3">
                  <c:v>26087</c:v>
                </c:pt>
                <c:pt idx="4">
                  <c:v>20606</c:v>
                </c:pt>
                <c:pt idx="5">
                  <c:v>24228</c:v>
                </c:pt>
                <c:pt idx="6">
                  <c:v>20233</c:v>
                </c:pt>
                <c:pt idx="7">
                  <c:v>14228</c:v>
                </c:pt>
                <c:pt idx="8">
                  <c:v>20703</c:v>
                </c:pt>
                <c:pt idx="9">
                  <c:v>18188</c:v>
                </c:pt>
                <c:pt idx="10">
                  <c:v>18777</c:v>
                </c:pt>
                <c:pt idx="11">
                  <c:v>24118</c:v>
                </c:pt>
              </c:numCache>
            </c:numRef>
          </c:val>
        </c:ser>
        <c:gapWidth val="100"/>
        <c:overlap val="100"/>
        <c:axId val="19723934"/>
        <c:axId val="42560927"/>
      </c:barChart>
      <c:catAx>
        <c:axId val="1972393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560927"/>
        <c:crosses val="autoZero"/>
        <c:auto val="1"/>
        <c:lblAlgn val="ctr"/>
        <c:lblOffset val="100"/>
        <c:noMultiLvlLbl val="0"/>
      </c:catAx>
      <c:valAx>
        <c:axId val="4256092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72393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ratio of soap types in sales volume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percentStacked"/>
        <c:varyColors val="0"/>
        <c:ser>
          <c:idx val="0"/>
          <c:order val="0"/>
          <c:tx>
            <c:strRef>
              <c:f>predict_top!$F$26:$F$26</c:f>
              <c:strCache>
                <c:ptCount val="1"/>
                <c:pt idx="0">
                  <c:v>toilet soap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700" spc="-1" strike="noStrike">
                    <a:solidFill>
                      <a:srgbClr val="ffffff"/>
                    </a:solidFill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predict_top!$G$25:$R$25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predict_top!$G$26:$R$26</c:f>
              <c:numCache>
                <c:formatCode>General</c:formatCode>
                <c:ptCount val="12"/>
                <c:pt idx="0">
                  <c:v>52795</c:v>
                </c:pt>
                <c:pt idx="1">
                  <c:v>74091</c:v>
                </c:pt>
                <c:pt idx="2">
                  <c:v>74405</c:v>
                </c:pt>
                <c:pt idx="3">
                  <c:v>99336</c:v>
                </c:pt>
                <c:pt idx="4">
                  <c:v>90051</c:v>
                </c:pt>
                <c:pt idx="5">
                  <c:v>99478</c:v>
                </c:pt>
                <c:pt idx="6">
                  <c:v>114753</c:v>
                </c:pt>
                <c:pt idx="7">
                  <c:v>85510</c:v>
                </c:pt>
                <c:pt idx="8">
                  <c:v>78300</c:v>
                </c:pt>
                <c:pt idx="9">
                  <c:v>66637</c:v>
                </c:pt>
                <c:pt idx="10">
                  <c:v>89462</c:v>
                </c:pt>
                <c:pt idx="11">
                  <c:v>94097</c:v>
                </c:pt>
              </c:numCache>
            </c:numRef>
          </c:val>
        </c:ser>
        <c:ser>
          <c:idx val="1"/>
          <c:order val="1"/>
          <c:tx>
            <c:strRef>
              <c:f>predict_top!$F$27:$F$27</c:f>
              <c:strCache>
                <c:ptCount val="1"/>
                <c:pt idx="0">
                  <c:v>household soap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7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predict_top!$G$25:$R$25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predict_top!$G$27:$R$27</c:f>
              <c:numCache>
                <c:formatCode>General</c:formatCode>
                <c:ptCount val="12"/>
                <c:pt idx="0">
                  <c:v>28584</c:v>
                </c:pt>
                <c:pt idx="1">
                  <c:v>41385</c:v>
                </c:pt>
                <c:pt idx="2">
                  <c:v>31410</c:v>
                </c:pt>
                <c:pt idx="3">
                  <c:v>34276</c:v>
                </c:pt>
                <c:pt idx="4">
                  <c:v>31057</c:v>
                </c:pt>
                <c:pt idx="5">
                  <c:v>39495</c:v>
                </c:pt>
                <c:pt idx="6">
                  <c:v>57520</c:v>
                </c:pt>
                <c:pt idx="7">
                  <c:v>37709</c:v>
                </c:pt>
                <c:pt idx="8">
                  <c:v>36144</c:v>
                </c:pt>
                <c:pt idx="9">
                  <c:v>38291</c:v>
                </c:pt>
                <c:pt idx="10">
                  <c:v>38676</c:v>
                </c:pt>
                <c:pt idx="11">
                  <c:v>48393</c:v>
                </c:pt>
              </c:numCache>
            </c:numRef>
          </c:val>
        </c:ser>
        <c:gapWidth val="100"/>
        <c:overlap val="100"/>
        <c:axId val="1877914"/>
        <c:axId val="37920018"/>
      </c:barChart>
      <c:catAx>
        <c:axId val="187791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920018"/>
        <c:crosses val="autoZero"/>
        <c:auto val="1"/>
        <c:lblAlgn val="ctr"/>
        <c:lblOffset val="100"/>
        <c:noMultiLvlLbl val="0"/>
      </c:catAx>
      <c:valAx>
        <c:axId val="3792001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[$-419]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7791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sales forecast by SKU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predict_top!$F$2</c:f>
              <c:strCache>
                <c:ptCount val="1"/>
                <c:pt idx="0">
                  <c:v>110826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predict_top!$G$2:$R$2</c:f>
              <c:numCache>
                <c:formatCode>General</c:formatCode>
                <c:ptCount val="12"/>
                <c:pt idx="0">
                  <c:v>24128</c:v>
                </c:pt>
                <c:pt idx="1">
                  <c:v>34160</c:v>
                </c:pt>
                <c:pt idx="2">
                  <c:v>27600</c:v>
                </c:pt>
                <c:pt idx="3">
                  <c:v>29975</c:v>
                </c:pt>
                <c:pt idx="4">
                  <c:v>29600</c:v>
                </c:pt>
                <c:pt idx="5">
                  <c:v>30513</c:v>
                </c:pt>
                <c:pt idx="6">
                  <c:v>47041</c:v>
                </c:pt>
                <c:pt idx="7">
                  <c:v>29226</c:v>
                </c:pt>
                <c:pt idx="8">
                  <c:v>28866</c:v>
                </c:pt>
                <c:pt idx="9">
                  <c:v>32085</c:v>
                </c:pt>
                <c:pt idx="10">
                  <c:v>30452</c:v>
                </c:pt>
                <c:pt idx="11">
                  <c:v>39010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predict_top!$F$3</c:f>
              <c:strCache>
                <c:ptCount val="1"/>
                <c:pt idx="0">
                  <c:v>110848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predict_top!$G$3:$R$3</c:f>
              <c:numCache>
                <c:formatCode>General</c:formatCode>
                <c:ptCount val="12"/>
                <c:pt idx="0">
                  <c:v>4456</c:v>
                </c:pt>
                <c:pt idx="1">
                  <c:v>7225</c:v>
                </c:pt>
                <c:pt idx="2">
                  <c:v>3810</c:v>
                </c:pt>
                <c:pt idx="3">
                  <c:v>4301</c:v>
                </c:pt>
                <c:pt idx="4">
                  <c:v>1457</c:v>
                </c:pt>
                <c:pt idx="5">
                  <c:v>8982</c:v>
                </c:pt>
                <c:pt idx="6">
                  <c:v>10479</c:v>
                </c:pt>
                <c:pt idx="7">
                  <c:v>8483</c:v>
                </c:pt>
                <c:pt idx="8">
                  <c:v>7278</c:v>
                </c:pt>
                <c:pt idx="9">
                  <c:v>6206</c:v>
                </c:pt>
                <c:pt idx="10">
                  <c:v>8224</c:v>
                </c:pt>
                <c:pt idx="11">
                  <c:v>9383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predict_top!$F$4</c:f>
              <c:strCache>
                <c:ptCount val="1"/>
                <c:pt idx="0">
                  <c:v>113797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predict_top!$G$4:$R$4</c:f>
              <c:numCache>
                <c:formatCode>General</c:formatCode>
                <c:ptCount val="12"/>
                <c:pt idx="0">
                  <c:v>3600</c:v>
                </c:pt>
                <c:pt idx="1">
                  <c:v>4969</c:v>
                </c:pt>
                <c:pt idx="2">
                  <c:v>4488</c:v>
                </c:pt>
                <c:pt idx="3">
                  <c:v>21313</c:v>
                </c:pt>
                <c:pt idx="4">
                  <c:v>21424</c:v>
                </c:pt>
                <c:pt idx="5">
                  <c:v>26289</c:v>
                </c:pt>
                <c:pt idx="6">
                  <c:v>12840</c:v>
                </c:pt>
                <c:pt idx="7">
                  <c:v>13375</c:v>
                </c:pt>
                <c:pt idx="8">
                  <c:v>24751</c:v>
                </c:pt>
                <c:pt idx="9">
                  <c:v>16488</c:v>
                </c:pt>
                <c:pt idx="10">
                  <c:v>14579</c:v>
                </c:pt>
                <c:pt idx="11">
                  <c:v>14586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predict_top!$F$5</c:f>
              <c:strCache>
                <c:ptCount val="1"/>
                <c:pt idx="0">
                  <c:v>113816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predict_top!$G$5:$R$5</c:f>
              <c:numCache>
                <c:formatCode>General</c:formatCode>
                <c:ptCount val="12"/>
                <c:pt idx="0">
                  <c:v>3701</c:v>
                </c:pt>
                <c:pt idx="1">
                  <c:v>4967</c:v>
                </c:pt>
                <c:pt idx="2">
                  <c:v>5133</c:v>
                </c:pt>
                <c:pt idx="3">
                  <c:v>4355</c:v>
                </c:pt>
                <c:pt idx="4">
                  <c:v>3905</c:v>
                </c:pt>
                <c:pt idx="5">
                  <c:v>4567</c:v>
                </c:pt>
                <c:pt idx="6">
                  <c:v>13091</c:v>
                </c:pt>
                <c:pt idx="7">
                  <c:v>5338</c:v>
                </c:pt>
                <c:pt idx="8">
                  <c:v>8877</c:v>
                </c:pt>
                <c:pt idx="9">
                  <c:v>6782</c:v>
                </c:pt>
                <c:pt idx="10">
                  <c:v>9940</c:v>
                </c:pt>
                <c:pt idx="11">
                  <c:v>7438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predict_top!$F$6</c:f>
              <c:strCache>
                <c:ptCount val="1"/>
                <c:pt idx="0">
                  <c:v>113850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predict_top!$G$6:$R$6</c:f>
              <c:numCache>
                <c:formatCode>General</c:formatCode>
                <c:ptCount val="12"/>
                <c:pt idx="0">
                  <c:v>7763</c:v>
                </c:pt>
                <c:pt idx="1">
                  <c:v>14352</c:v>
                </c:pt>
                <c:pt idx="2">
                  <c:v>16795</c:v>
                </c:pt>
                <c:pt idx="3">
                  <c:v>15396</c:v>
                </c:pt>
                <c:pt idx="4">
                  <c:v>13816</c:v>
                </c:pt>
                <c:pt idx="5">
                  <c:v>12791</c:v>
                </c:pt>
                <c:pt idx="6">
                  <c:v>27225</c:v>
                </c:pt>
                <c:pt idx="7">
                  <c:v>25297</c:v>
                </c:pt>
                <c:pt idx="8">
                  <c:v>5201</c:v>
                </c:pt>
                <c:pt idx="9">
                  <c:v>4981</c:v>
                </c:pt>
                <c:pt idx="10">
                  <c:v>21283</c:v>
                </c:pt>
                <c:pt idx="11">
                  <c:v>24013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predict_top!$F$7</c:f>
              <c:strCache>
                <c:ptCount val="1"/>
                <c:pt idx="0">
                  <c:v>113852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predict_top!$G$7:$R$7</c:f>
              <c:numCache>
                <c:formatCode>General</c:formatCode>
                <c:ptCount val="12"/>
                <c:pt idx="0">
                  <c:v>3453</c:v>
                </c:pt>
                <c:pt idx="1">
                  <c:v>5040</c:v>
                </c:pt>
                <c:pt idx="2">
                  <c:v>2062</c:v>
                </c:pt>
                <c:pt idx="3">
                  <c:v>1704</c:v>
                </c:pt>
                <c:pt idx="4">
                  <c:v>3900</c:v>
                </c:pt>
                <c:pt idx="5">
                  <c:v>3610</c:v>
                </c:pt>
                <c:pt idx="6">
                  <c:v>16410</c:v>
                </c:pt>
                <c:pt idx="7">
                  <c:v>6513</c:v>
                </c:pt>
                <c:pt idx="8">
                  <c:v>4583</c:v>
                </c:pt>
                <c:pt idx="9">
                  <c:v>4368</c:v>
                </c:pt>
                <c:pt idx="10">
                  <c:v>5546</c:v>
                </c:pt>
                <c:pt idx="11">
                  <c:v>4935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predict_top!$F$8</c:f>
              <c:strCache>
                <c:ptCount val="1"/>
                <c:pt idx="0">
                  <c:v>115176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predict_top!$G$8:$R$8</c:f>
              <c:numCache>
                <c:formatCode>General</c:formatCode>
                <c:ptCount val="12"/>
                <c:pt idx="0">
                  <c:v>3382</c:v>
                </c:pt>
                <c:pt idx="1">
                  <c:v>3598</c:v>
                </c:pt>
                <c:pt idx="2">
                  <c:v>5252</c:v>
                </c:pt>
                <c:pt idx="3">
                  <c:v>5976</c:v>
                </c:pt>
                <c:pt idx="4">
                  <c:v>4466</c:v>
                </c:pt>
                <c:pt idx="5">
                  <c:v>3387</c:v>
                </c:pt>
                <c:pt idx="6">
                  <c:v>2603</c:v>
                </c:pt>
                <c:pt idx="7">
                  <c:v>2790</c:v>
                </c:pt>
                <c:pt idx="8">
                  <c:v>2036</c:v>
                </c:pt>
                <c:pt idx="9">
                  <c:v>2480</c:v>
                </c:pt>
                <c:pt idx="10">
                  <c:v>2377</c:v>
                </c:pt>
                <c:pt idx="11">
                  <c:v>2482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predict_top!$F$9</c:f>
              <c:strCache>
                <c:ptCount val="1"/>
                <c:pt idx="0">
                  <c:v>115178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predict_top!$G$9:$R$9</c:f>
              <c:numCache>
                <c:formatCode>General</c:formatCode>
                <c:ptCount val="12"/>
                <c:pt idx="0">
                  <c:v>2520</c:v>
                </c:pt>
                <c:pt idx="1">
                  <c:v>4390</c:v>
                </c:pt>
                <c:pt idx="2">
                  <c:v>5544</c:v>
                </c:pt>
                <c:pt idx="3">
                  <c:v>6552</c:v>
                </c:pt>
                <c:pt idx="4">
                  <c:v>4266</c:v>
                </c:pt>
                <c:pt idx="5">
                  <c:v>3456</c:v>
                </c:pt>
                <c:pt idx="6">
                  <c:v>2818</c:v>
                </c:pt>
                <c:pt idx="7">
                  <c:v>2030</c:v>
                </c:pt>
                <c:pt idx="8">
                  <c:v>1807</c:v>
                </c:pt>
                <c:pt idx="9">
                  <c:v>2508</c:v>
                </c:pt>
                <c:pt idx="10">
                  <c:v>2643</c:v>
                </c:pt>
                <c:pt idx="11">
                  <c:v>2458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predict_top!$F$10</c:f>
              <c:strCache>
                <c:ptCount val="1"/>
                <c:pt idx="0">
                  <c:v>115222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predict_top!$G$10:$R$10</c:f>
              <c:numCache>
                <c:formatCode>General</c:formatCode>
                <c:ptCount val="12"/>
                <c:pt idx="0">
                  <c:v>7091</c:v>
                </c:pt>
                <c:pt idx="1">
                  <c:v>10437</c:v>
                </c:pt>
                <c:pt idx="2">
                  <c:v>10005</c:v>
                </c:pt>
                <c:pt idx="3">
                  <c:v>13559</c:v>
                </c:pt>
                <c:pt idx="4">
                  <c:v>11874</c:v>
                </c:pt>
                <c:pt idx="5">
                  <c:v>17385</c:v>
                </c:pt>
                <c:pt idx="6">
                  <c:v>14812</c:v>
                </c:pt>
                <c:pt idx="7">
                  <c:v>9408</c:v>
                </c:pt>
                <c:pt idx="8">
                  <c:v>16860</c:v>
                </c:pt>
                <c:pt idx="9">
                  <c:v>13200</c:v>
                </c:pt>
                <c:pt idx="10">
                  <c:v>13757</c:v>
                </c:pt>
                <c:pt idx="11">
                  <c:v>19178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predict_top!$F$11</c:f>
              <c:strCache>
                <c:ptCount val="1"/>
                <c:pt idx="0">
                  <c:v>502593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predict_top!$G$11:$R$11</c:f>
              <c:numCache>
                <c:formatCode>General</c:formatCode>
                <c:ptCount val="12"/>
                <c:pt idx="0">
                  <c:v>8953</c:v>
                </c:pt>
                <c:pt idx="1">
                  <c:v>13541</c:v>
                </c:pt>
                <c:pt idx="2">
                  <c:v>11760</c:v>
                </c:pt>
                <c:pt idx="3">
                  <c:v>16532</c:v>
                </c:pt>
                <c:pt idx="4">
                  <c:v>12504</c:v>
                </c:pt>
                <c:pt idx="5">
                  <c:v>14384</c:v>
                </c:pt>
                <c:pt idx="6">
                  <c:v>7356</c:v>
                </c:pt>
                <c:pt idx="7">
                  <c:v>6494</c:v>
                </c:pt>
                <c:pt idx="8">
                  <c:v>5839</c:v>
                </c:pt>
                <c:pt idx="9">
                  <c:v>7977</c:v>
                </c:pt>
                <c:pt idx="10">
                  <c:v>10783</c:v>
                </c:pt>
                <c:pt idx="11">
                  <c:v>11063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predict_top!$F$12</c:f>
              <c:strCache>
                <c:ptCount val="1"/>
                <c:pt idx="0">
                  <c:v>502607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predict_top!$G$12:$R$12</c:f>
              <c:numCache>
                <c:formatCode>General</c:formatCode>
                <c:ptCount val="12"/>
                <c:pt idx="0">
                  <c:v>8384</c:v>
                </c:pt>
                <c:pt idx="1">
                  <c:v>8384</c:v>
                </c:pt>
                <c:pt idx="2">
                  <c:v>8384</c:v>
                </c:pt>
                <c:pt idx="3">
                  <c:v>8384</c:v>
                </c:pt>
                <c:pt idx="4">
                  <c:v>8384</c:v>
                </c:pt>
                <c:pt idx="5">
                  <c:v>8384</c:v>
                </c:pt>
                <c:pt idx="6">
                  <c:v>2664</c:v>
                </c:pt>
                <c:pt idx="7">
                  <c:v>4873</c:v>
                </c:pt>
                <c:pt idx="8">
                  <c:v>768</c:v>
                </c:pt>
                <c:pt idx="9">
                  <c:v>2768</c:v>
                </c:pt>
                <c:pt idx="10">
                  <c:v>2136</c:v>
                </c:pt>
                <c:pt idx="11">
                  <c:v>2136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predict_top!$F$12:$F$12</c:f>
              <c:strCache>
                <c:ptCount val="1"/>
                <c:pt idx="0">
                  <c:v>502607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predict_top!$G$12:$R$12</c:f>
              <c:numCache>
                <c:formatCode>General</c:formatCode>
                <c:ptCount val="12"/>
                <c:pt idx="0">
                  <c:v>8384</c:v>
                </c:pt>
                <c:pt idx="1">
                  <c:v>8384</c:v>
                </c:pt>
                <c:pt idx="2">
                  <c:v>8384</c:v>
                </c:pt>
                <c:pt idx="3">
                  <c:v>8384</c:v>
                </c:pt>
                <c:pt idx="4">
                  <c:v>8384</c:v>
                </c:pt>
                <c:pt idx="5">
                  <c:v>8384</c:v>
                </c:pt>
                <c:pt idx="6">
                  <c:v>2664</c:v>
                </c:pt>
                <c:pt idx="7">
                  <c:v>4873</c:v>
                </c:pt>
                <c:pt idx="8">
                  <c:v>768</c:v>
                </c:pt>
                <c:pt idx="9">
                  <c:v>2768</c:v>
                </c:pt>
                <c:pt idx="10">
                  <c:v>2136</c:v>
                </c:pt>
                <c:pt idx="11">
                  <c:v>2136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predict_top!$F$13:$F$13</c:f>
              <c:strCache>
                <c:ptCount val="1"/>
                <c:pt idx="0">
                  <c:v>502895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predict_top!$G$13:$R$13</c:f>
              <c:numCache>
                <c:formatCode>General</c:formatCode>
                <c:ptCount val="12"/>
                <c:pt idx="0">
                  <c:v>480</c:v>
                </c:pt>
                <c:pt idx="1">
                  <c:v>540</c:v>
                </c:pt>
                <c:pt idx="2">
                  <c:v>660</c:v>
                </c:pt>
                <c:pt idx="3">
                  <c:v>690</c:v>
                </c:pt>
                <c:pt idx="4">
                  <c:v>720</c:v>
                </c:pt>
                <c:pt idx="5">
                  <c:v>1020</c:v>
                </c:pt>
                <c:pt idx="6">
                  <c:v>3870</c:v>
                </c:pt>
                <c:pt idx="7">
                  <c:v>2760</c:v>
                </c:pt>
                <c:pt idx="8">
                  <c:v>810</c:v>
                </c:pt>
                <c:pt idx="9">
                  <c:v>240</c:v>
                </c:pt>
                <c:pt idx="10">
                  <c:v>1110</c:v>
                </c:pt>
                <c:pt idx="11">
                  <c:v>1110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predict_top!$F$14:$F$14</c:f>
              <c:strCache>
                <c:ptCount val="1"/>
                <c:pt idx="0">
                  <c:v>502931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predict_top!$G$14:$R$14</c:f>
              <c:numCache>
                <c:formatCode>General</c:formatCode>
                <c:ptCount val="12"/>
                <c:pt idx="0">
                  <c:v>288</c:v>
                </c:pt>
                <c:pt idx="1">
                  <c:v>506</c:v>
                </c:pt>
                <c:pt idx="2">
                  <c:v>882</c:v>
                </c:pt>
                <c:pt idx="3">
                  <c:v>1212</c:v>
                </c:pt>
                <c:pt idx="4">
                  <c:v>1050</c:v>
                </c:pt>
                <c:pt idx="5">
                  <c:v>648</c:v>
                </c:pt>
                <c:pt idx="6">
                  <c:v>6562</c:v>
                </c:pt>
                <c:pt idx="7">
                  <c:v>3600</c:v>
                </c:pt>
                <c:pt idx="8">
                  <c:v>3068</c:v>
                </c:pt>
                <c:pt idx="9">
                  <c:v>3066</c:v>
                </c:pt>
                <c:pt idx="10">
                  <c:v>2784</c:v>
                </c:pt>
                <c:pt idx="11">
                  <c:v>1703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predict_top!$F$15:$F$15</c:f>
              <c:strCache>
                <c:ptCount val="1"/>
                <c:pt idx="0">
                  <c:v>502932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predict_top!$G$15:$R$15</c:f>
              <c:numCache>
                <c:formatCode>General</c:formatCode>
                <c:ptCount val="12"/>
                <c:pt idx="0">
                  <c:v>426</c:v>
                </c:pt>
                <c:pt idx="1">
                  <c:v>612</c:v>
                </c:pt>
                <c:pt idx="2">
                  <c:v>684</c:v>
                </c:pt>
                <c:pt idx="3">
                  <c:v>906</c:v>
                </c:pt>
                <c:pt idx="4">
                  <c:v>984</c:v>
                </c:pt>
                <c:pt idx="5">
                  <c:v>798</c:v>
                </c:pt>
                <c:pt idx="6">
                  <c:v>1742</c:v>
                </c:pt>
                <c:pt idx="7">
                  <c:v>2924</c:v>
                </c:pt>
                <c:pt idx="8">
                  <c:v>1636</c:v>
                </c:pt>
                <c:pt idx="9">
                  <c:v>897</c:v>
                </c:pt>
                <c:pt idx="10">
                  <c:v>1318</c:v>
                </c:pt>
                <c:pt idx="11">
                  <c:v>1789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predict_top!$F$16:$F$16</c:f>
              <c:strCache>
                <c:ptCount val="1"/>
                <c:pt idx="0">
                  <c:v>503252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predict_top!$G$1:$R$1</c:f>
              <c:strCache>
                <c:ptCount val="1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</c:strCache>
            </c:strRef>
          </c:cat>
          <c:val>
            <c:numRef>
              <c:f>predict_top!$G$16:$R$16</c:f>
              <c:numCache>
                <c:formatCode>General</c:formatCode>
                <c:ptCount val="12"/>
                <c:pt idx="0">
                  <c:v>2754</c:v>
                </c:pt>
                <c:pt idx="1">
                  <c:v>2755</c:v>
                </c:pt>
                <c:pt idx="2">
                  <c:v>2756</c:v>
                </c:pt>
                <c:pt idx="3">
                  <c:v>2757</c:v>
                </c:pt>
                <c:pt idx="4">
                  <c:v>2758</c:v>
                </c:pt>
                <c:pt idx="5">
                  <c:v>2759</c:v>
                </c:pt>
                <c:pt idx="6">
                  <c:v>2760</c:v>
                </c:pt>
                <c:pt idx="7">
                  <c:v>108</c:v>
                </c:pt>
                <c:pt idx="8">
                  <c:v>2064</c:v>
                </c:pt>
                <c:pt idx="9">
                  <c:v>882</c:v>
                </c:pt>
                <c:pt idx="10">
                  <c:v>1206</c:v>
                </c:pt>
                <c:pt idx="11">
                  <c:v>1206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8072356"/>
        <c:axId val="70296736"/>
      </c:lineChart>
      <c:catAx>
        <c:axId val="580723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296736"/>
        <c:crosses val="autoZero"/>
        <c:auto val="1"/>
        <c:lblAlgn val="ctr"/>
        <c:lblOffset val="100"/>
        <c:noMultiLvlLbl val="0"/>
      </c:catAx>
      <c:valAx>
        <c:axId val="7029673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07235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sales volumes by SKU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анализ_топ!$E$2:$E$2</c:f>
              <c:strCache>
                <c:ptCount val="1"/>
                <c:pt idx="0">
                  <c:v>502604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анализ_топ!$G$2:$R$2</c:f>
              <c:numCache>
                <c:formatCode>General</c:formatCode>
                <c:ptCount val="12"/>
                <c:pt idx="4">
                  <c:v>27648</c:v>
                </c:pt>
                <c:pt idx="5">
                  <c:v>28032</c:v>
                </c:pt>
                <c:pt idx="6">
                  <c:v>24096</c:v>
                </c:pt>
                <c:pt idx="7">
                  <c:v>41664</c:v>
                </c:pt>
                <c:pt idx="8">
                  <c:v>41952</c:v>
                </c:pt>
                <c:pt idx="9">
                  <c:v>17376</c:v>
                </c:pt>
                <c:pt idx="10">
                  <c:v>29184</c:v>
                </c:pt>
                <c:pt idx="11">
                  <c:v>29184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анализ_топ!$E$3:$E$3</c:f>
              <c:strCache>
                <c:ptCount val="1"/>
                <c:pt idx="0">
                  <c:v>113797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анализ_топ!$G$3:$R$3</c:f>
              <c:numCache>
                <c:formatCode>General</c:formatCode>
                <c:ptCount val="12"/>
                <c:pt idx="0">
                  <c:v>14400</c:v>
                </c:pt>
                <c:pt idx="1">
                  <c:v>19872</c:v>
                </c:pt>
                <c:pt idx="2">
                  <c:v>17952</c:v>
                </c:pt>
                <c:pt idx="3">
                  <c:v>21408</c:v>
                </c:pt>
                <c:pt idx="4">
                  <c:v>21408</c:v>
                </c:pt>
                <c:pt idx="5">
                  <c:v>19872</c:v>
                </c:pt>
                <c:pt idx="6">
                  <c:v>20544</c:v>
                </c:pt>
                <c:pt idx="7">
                  <c:v>2784</c:v>
                </c:pt>
                <c:pt idx="8">
                  <c:v>24768</c:v>
                </c:pt>
                <c:pt idx="9">
                  <c:v>15648</c:v>
                </c:pt>
                <c:pt idx="10">
                  <c:v>14640</c:v>
                </c:pt>
                <c:pt idx="11">
                  <c:v>14640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анализ_топ!$E$4:$E$4</c:f>
              <c:strCache>
                <c:ptCount val="1"/>
                <c:pt idx="0">
                  <c:v>110826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анализ_топ!$G$4:$R$4</c:f>
              <c:numCache>
                <c:formatCode>General</c:formatCode>
                <c:ptCount val="12"/>
                <c:pt idx="0">
                  <c:v>22176</c:v>
                </c:pt>
                <c:pt idx="1">
                  <c:v>34176</c:v>
                </c:pt>
                <c:pt idx="2">
                  <c:v>29856</c:v>
                </c:pt>
                <c:pt idx="3">
                  <c:v>29952</c:v>
                </c:pt>
                <c:pt idx="4">
                  <c:v>31488</c:v>
                </c:pt>
                <c:pt idx="5">
                  <c:v>33984</c:v>
                </c:pt>
                <c:pt idx="6">
                  <c:v>48192</c:v>
                </c:pt>
                <c:pt idx="7">
                  <c:v>29184</c:v>
                </c:pt>
                <c:pt idx="8">
                  <c:v>28608</c:v>
                </c:pt>
                <c:pt idx="9">
                  <c:v>27072</c:v>
                </c:pt>
                <c:pt idx="10">
                  <c:v>25344</c:v>
                </c:pt>
                <c:pt idx="11">
                  <c:v>25344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анализ_топ!$E$5:$E$5</c:f>
              <c:strCache>
                <c:ptCount val="1"/>
                <c:pt idx="0">
                  <c:v>115222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анализ_топ!$G$5:$R$5</c:f>
              <c:numCache>
                <c:formatCode>General</c:formatCode>
                <c:ptCount val="12"/>
                <c:pt idx="0">
                  <c:v>7080</c:v>
                </c:pt>
                <c:pt idx="1">
                  <c:v>10440</c:v>
                </c:pt>
                <c:pt idx="2">
                  <c:v>10080</c:v>
                </c:pt>
                <c:pt idx="3">
                  <c:v>13560</c:v>
                </c:pt>
                <c:pt idx="4">
                  <c:v>11880</c:v>
                </c:pt>
                <c:pt idx="5">
                  <c:v>17400</c:v>
                </c:pt>
                <c:pt idx="6">
                  <c:v>19800</c:v>
                </c:pt>
                <c:pt idx="7">
                  <c:v>9360</c:v>
                </c:pt>
                <c:pt idx="8">
                  <c:v>13200</c:v>
                </c:pt>
                <c:pt idx="9">
                  <c:v>9360</c:v>
                </c:pt>
                <c:pt idx="10">
                  <c:v>12480</c:v>
                </c:pt>
                <c:pt idx="11">
                  <c:v>12480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анализ_топ!$E$6:$E$6</c:f>
              <c:strCache>
                <c:ptCount val="1"/>
                <c:pt idx="0">
                  <c:v>113850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анализ_топ!$G$6:$R$6</c:f>
              <c:numCache>
                <c:formatCode>General</c:formatCode>
                <c:ptCount val="12"/>
                <c:pt idx="0">
                  <c:v>7440</c:v>
                </c:pt>
                <c:pt idx="1">
                  <c:v>13200</c:v>
                </c:pt>
                <c:pt idx="2">
                  <c:v>12480</c:v>
                </c:pt>
                <c:pt idx="3">
                  <c:v>15840</c:v>
                </c:pt>
                <c:pt idx="4">
                  <c:v>13800</c:v>
                </c:pt>
                <c:pt idx="5">
                  <c:v>8640</c:v>
                </c:pt>
                <c:pt idx="6">
                  <c:v>28200</c:v>
                </c:pt>
                <c:pt idx="7">
                  <c:v>16680</c:v>
                </c:pt>
                <c:pt idx="8">
                  <c:v>5160</c:v>
                </c:pt>
                <c:pt idx="9">
                  <c:v>4920</c:v>
                </c:pt>
                <c:pt idx="10">
                  <c:v>2400</c:v>
                </c:pt>
                <c:pt idx="11">
                  <c:v>2400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анализ_топ!$E$8:$E$8</c:f>
              <c:strCache>
                <c:ptCount val="1"/>
                <c:pt idx="0">
                  <c:v>502593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анализ_топ!$G$8:$R$8</c:f>
              <c:numCache>
                <c:formatCode>General</c:formatCode>
                <c:ptCount val="12"/>
                <c:pt idx="0">
                  <c:v>8760</c:v>
                </c:pt>
                <c:pt idx="1">
                  <c:v>13560</c:v>
                </c:pt>
                <c:pt idx="2">
                  <c:v>11760</c:v>
                </c:pt>
                <c:pt idx="3">
                  <c:v>16560</c:v>
                </c:pt>
                <c:pt idx="4">
                  <c:v>12480</c:v>
                </c:pt>
                <c:pt idx="5">
                  <c:v>14400</c:v>
                </c:pt>
                <c:pt idx="6">
                  <c:v>5160</c:v>
                </c:pt>
                <c:pt idx="7">
                  <c:v>3840</c:v>
                </c:pt>
                <c:pt idx="8">
                  <c:v>3480</c:v>
                </c:pt>
                <c:pt idx="9">
                  <c:v>2400</c:v>
                </c:pt>
                <c:pt idx="10">
                  <c:v>5520</c:v>
                </c:pt>
                <c:pt idx="11">
                  <c:v>5520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анализ_топ!$E$9:$E$9</c:f>
              <c:strCache>
                <c:ptCount val="1"/>
                <c:pt idx="0">
                  <c:v>113816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анализ_топ!$G$9:$R$9</c:f>
              <c:numCache>
                <c:formatCode>General</c:formatCode>
                <c:ptCount val="12"/>
                <c:pt idx="0">
                  <c:v>1320</c:v>
                </c:pt>
                <c:pt idx="1">
                  <c:v>2640</c:v>
                </c:pt>
                <c:pt idx="2">
                  <c:v>2280</c:v>
                </c:pt>
                <c:pt idx="3">
                  <c:v>3000</c:v>
                </c:pt>
                <c:pt idx="4">
                  <c:v>2520</c:v>
                </c:pt>
                <c:pt idx="5">
                  <c:v>4560</c:v>
                </c:pt>
                <c:pt idx="6">
                  <c:v>13080</c:v>
                </c:pt>
                <c:pt idx="7">
                  <c:v>5760</c:v>
                </c:pt>
                <c:pt idx="8">
                  <c:v>9240</c:v>
                </c:pt>
                <c:pt idx="9">
                  <c:v>8640</c:v>
                </c:pt>
                <c:pt idx="10">
                  <c:v>6600</c:v>
                </c:pt>
                <c:pt idx="11">
                  <c:v>6600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анализ_топ!$E$10:$E$10</c:f>
              <c:strCache>
                <c:ptCount val="1"/>
                <c:pt idx="0">
                  <c:v>110848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анализ_топ!$G$10:$R$10</c:f>
              <c:numCache>
                <c:formatCode>General</c:formatCode>
                <c:ptCount val="12"/>
                <c:pt idx="0">
                  <c:v>4452</c:v>
                </c:pt>
                <c:pt idx="1">
                  <c:v>7224</c:v>
                </c:pt>
                <c:pt idx="2">
                  <c:v>5040</c:v>
                </c:pt>
                <c:pt idx="3">
                  <c:v>4284</c:v>
                </c:pt>
                <c:pt idx="4">
                  <c:v>1428</c:v>
                </c:pt>
                <c:pt idx="5">
                  <c:v>8904</c:v>
                </c:pt>
                <c:pt idx="6">
                  <c:v>8232</c:v>
                </c:pt>
                <c:pt idx="7">
                  <c:v>4872</c:v>
                </c:pt>
                <c:pt idx="8">
                  <c:v>6384</c:v>
                </c:pt>
                <c:pt idx="9">
                  <c:v>3192</c:v>
                </c:pt>
                <c:pt idx="10">
                  <c:v>3780</c:v>
                </c:pt>
                <c:pt idx="11">
                  <c:v>3780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анализ_топ!$E$11:$E$11</c:f>
              <c:strCache>
                <c:ptCount val="1"/>
                <c:pt idx="0">
                  <c:v>502895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анализ_топ!$G$11:$R$11</c:f>
              <c:numCache>
                <c:formatCode>General</c:formatCode>
                <c:ptCount val="12"/>
                <c:pt idx="0">
                  <c:v>1920</c:v>
                </c:pt>
                <c:pt idx="1">
                  <c:v>2160</c:v>
                </c:pt>
                <c:pt idx="2">
                  <c:v>2640</c:v>
                </c:pt>
                <c:pt idx="3">
                  <c:v>2760</c:v>
                </c:pt>
                <c:pt idx="4">
                  <c:v>2880</c:v>
                </c:pt>
                <c:pt idx="5">
                  <c:v>4080</c:v>
                </c:pt>
                <c:pt idx="6">
                  <c:v>15480</c:v>
                </c:pt>
                <c:pt idx="7">
                  <c:v>11040</c:v>
                </c:pt>
                <c:pt idx="8">
                  <c:v>3240</c:v>
                </c:pt>
                <c:pt idx="9">
                  <c:v>960</c:v>
                </c:pt>
                <c:pt idx="10">
                  <c:v>4440</c:v>
                </c:pt>
                <c:pt idx="11">
                  <c:v>4440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анализ_топ!$E$12:$E$12</c:f>
              <c:strCache>
                <c:ptCount val="1"/>
                <c:pt idx="0">
                  <c:v>113852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анализ_топ!$G$12:$R$12</c:f>
              <c:numCache>
                <c:formatCode>General</c:formatCode>
                <c:ptCount val="12"/>
                <c:pt idx="0">
                  <c:v>1800</c:v>
                </c:pt>
                <c:pt idx="1">
                  <c:v>1320</c:v>
                </c:pt>
                <c:pt idx="2">
                  <c:v>2040</c:v>
                </c:pt>
                <c:pt idx="3">
                  <c:v>1680</c:v>
                </c:pt>
                <c:pt idx="4">
                  <c:v>2040</c:v>
                </c:pt>
                <c:pt idx="5">
                  <c:v>3600</c:v>
                </c:pt>
                <c:pt idx="6">
                  <c:v>16440</c:v>
                </c:pt>
                <c:pt idx="7">
                  <c:v>8880</c:v>
                </c:pt>
                <c:pt idx="8">
                  <c:v>3600</c:v>
                </c:pt>
                <c:pt idx="9">
                  <c:v>2160</c:v>
                </c:pt>
                <c:pt idx="10">
                  <c:v>4920</c:v>
                </c:pt>
                <c:pt idx="11">
                  <c:v>4920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анализ_топ!$E$14:$E$14</c:f>
              <c:strCache>
                <c:ptCount val="1"/>
                <c:pt idx="0">
                  <c:v>502607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анализ_топ!$G$14:$R$14</c:f>
              <c:numCache>
                <c:formatCode>General</c:formatCode>
                <c:ptCount val="12"/>
                <c:pt idx="6">
                  <c:v>10656</c:v>
                </c:pt>
                <c:pt idx="7">
                  <c:v>19488</c:v>
                </c:pt>
                <c:pt idx="8">
                  <c:v>3072</c:v>
                </c:pt>
                <c:pt idx="9">
                  <c:v>0</c:v>
                </c:pt>
                <c:pt idx="10">
                  <c:v>8544</c:v>
                </c:pt>
                <c:pt idx="11">
                  <c:v>8544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анализ_топ!$E$15:$E$15</c:f>
              <c:strCache>
                <c:ptCount val="1"/>
                <c:pt idx="0">
                  <c:v>502604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анализ_топ!$G$15:$R$15</c:f>
              <c:numCache>
                <c:formatCode>General</c:formatCode>
                <c:ptCount val="12"/>
                <c:pt idx="6">
                  <c:v>8352</c:v>
                </c:pt>
                <c:pt idx="7">
                  <c:v>14112</c:v>
                </c:pt>
                <c:pt idx="8">
                  <c:v>480</c:v>
                </c:pt>
                <c:pt idx="9">
                  <c:v>0</c:v>
                </c:pt>
                <c:pt idx="10">
                  <c:v>9984</c:v>
                </c:pt>
                <c:pt idx="11">
                  <c:v>9984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анализ_топ!$E$16:$E$16</c:f>
              <c:strCache>
                <c:ptCount val="1"/>
                <c:pt idx="0">
                  <c:v>502931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анализ_топ!$G$16:$R$16</c:f>
              <c:numCache>
                <c:formatCode>General</c:formatCode>
                <c:ptCount val="12"/>
                <c:pt idx="0">
                  <c:v>1152</c:v>
                </c:pt>
                <c:pt idx="1">
                  <c:v>2016</c:v>
                </c:pt>
                <c:pt idx="2">
                  <c:v>3528</c:v>
                </c:pt>
                <c:pt idx="3">
                  <c:v>4848</c:v>
                </c:pt>
                <c:pt idx="4">
                  <c:v>4200</c:v>
                </c:pt>
                <c:pt idx="5">
                  <c:v>2592</c:v>
                </c:pt>
                <c:pt idx="6">
                  <c:v>6576</c:v>
                </c:pt>
                <c:pt idx="7">
                  <c:v>3600</c:v>
                </c:pt>
                <c:pt idx="8">
                  <c:v>3072</c:v>
                </c:pt>
                <c:pt idx="9">
                  <c:v>3072</c:v>
                </c:pt>
                <c:pt idx="10">
                  <c:v>2784</c:v>
                </c:pt>
                <c:pt idx="11">
                  <c:v>2784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анализ_топ!$E$17:$E$17</c:f>
              <c:strCache>
                <c:ptCount val="1"/>
                <c:pt idx="0">
                  <c:v>115178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анализ_топ!$G$17:$R$17</c:f>
              <c:numCache>
                <c:formatCode>General</c:formatCode>
                <c:ptCount val="12"/>
                <c:pt idx="0">
                  <c:v>2520</c:v>
                </c:pt>
                <c:pt idx="1">
                  <c:v>4392</c:v>
                </c:pt>
                <c:pt idx="2">
                  <c:v>5544</c:v>
                </c:pt>
                <c:pt idx="3">
                  <c:v>6552</c:v>
                </c:pt>
                <c:pt idx="4">
                  <c:v>4248</c:v>
                </c:pt>
                <c:pt idx="5">
                  <c:v>3456</c:v>
                </c:pt>
                <c:pt idx="6">
                  <c:v>2808</c:v>
                </c:pt>
                <c:pt idx="7">
                  <c:v>1296</c:v>
                </c:pt>
                <c:pt idx="8">
                  <c:v>648</c:v>
                </c:pt>
                <c:pt idx="9">
                  <c:v>432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анализ_топ!$E$18:$E$18</c:f>
              <c:strCache>
                <c:ptCount val="1"/>
                <c:pt idx="0">
                  <c:v>115176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анализ_топ!$G$18:$R$18</c:f>
              <c:numCache>
                <c:formatCode>General</c:formatCode>
                <c:ptCount val="12"/>
                <c:pt idx="0">
                  <c:v>3384</c:v>
                </c:pt>
                <c:pt idx="1">
                  <c:v>3600</c:v>
                </c:pt>
                <c:pt idx="2">
                  <c:v>5256</c:v>
                </c:pt>
                <c:pt idx="3">
                  <c:v>5976</c:v>
                </c:pt>
                <c:pt idx="4">
                  <c:v>4032</c:v>
                </c:pt>
                <c:pt idx="5">
                  <c:v>3384</c:v>
                </c:pt>
                <c:pt idx="6">
                  <c:v>2592</c:v>
                </c:pt>
                <c:pt idx="7">
                  <c:v>1440</c:v>
                </c:pt>
                <c:pt idx="8">
                  <c:v>504</c:v>
                </c:pt>
                <c:pt idx="9">
                  <c:v>432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анализ_топ!$E$19:$E$19</c:f>
              <c:strCache>
                <c:ptCount val="1"/>
                <c:pt idx="0">
                  <c:v>502932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анализ_топ!$G$19:$R$19</c:f>
              <c:numCache>
                <c:formatCode>General</c:formatCode>
                <c:ptCount val="12"/>
                <c:pt idx="0">
                  <c:v>1704</c:v>
                </c:pt>
                <c:pt idx="1">
                  <c:v>2448</c:v>
                </c:pt>
                <c:pt idx="2">
                  <c:v>2736</c:v>
                </c:pt>
                <c:pt idx="3">
                  <c:v>3624</c:v>
                </c:pt>
                <c:pt idx="4">
                  <c:v>3936</c:v>
                </c:pt>
                <c:pt idx="5">
                  <c:v>3192</c:v>
                </c:pt>
                <c:pt idx="6">
                  <c:v>2568</c:v>
                </c:pt>
                <c:pt idx="7">
                  <c:v>1800</c:v>
                </c:pt>
                <c:pt idx="8">
                  <c:v>1680</c:v>
                </c:pt>
                <c:pt idx="9">
                  <c:v>1752</c:v>
                </c:pt>
                <c:pt idx="10">
                  <c:v>1776</c:v>
                </c:pt>
                <c:pt idx="11">
                  <c:v>1776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анализ_топ!$E$20:$E$20</c:f>
              <c:strCache>
                <c:ptCount val="1"/>
                <c:pt idx="0">
                  <c:v>503252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анализ_топ!$G$1:$R$1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анализ_топ!$G$20:$R$20</c:f>
              <c:numCache>
                <c:formatCode>General</c:formatCode>
                <c:ptCount val="12"/>
                <c:pt idx="7">
                  <c:v>432</c:v>
                </c:pt>
                <c:pt idx="8">
                  <c:v>8424</c:v>
                </c:pt>
                <c:pt idx="9">
                  <c:v>3384</c:v>
                </c:pt>
                <c:pt idx="10">
                  <c:v>4608</c:v>
                </c:pt>
                <c:pt idx="11">
                  <c:v>4608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4156737"/>
        <c:axId val="82232311"/>
      </c:lineChart>
      <c:catAx>
        <c:axId val="2415673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232311"/>
        <c:crosses val="autoZero"/>
        <c:auto val="1"/>
        <c:lblAlgn val="ctr"/>
        <c:lblOffset val="100"/>
        <c:noMultiLvlLbl val="0"/>
      </c:catAx>
      <c:valAx>
        <c:axId val="8223231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15673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sales volume by month of 2013 years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'Сводная таблица_анализ_топ_1'!$A$9:$B$9</c:f>
              <c:strCache>
                <c:ptCount val="1"/>
                <c:pt idx="0">
                  <c:v>DURU toilet soap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'Сводная таблица_анализ_топ_1'!$C$8:$N$8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'Сводная таблица_анализ_топ_1'!$C$9:$N$9</c:f>
              <c:numCache>
                <c:formatCode>General</c:formatCode>
                <c:ptCount val="12"/>
                <c:pt idx="0">
                  <c:v>68616</c:v>
                </c:pt>
                <c:pt idx="1">
                  <c:v>93552</c:v>
                </c:pt>
                <c:pt idx="2">
                  <c:v>83928</c:v>
                </c:pt>
                <c:pt idx="3">
                  <c:v>105336</c:v>
                </c:pt>
                <c:pt idx="4">
                  <c:v>92256</c:v>
                </c:pt>
                <c:pt idx="5">
                  <c:v>95304</c:v>
                </c:pt>
                <c:pt idx="6">
                  <c:v>163056</c:v>
                </c:pt>
                <c:pt idx="7">
                  <c:v>149088</c:v>
                </c:pt>
                <c:pt idx="8">
                  <c:v>108168</c:v>
                </c:pt>
                <c:pt idx="9">
                  <c:v>60312</c:v>
                </c:pt>
                <c:pt idx="10">
                  <c:v>95400</c:v>
                </c:pt>
                <c:pt idx="11">
                  <c:v>95400</c:v>
                </c:pt>
              </c:numCache>
            </c:numRef>
          </c:val>
        </c:ser>
        <c:ser>
          <c:idx val="1"/>
          <c:order val="1"/>
          <c:tx>
            <c:strRef>
              <c:f>'Сводная таблица_анализ_топ_1'!$A$10:$B$10</c:f>
              <c:strCache>
                <c:ptCount val="1"/>
                <c:pt idx="0">
                  <c:v>DURU household soap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'Сводная таблица_анализ_топ_1'!$C$8:$N$8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'Сводная таблица_анализ_топ_1'!$C$10:$N$10</c:f>
              <c:numCache>
                <c:formatCode>General</c:formatCode>
                <c:ptCount val="12"/>
                <c:pt idx="0">
                  <c:v>26628</c:v>
                </c:pt>
                <c:pt idx="1">
                  <c:v>41400</c:v>
                </c:pt>
                <c:pt idx="2">
                  <c:v>34896</c:v>
                </c:pt>
                <c:pt idx="3">
                  <c:v>34236</c:v>
                </c:pt>
                <c:pt idx="4">
                  <c:v>32916</c:v>
                </c:pt>
                <c:pt idx="5">
                  <c:v>42888</c:v>
                </c:pt>
                <c:pt idx="6">
                  <c:v>56424</c:v>
                </c:pt>
                <c:pt idx="7">
                  <c:v>34056</c:v>
                </c:pt>
                <c:pt idx="8">
                  <c:v>34992</c:v>
                </c:pt>
                <c:pt idx="9">
                  <c:v>30264</c:v>
                </c:pt>
                <c:pt idx="10">
                  <c:v>29124</c:v>
                </c:pt>
                <c:pt idx="11">
                  <c:v>29124</c:v>
                </c:pt>
              </c:numCache>
            </c:numRef>
          </c:val>
        </c:ser>
        <c:ser>
          <c:idx val="2"/>
          <c:order val="2"/>
          <c:tx>
            <c:strRef>
              <c:f>'Сводная таблица_анализ_топ_1'!$A$11:$B$11</c:f>
              <c:strCache>
                <c:ptCount val="1"/>
                <c:pt idx="0">
                  <c:v>FAX toilet soap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'Сводная таблица_анализ_топ_1'!$C$8:$N$8</c:f>
              <c:strCache>
                <c:ptCount val="12"/>
                <c:pt idx="0">
                  <c:v>2013-01</c:v>
                </c:pt>
                <c:pt idx="1">
                  <c:v>2013-02</c:v>
                </c:pt>
                <c:pt idx="2">
                  <c:v>2013-03</c:v>
                </c:pt>
                <c:pt idx="3">
                  <c:v>2013-04</c:v>
                </c:pt>
                <c:pt idx="4">
                  <c:v>2013-05</c:v>
                </c:pt>
                <c:pt idx="5">
                  <c:v>2013-06</c:v>
                </c:pt>
                <c:pt idx="6">
                  <c:v>2013-07</c:v>
                </c:pt>
                <c:pt idx="7">
                  <c:v>2013-08</c:v>
                </c:pt>
                <c:pt idx="8">
                  <c:v>2013-09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</c:strCache>
            </c:strRef>
          </c:cat>
          <c:val>
            <c:numRef>
              <c:f>'Сводная таблица_анализ_топ_1'!$C$11:$N$11</c:f>
              <c:numCache>
                <c:formatCode>General</c:formatCode>
                <c:ptCount val="12"/>
                <c:pt idx="0">
                  <c:v>12984</c:v>
                </c:pt>
                <c:pt idx="1">
                  <c:v>18432</c:v>
                </c:pt>
                <c:pt idx="2">
                  <c:v>20880</c:v>
                </c:pt>
                <c:pt idx="3">
                  <c:v>26088</c:v>
                </c:pt>
                <c:pt idx="4">
                  <c:v>20160</c:v>
                </c:pt>
                <c:pt idx="5">
                  <c:v>24240</c:v>
                </c:pt>
                <c:pt idx="6">
                  <c:v>25200</c:v>
                </c:pt>
                <c:pt idx="7">
                  <c:v>12096</c:v>
                </c:pt>
                <c:pt idx="8">
                  <c:v>14352</c:v>
                </c:pt>
                <c:pt idx="9">
                  <c:v>10224</c:v>
                </c:pt>
                <c:pt idx="10">
                  <c:v>12480</c:v>
                </c:pt>
                <c:pt idx="11">
                  <c:v>12480</c:v>
                </c:pt>
              </c:numCache>
            </c:numRef>
          </c:val>
        </c:ser>
        <c:gapWidth val="100"/>
        <c:overlap val="0"/>
        <c:axId val="90397852"/>
        <c:axId val="39919833"/>
      </c:barChart>
      <c:catAx>
        <c:axId val="903978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919833"/>
        <c:crosses val="autoZero"/>
        <c:auto val="1"/>
        <c:lblAlgn val="ctr"/>
        <c:lblOffset val="100"/>
        <c:noMultiLvlLbl val="0"/>
      </c:catAx>
      <c:valAx>
        <c:axId val="3991983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39785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share of brands in sales volume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eparator> </c:separator>
            <c:showLeaderLines val="1"/>
          </c:dLbls>
          <c:cat>
            <c:strRef>
              <c:f>'Сводная таблица_анализ_топ_1'!$P$9:$P$10</c:f>
              <c:strCache>
                <c:ptCount val="2"/>
                <c:pt idx="0">
                  <c:v>DURU</c:v>
                </c:pt>
                <c:pt idx="1">
                  <c:v>FAX</c:v>
                </c:pt>
              </c:strCache>
            </c:strRef>
          </c:cat>
          <c:val>
            <c:numRef>
              <c:f>'Сводная таблица_анализ_топ_1'!$Q$9:$Q$10</c:f>
              <c:numCache>
                <c:formatCode>General</c:formatCode>
                <c:ptCount val="2"/>
                <c:pt idx="0">
                  <c:v>0.886508787317675</c:v>
                </c:pt>
                <c:pt idx="1">
                  <c:v>0.113491212682325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share of the type of soap for its intended purpose in the volume of sales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eparator> </c:separator>
            <c:showLeaderLines val="1"/>
          </c:dLbls>
          <c:cat>
            <c:strRef>
              <c:f>'Сводная таблица_анализ_топ_1'!$M$22:$M$23</c:f>
              <c:strCache>
                <c:ptCount val="2"/>
                <c:pt idx="0">
                  <c:v>toilet soap</c:v>
                </c:pt>
                <c:pt idx="1">
                  <c:v>household soap</c:v>
                </c:pt>
              </c:strCache>
            </c:strRef>
          </c:cat>
          <c:val>
            <c:numRef>
              <c:f>'Сводная таблица_анализ_топ_1'!$N$22:$N$23</c:f>
              <c:numCache>
                <c:formatCode>General</c:formatCode>
                <c:ptCount val="2"/>
                <c:pt idx="0">
                  <c:v>0.768839944125004</c:v>
                </c:pt>
                <c:pt idx="1">
                  <c:v>0.231160055874996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0">
      <a:noFill/>
    </a:ln>
  </c:spPr>
</c:chartSpace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643680</xdr:colOff>
      <xdr:row>57</xdr:row>
      <xdr:rowOff>126360</xdr:rowOff>
    </xdr:from>
    <xdr:to>
      <xdr:col>16</xdr:col>
      <xdr:colOff>159120</xdr:colOff>
      <xdr:row>84</xdr:row>
      <xdr:rowOff>37440</xdr:rowOff>
    </xdr:to>
    <xdr:graphicFrame>
      <xdr:nvGraphicFramePr>
        <xdr:cNvPr id="0" name=""/>
        <xdr:cNvGraphicFramePr/>
      </xdr:nvGraphicFramePr>
      <xdr:xfrm>
        <a:off x="7681320" y="9392400"/>
        <a:ext cx="9488160" cy="430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33480</xdr:colOff>
      <xdr:row>28</xdr:row>
      <xdr:rowOff>37080</xdr:rowOff>
    </xdr:from>
    <xdr:to>
      <xdr:col>16</xdr:col>
      <xdr:colOff>474840</xdr:colOff>
      <xdr:row>55</xdr:row>
      <xdr:rowOff>66240</xdr:rowOff>
    </xdr:to>
    <xdr:graphicFrame>
      <xdr:nvGraphicFramePr>
        <xdr:cNvPr id="1" name=""/>
        <xdr:cNvGraphicFramePr/>
      </xdr:nvGraphicFramePr>
      <xdr:xfrm>
        <a:off x="8390880" y="4588920"/>
        <a:ext cx="9094320" cy="441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90720</xdr:colOff>
      <xdr:row>26</xdr:row>
      <xdr:rowOff>51840</xdr:rowOff>
    </xdr:from>
    <xdr:to>
      <xdr:col>27</xdr:col>
      <xdr:colOff>408240</xdr:colOff>
      <xdr:row>59</xdr:row>
      <xdr:rowOff>66240</xdr:rowOff>
    </xdr:to>
    <xdr:graphicFrame>
      <xdr:nvGraphicFramePr>
        <xdr:cNvPr id="2" name="sales forecast by SKU"/>
        <xdr:cNvGraphicFramePr/>
      </xdr:nvGraphicFramePr>
      <xdr:xfrm>
        <a:off x="17101080" y="4278240"/>
        <a:ext cx="9132480" cy="5379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937800</xdr:colOff>
      <xdr:row>49</xdr:row>
      <xdr:rowOff>27360</xdr:rowOff>
    </xdr:from>
    <xdr:to>
      <xdr:col>9</xdr:col>
      <xdr:colOff>110160</xdr:colOff>
      <xdr:row>83</xdr:row>
      <xdr:rowOff>28800</xdr:rowOff>
    </xdr:to>
    <xdr:graphicFrame>
      <xdr:nvGraphicFramePr>
        <xdr:cNvPr id="3" name=""/>
        <xdr:cNvGraphicFramePr/>
      </xdr:nvGraphicFramePr>
      <xdr:xfrm>
        <a:off x="937800" y="9728280"/>
        <a:ext cx="10230840" cy="5960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371160</xdr:colOff>
      <xdr:row>16</xdr:row>
      <xdr:rowOff>154800</xdr:rowOff>
    </xdr:from>
    <xdr:to>
      <xdr:col>9</xdr:col>
      <xdr:colOff>753480</xdr:colOff>
      <xdr:row>44</xdr:row>
      <xdr:rowOff>110520</xdr:rowOff>
    </xdr:to>
    <xdr:graphicFrame>
      <xdr:nvGraphicFramePr>
        <xdr:cNvPr id="4" name=""/>
        <xdr:cNvGraphicFramePr/>
      </xdr:nvGraphicFramePr>
      <xdr:xfrm>
        <a:off x="371160" y="2755800"/>
        <a:ext cx="8838720" cy="450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183960</xdr:colOff>
      <xdr:row>47</xdr:row>
      <xdr:rowOff>5760</xdr:rowOff>
    </xdr:from>
    <xdr:to>
      <xdr:col>5</xdr:col>
      <xdr:colOff>738000</xdr:colOff>
      <xdr:row>66</xdr:row>
      <xdr:rowOff>156240</xdr:rowOff>
    </xdr:to>
    <xdr:graphicFrame>
      <xdr:nvGraphicFramePr>
        <xdr:cNvPr id="5" name=""/>
        <xdr:cNvGraphicFramePr/>
      </xdr:nvGraphicFramePr>
      <xdr:xfrm>
        <a:off x="183960" y="764604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250920</xdr:colOff>
      <xdr:row>47</xdr:row>
      <xdr:rowOff>65520</xdr:rowOff>
    </xdr:from>
    <xdr:to>
      <xdr:col>13</xdr:col>
      <xdr:colOff>320400</xdr:colOff>
      <xdr:row>67</xdr:row>
      <xdr:rowOff>53640</xdr:rowOff>
    </xdr:to>
    <xdr:graphicFrame>
      <xdr:nvGraphicFramePr>
        <xdr:cNvPr id="6" name=""/>
        <xdr:cNvGraphicFramePr/>
      </xdr:nvGraphicFramePr>
      <xdr:xfrm>
        <a:off x="6268680" y="77058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5" createdVersion="3">
  <cacheSource type="worksheet">
    <worksheetSource ref="A1:R16" sheet="predict_top"/>
  </cacheSource>
  <cacheFields count="18">
    <cacheField name="Столбец A" numFmtId="0">
      <sharedItems containsSemiMixedTypes="0" containsString="0" containsNumber="1" containsInteger="1" minValue="0" maxValue="44" count="15">
        <n v="0"/>
        <n v="1"/>
        <n v="12"/>
        <n v="14"/>
        <n v="16"/>
        <n v="18"/>
        <n v="20"/>
        <n v="21"/>
        <n v="24"/>
        <n v="37"/>
        <n v="40"/>
        <n v="41"/>
        <n v="42"/>
        <n v="43"/>
        <n v="44"/>
      </sharedItems>
    </cacheField>
    <cacheField name="IMPORTER PRODUCT NAME" numFmtId="0">
      <sharedItems count="15">
        <s v="Дуру S-261 мыло 1+1 Зеленый чай экопак 4*90 г"/>
        <s v="Дуру S-556B мыло Хоз  экопак 2*115 г 1/48"/>
        <s v="Дуру S-557А мыло Фрут/Милк Молочные протеины и гранат экопак 5*70 г"/>
        <s v="Дуру S-557А мыло Фрут/Милк Молочные протеины и клубника экопак 5*70 г"/>
        <s v="Дуру S-603B мыло Пюр/натурал Комфорт экопак 4*85 г"/>
        <s v="Дуру S-603B мыло Пюр/натурал Наслаждение экопак 4*85 г"/>
        <s v="Дуру S-622 мыло Гурмэ Вишневый пирог экопак 5*75 г"/>
        <s v="Дуру S-622 мыло Гурмэ Карамель/ Черничное парфэ экопак 5*75 г"/>
        <s v="Дуру S-622 мыло Гурмэ Манговое мороженое экопак 5*75 г"/>
        <s v="Дуру S-640А мыло Хоз  для стирки Дет белья 2*125 г"/>
        <s v="Дуру S-653 мыло Гурмэ Вишневый пирог 90 г"/>
        <s v="ПРОМО Дуру S-261G мыло Зелёный чай  1+1 экопак 4*90 г + 1шт бесплатно"/>
        <s v="Факс S-613 мыло Фэмили Зеленое  экопак 5*60 г"/>
        <s v="Факс S-647 мыло Фэмили Ежевика 75г"/>
        <s v="Факс S-647 мыло Фэмили Ромашка 75г"/>
      </sharedItems>
    </cacheField>
    <cacheField name="характеристика" numFmtId="0">
      <sharedItems count="2">
        <s v="туалетн"/>
        <s v="хоз"/>
      </sharedItems>
    </cacheField>
    <cacheField name="SAP BRAND-ENG" numFmtId="0">
      <sharedItems count="2">
        <s v="DURU"/>
        <s v="FAX"/>
      </sharedItems>
    </cacheField>
    <cacheField name="sku_code" numFmtId="0">
      <sharedItems containsSemiMixedTypes="0" containsString="0" containsNumber="1" containsInteger="1" minValue="110826" maxValue="503252" count="15">
        <n v="110826"/>
        <n v="110848"/>
        <n v="113797"/>
        <n v="113816"/>
        <n v="113850"/>
        <n v="113852"/>
        <n v="115176"/>
        <n v="115178"/>
        <n v="115222"/>
        <n v="502593"/>
        <n v="502607"/>
        <n v="502895"/>
        <n v="502931"/>
        <n v="502932"/>
        <n v="503252"/>
      </sharedItems>
    </cacheField>
    <cacheField name="top" numFmtId="0">
      <sharedItems containsSemiMixedTypes="0" containsString="0" containsNumber="1" containsInteger="1" minValue="110826" maxValue="503252" count="15">
        <n v="110826"/>
        <n v="110848"/>
        <n v="113797"/>
        <n v="113816"/>
        <n v="113850"/>
        <n v="113852"/>
        <n v="115176"/>
        <n v="115178"/>
        <n v="115222"/>
        <n v="502593"/>
        <n v="502607"/>
        <n v="502895"/>
        <n v="502931"/>
        <n v="502932"/>
        <n v="503252"/>
      </sharedItems>
    </cacheField>
    <cacheField name="2014-01" numFmtId="0">
      <sharedItems containsSemiMixedTypes="0" containsString="0" containsNumber="1" containsInteger="1" minValue="288" maxValue="24128" count="15">
        <n v="288"/>
        <n v="426"/>
        <n v="480"/>
        <n v="2520"/>
        <n v="2754"/>
        <n v="3382"/>
        <n v="3453"/>
        <n v="3600"/>
        <n v="3701"/>
        <n v="4456"/>
        <n v="7091"/>
        <n v="7763"/>
        <n v="8384"/>
        <n v="8953"/>
        <n v="24128"/>
      </sharedItems>
    </cacheField>
    <cacheField name="2014-02" numFmtId="0">
      <sharedItems containsSemiMixedTypes="0" containsString="0" containsNumber="1" containsInteger="1" minValue="506" maxValue="34160" count="15">
        <n v="506"/>
        <n v="540"/>
        <n v="612"/>
        <n v="2755"/>
        <n v="3598"/>
        <n v="4390"/>
        <n v="4967"/>
        <n v="4969"/>
        <n v="5040"/>
        <n v="7225"/>
        <n v="8384"/>
        <n v="10437"/>
        <n v="13541"/>
        <n v="14352"/>
        <n v="34160"/>
      </sharedItems>
    </cacheField>
    <cacheField name="2014-03" numFmtId="0">
      <sharedItems containsSemiMixedTypes="0" containsString="0" containsNumber="1" containsInteger="1" minValue="660" maxValue="27600" count="15">
        <n v="660"/>
        <n v="684"/>
        <n v="882"/>
        <n v="2062"/>
        <n v="2756"/>
        <n v="3810"/>
        <n v="4488"/>
        <n v="5133"/>
        <n v="5252"/>
        <n v="5544"/>
        <n v="8384"/>
        <n v="10005"/>
        <n v="11760"/>
        <n v="16795"/>
        <n v="27600"/>
      </sharedItems>
    </cacheField>
    <cacheField name="2014-04" numFmtId="0">
      <sharedItems containsSemiMixedTypes="0" containsString="0" containsNumber="1" containsInteger="1" minValue="690" maxValue="29975" count="15">
        <n v="690"/>
        <n v="906"/>
        <n v="1212"/>
        <n v="1704"/>
        <n v="2757"/>
        <n v="4301"/>
        <n v="4355"/>
        <n v="5976"/>
        <n v="6552"/>
        <n v="8384"/>
        <n v="13559"/>
        <n v="15396"/>
        <n v="16532"/>
        <n v="21313"/>
        <n v="29975"/>
      </sharedItems>
    </cacheField>
    <cacheField name="2014-05" numFmtId="0">
      <sharedItems containsSemiMixedTypes="0" containsString="0" containsNumber="1" containsInteger="1" minValue="720" maxValue="29600" count="15">
        <n v="720"/>
        <n v="984"/>
        <n v="1050"/>
        <n v="1457"/>
        <n v="2758"/>
        <n v="3900"/>
        <n v="3905"/>
        <n v="4266"/>
        <n v="4466"/>
        <n v="8384"/>
        <n v="11874"/>
        <n v="12504"/>
        <n v="13816"/>
        <n v="21424"/>
        <n v="29600"/>
      </sharedItems>
    </cacheField>
    <cacheField name="2014-06" numFmtId="0">
      <sharedItems containsSemiMixedTypes="0" containsString="0" containsNumber="1" containsInteger="1" minValue="648" maxValue="30513" count="15">
        <n v="648"/>
        <n v="798"/>
        <n v="1020"/>
        <n v="2759"/>
        <n v="3387"/>
        <n v="3456"/>
        <n v="3610"/>
        <n v="4567"/>
        <n v="8384"/>
        <n v="8982"/>
        <n v="12791"/>
        <n v="14384"/>
        <n v="17385"/>
        <n v="26289"/>
        <n v="30513"/>
      </sharedItems>
    </cacheField>
    <cacheField name="2014-07" numFmtId="0">
      <sharedItems containsSemiMixedTypes="0" containsString="0" containsNumber="1" containsInteger="1" minValue="1742" maxValue="47041" count="15">
        <n v="1742"/>
        <n v="2603"/>
        <n v="2664"/>
        <n v="2760"/>
        <n v="2818"/>
        <n v="3870"/>
        <n v="6562"/>
        <n v="7356"/>
        <n v="10479"/>
        <n v="12840"/>
        <n v="13091"/>
        <n v="14812"/>
        <n v="16410"/>
        <n v="27225"/>
        <n v="47041"/>
      </sharedItems>
    </cacheField>
    <cacheField name="2014-08" numFmtId="0">
      <sharedItems containsSemiMixedTypes="0" containsString="0" containsNumber="1" containsInteger="1" minValue="108" maxValue="29226" count="15">
        <n v="108"/>
        <n v="2030"/>
        <n v="2760"/>
        <n v="2790"/>
        <n v="2924"/>
        <n v="3600"/>
        <n v="4873"/>
        <n v="5338"/>
        <n v="6494"/>
        <n v="6513"/>
        <n v="8483"/>
        <n v="9408"/>
        <n v="13375"/>
        <n v="25297"/>
        <n v="29226"/>
      </sharedItems>
    </cacheField>
    <cacheField name="2014-09" numFmtId="0">
      <sharedItems containsSemiMixedTypes="0" containsString="0" containsNumber="1" containsInteger="1" minValue="768" maxValue="28866" count="15">
        <n v="768"/>
        <n v="810"/>
        <n v="1636"/>
        <n v="1807"/>
        <n v="2036"/>
        <n v="2064"/>
        <n v="3068"/>
        <n v="4583"/>
        <n v="5201"/>
        <n v="5839"/>
        <n v="7278"/>
        <n v="8877"/>
        <n v="16860"/>
        <n v="24751"/>
        <n v="28866"/>
      </sharedItems>
    </cacheField>
    <cacheField name="2014-10" numFmtId="0">
      <sharedItems containsSemiMixedTypes="0" containsString="0" containsNumber="1" containsInteger="1" minValue="240" maxValue="32085" count="15">
        <n v="240"/>
        <n v="882"/>
        <n v="897"/>
        <n v="2480"/>
        <n v="2508"/>
        <n v="2768"/>
        <n v="3066"/>
        <n v="4368"/>
        <n v="4981"/>
        <n v="6206"/>
        <n v="6782"/>
        <n v="7977"/>
        <n v="13200"/>
        <n v="16488"/>
        <n v="32085"/>
      </sharedItems>
    </cacheField>
    <cacheField name="2014-11" numFmtId="0">
      <sharedItems containsSemiMixedTypes="0" containsString="0" containsNumber="1" containsInteger="1" minValue="1110" maxValue="30452" count="15">
        <n v="1110"/>
        <n v="1206"/>
        <n v="1318"/>
        <n v="2136"/>
        <n v="2377"/>
        <n v="2643"/>
        <n v="2784"/>
        <n v="5546"/>
        <n v="8224"/>
        <n v="9940"/>
        <n v="10783"/>
        <n v="13757"/>
        <n v="14579"/>
        <n v="21283"/>
        <n v="30452"/>
      </sharedItems>
    </cacheField>
    <cacheField name="2014-12" numFmtId="0">
      <sharedItems containsSemiMixedTypes="0" containsString="0" containsNumber="1" containsInteger="1" minValue="1110" maxValue="39010" count="15">
        <n v="1110"/>
        <n v="1206"/>
        <n v="1703"/>
        <n v="1789"/>
        <n v="2136"/>
        <n v="2458"/>
        <n v="2482"/>
        <n v="4935"/>
        <n v="7438"/>
        <n v="9383"/>
        <n v="11063"/>
        <n v="14586"/>
        <n v="19178"/>
        <n v="24013"/>
        <n v="3901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20" createdVersion="3">
  <cacheSource type="worksheet">
    <worksheetSource ref="A1:T21" sheet="анализ_топ"/>
  </cacheSource>
  <cacheFields count="20">
    <cacheField name="Region" numFmtId="0">
      <sharedItems containsSemiMixedTypes="0" containsString="0" containsNumber="1" containsInteger="1" minValue="110826" maxValue="503252" count="19">
        <n v="110826"/>
        <n v="110848"/>
        <n v="113764"/>
        <n v="113797"/>
        <n v="113816"/>
        <n v="113850"/>
        <n v="113852"/>
        <n v="113855"/>
        <n v="115176"/>
        <n v="115178"/>
        <n v="115222"/>
        <n v="502593"/>
        <n v="502601"/>
        <n v="502604"/>
        <n v="502607"/>
        <n v="502895"/>
        <n v="502931"/>
        <n v="502932"/>
        <n v="503252"/>
      </sharedItems>
    </cacheField>
    <cacheField name="IMPORTER PRODUCT NAME" numFmtId="0">
      <sharedItems count="18">
        <s v="Дуру S-261 мыло 1+1 Зеленый чай экопак 4*90 г "/>
        <s v="Дуру S-261 мыло 1+1 Морские минералы экопак 4*90 г "/>
        <s v="Дуру S-271H мыло Флора С экстрактом Ромашки экопак 5*70 г"/>
        <s v="Дуру S-556B мыло Хоз  экопак 2*115 г 1/48"/>
        <s v="Дуру S-557А мыло Фрут/Милк Молочные протеины и гранат экопак 5*70 г"/>
        <s v="Дуру S-557А мыло Фрут/Милк Молочные протеины и клубника экопак 5*70 г"/>
        <s v="Дуру S-603B мыло Пюр/натурал Комфорт экопак 4*85 г"/>
        <s v="Дуру S-603B мыло Пюр/натурал Наслаждение экопак 4*85 г"/>
        <s v="Дуру S-622 мыло Гурмэ Вишневый пирог экопак 5*75 г"/>
        <s v="Дуру S-622 мыло Гурмэ Карамель/ Черничное парфэ экопак 5*75 г"/>
        <s v="Дуру S-622 мыло Гурмэ Манговое мороженое экопак 5*75 г"/>
        <s v="Дуру S-640А мыло Хоз  для стирки Дет белья 2*125 г"/>
        <s v="Дуру S-653 мыло Гурмэ Вишневый пирог 90 г"/>
        <s v="ПРОМО Дуру S-261G мыло Зелёный чай  1+1 экопак 4*90 г + 1шт бесплатно"/>
        <s v="ПРОМО Дуру S-261G мыло Морские минералы  1+1 экопак 4*90 г + 1шт бесплатно"/>
        <s v="Факс S-613 мыло Фэмили Зеленое  экопак 5*60 г"/>
        <s v="Факс S-647 мыло Фэмили Ежевика 75г"/>
        <s v="Факс S-647 мыло Фэмили Ромашка 75г"/>
      </sharedItems>
    </cacheField>
    <cacheField name="характеристика" numFmtId="0">
      <sharedItems count="2">
        <s v="туалетн"/>
        <s v="хоз"/>
      </sharedItems>
    </cacheField>
    <cacheField name="SAP BRAND-ENG" numFmtId="0">
      <sharedItems count="2">
        <s v="DURU"/>
        <s v="FAX"/>
      </sharedItems>
    </cacheField>
    <cacheField name="SKU CODE" numFmtId="0">
      <sharedItems containsSemiMixedTypes="0" containsString="0" containsNumber="1" containsInteger="1" minValue="110826" maxValue="503252" count="19">
        <n v="110826"/>
        <n v="110848"/>
        <n v="113764"/>
        <n v="113797"/>
        <n v="113816"/>
        <n v="113850"/>
        <n v="113852"/>
        <n v="113855"/>
        <n v="115176"/>
        <n v="115178"/>
        <n v="115222"/>
        <n v="502593"/>
        <n v="502601"/>
        <n v="502604"/>
        <n v="502607"/>
        <n v="502895"/>
        <n v="502931"/>
        <n v="502932"/>
        <n v="503252"/>
      </sharedItems>
    </cacheField>
    <cacheField name="Top_10000" numFmtId="0">
      <sharedItems containsString="0" containsBlank="1" containsNumber="1" containsInteger="1" minValue="1" maxValue="1" count="2">
        <n v="1"/>
        <m/>
      </sharedItems>
    </cacheField>
    <cacheField name="2013-01" numFmtId="0">
      <sharedItems containsString="0" containsBlank="1" containsNumber="1" containsInteger="1" minValue="1152" maxValue="22176" count="17">
        <n v="1152"/>
        <n v="1320"/>
        <n v="1704"/>
        <n v="1800"/>
        <n v="1920"/>
        <n v="2520"/>
        <n v="3384"/>
        <n v="3648"/>
        <n v="4452"/>
        <n v="5640"/>
        <n v="7080"/>
        <n v="7440"/>
        <n v="8760"/>
        <n v="14400"/>
        <n v="20832"/>
        <n v="22176"/>
        <m/>
      </sharedItems>
    </cacheField>
    <cacheField name="2013-02" numFmtId="0">
      <sharedItems containsString="0" containsBlank="1" containsNumber="1" containsInteger="1" minValue="1320" maxValue="34176" count="17">
        <n v="1320"/>
        <n v="2016"/>
        <n v="2160"/>
        <n v="2448"/>
        <n v="2640"/>
        <n v="3552"/>
        <n v="3600"/>
        <n v="4392"/>
        <n v="4560"/>
        <n v="7224"/>
        <n v="10440"/>
        <n v="13200"/>
        <n v="13560"/>
        <n v="19872"/>
        <n v="28224"/>
        <n v="34176"/>
        <m/>
      </sharedItems>
    </cacheField>
    <cacheField name="2013-03" numFmtId="0">
      <sharedItems containsString="0" containsBlank="1" containsNumber="1" containsInteger="1" minValue="0" maxValue="29856" count="17">
        <n v="0"/>
        <n v="2040"/>
        <n v="2280"/>
        <n v="2640"/>
        <n v="2736"/>
        <n v="3264"/>
        <n v="3528"/>
        <n v="5040"/>
        <n v="5256"/>
        <n v="5544"/>
        <n v="10080"/>
        <n v="11760"/>
        <n v="12480"/>
        <n v="17952"/>
        <n v="25248"/>
        <n v="29856"/>
        <m/>
      </sharedItems>
    </cacheField>
    <cacheField name="2013-04" numFmtId="0">
      <sharedItems containsString="0" containsBlank="1" containsNumber="1" containsInteger="1" minValue="0" maxValue="33696" count="17">
        <n v="0"/>
        <n v="1680"/>
        <n v="1920"/>
        <n v="2760"/>
        <n v="3000"/>
        <n v="3624"/>
        <n v="4284"/>
        <n v="4848"/>
        <n v="5976"/>
        <n v="6552"/>
        <n v="13560"/>
        <n v="15840"/>
        <n v="16560"/>
        <n v="21408"/>
        <n v="29952"/>
        <n v="33696"/>
        <m/>
      </sharedItems>
    </cacheField>
    <cacheField name="2013-05" numFmtId="0">
      <sharedItems containsString="0" containsBlank="1" containsNumber="1" containsInteger="1" minValue="0" maxValue="31488" count="17">
        <n v="0"/>
        <n v="1344"/>
        <n v="1428"/>
        <n v="2040"/>
        <n v="2520"/>
        <n v="2880"/>
        <n v="3936"/>
        <n v="4032"/>
        <n v="4200"/>
        <n v="4248"/>
        <n v="11880"/>
        <n v="12480"/>
        <n v="13800"/>
        <n v="21408"/>
        <n v="27648"/>
        <n v="31488"/>
        <m/>
      </sharedItems>
    </cacheField>
    <cacheField name="2013-06" numFmtId="0">
      <sharedItems containsString="0" containsBlank="1" containsNumber="1" containsInteger="1" minValue="0" maxValue="33984" count="17">
        <n v="0"/>
        <n v="2592"/>
        <n v="3192"/>
        <n v="3384"/>
        <n v="3456"/>
        <n v="3600"/>
        <n v="4080"/>
        <n v="4560"/>
        <n v="6336"/>
        <n v="8640"/>
        <n v="8904"/>
        <n v="14400"/>
        <n v="17400"/>
        <n v="19872"/>
        <n v="28032"/>
        <n v="33984"/>
        <m/>
      </sharedItems>
    </cacheField>
    <cacheField name="2013-07" numFmtId="0">
      <sharedItems containsString="0" containsBlank="1" containsNumber="1" containsInteger="1" minValue="0" maxValue="48192" count="19">
        <n v="0"/>
        <n v="2568"/>
        <n v="2592"/>
        <n v="2808"/>
        <n v="5160"/>
        <n v="6576"/>
        <n v="8232"/>
        <n v="8352"/>
        <n v="10656"/>
        <n v="11904"/>
        <n v="13080"/>
        <n v="15480"/>
        <n v="16440"/>
        <n v="19800"/>
        <n v="20544"/>
        <n v="24096"/>
        <n v="28200"/>
        <n v="48192"/>
        <m/>
      </sharedItems>
    </cacheField>
    <cacheField name="2013-08" numFmtId="0">
      <sharedItems containsSemiMixedTypes="0" containsString="0" containsNumber="1" containsInteger="1" minValue="0" maxValue="41664" count="19">
        <n v="0"/>
        <n v="432"/>
        <n v="1296"/>
        <n v="1440"/>
        <n v="1800"/>
        <n v="2784"/>
        <n v="3600"/>
        <n v="3840"/>
        <n v="4872"/>
        <n v="5760"/>
        <n v="8880"/>
        <n v="9360"/>
        <n v="11040"/>
        <n v="14112"/>
        <n v="16680"/>
        <n v="19008"/>
        <n v="19488"/>
        <n v="29184"/>
        <n v="41664"/>
      </sharedItems>
    </cacheField>
    <cacheField name="2013-09" numFmtId="0">
      <sharedItems containsSemiMixedTypes="0" containsString="0" containsNumber="1" containsInteger="1" minValue="0" maxValue="41952" count="17">
        <n v="0"/>
        <n v="480"/>
        <n v="504"/>
        <n v="648"/>
        <n v="1680"/>
        <n v="3072"/>
        <n v="3240"/>
        <n v="3480"/>
        <n v="3600"/>
        <n v="5160"/>
        <n v="6384"/>
        <n v="8424"/>
        <n v="9240"/>
        <n v="13200"/>
        <n v="24768"/>
        <n v="28608"/>
        <n v="41952"/>
      </sharedItems>
    </cacheField>
    <cacheField name="2013-10" numFmtId="0">
      <sharedItems containsSemiMixedTypes="0" containsString="0" containsNumber="1" containsInteger="1" minValue="0" maxValue="27072" count="15">
        <n v="0"/>
        <n v="432"/>
        <n v="960"/>
        <n v="1752"/>
        <n v="2160"/>
        <n v="2400"/>
        <n v="3072"/>
        <n v="3192"/>
        <n v="3384"/>
        <n v="4920"/>
        <n v="8640"/>
        <n v="9360"/>
        <n v="15648"/>
        <n v="17376"/>
        <n v="27072"/>
      </sharedItems>
    </cacheField>
    <cacheField name="2013-11" numFmtId="0">
      <sharedItems containsSemiMixedTypes="0" containsString="0" containsNumber="1" containsInteger="1" minValue="0" maxValue="29184" count="16">
        <n v="0"/>
        <n v="1776"/>
        <n v="2400"/>
        <n v="2784"/>
        <n v="3780"/>
        <n v="4440"/>
        <n v="4608"/>
        <n v="4920"/>
        <n v="5520"/>
        <n v="6600"/>
        <n v="8544"/>
        <n v="9984"/>
        <n v="12480"/>
        <n v="14640"/>
        <n v="25344"/>
        <n v="29184"/>
      </sharedItems>
    </cacheField>
    <cacheField name="2013-12" numFmtId="0">
      <sharedItems containsSemiMixedTypes="0" containsString="0" containsNumber="1" containsInteger="1" minValue="0" maxValue="29184" count="16">
        <n v="0"/>
        <n v="1776"/>
        <n v="2400"/>
        <n v="2784"/>
        <n v="3780"/>
        <n v="4440"/>
        <n v="4608"/>
        <n v="4920"/>
        <n v="5520"/>
        <n v="6600"/>
        <n v="8544"/>
        <n v="9984"/>
        <n v="12480"/>
        <n v="14640"/>
        <n v="25344"/>
        <n v="29184"/>
      </sharedItems>
    </cacheField>
    <cacheField name="Sum_2013" numFmtId="0">
      <sharedItems containsSemiMixedTypes="0" containsString="0" containsNumber="1" containsInteger="1" minValue="10200" maxValue="365376" count="20">
        <n v="10200"/>
        <n v="21456"/>
        <n v="28992"/>
        <n v="30600"/>
        <n v="31896"/>
        <n v="40224"/>
        <n v="42912"/>
        <n v="50304"/>
        <n v="50976"/>
        <n v="53400"/>
        <n v="56040"/>
        <n v="61572"/>
        <n v="66240"/>
        <n v="103440"/>
        <n v="108000"/>
        <n v="131160"/>
        <n v="147120"/>
        <n v="207936"/>
        <n v="239136"/>
        <n v="365376"/>
      </sharedItems>
    </cacheField>
    <cacheField name="avg" numFmtId="0">
      <sharedItems containsSemiMixedTypes="0" containsString="0" containsNumber="1" minValue="850" maxValue="30448" count="20">
        <n v="850"/>
        <n v="2416"/>
        <n v="2550"/>
        <n v="2658"/>
        <n v="3352"/>
        <n v="4248"/>
        <n v="4291.2"/>
        <n v="4450"/>
        <n v="4670"/>
        <n v="5131"/>
        <n v="5520"/>
        <n v="7152"/>
        <n v="8384"/>
        <n v="8620"/>
        <n v="9000"/>
        <n v="10930"/>
        <n v="12260"/>
        <n v="17328"/>
        <n v="29892"/>
        <n v="3044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x v="0"/>
    <x v="1"/>
    <x v="1"/>
    <x v="0"/>
    <x v="0"/>
    <x v="0"/>
    <x v="14"/>
    <x v="14"/>
    <x v="14"/>
    <x v="14"/>
    <x v="14"/>
    <x v="14"/>
    <x v="14"/>
    <x v="14"/>
    <x v="14"/>
    <x v="14"/>
    <x v="14"/>
    <x v="14"/>
  </r>
  <r>
    <x v="1"/>
    <x v="9"/>
    <x v="1"/>
    <x v="0"/>
    <x v="1"/>
    <x v="1"/>
    <x v="9"/>
    <x v="9"/>
    <x v="5"/>
    <x v="5"/>
    <x v="3"/>
    <x v="9"/>
    <x v="8"/>
    <x v="10"/>
    <x v="10"/>
    <x v="9"/>
    <x v="8"/>
    <x v="9"/>
  </r>
  <r>
    <x v="2"/>
    <x v="0"/>
    <x v="0"/>
    <x v="0"/>
    <x v="2"/>
    <x v="2"/>
    <x v="7"/>
    <x v="7"/>
    <x v="6"/>
    <x v="13"/>
    <x v="13"/>
    <x v="13"/>
    <x v="9"/>
    <x v="12"/>
    <x v="13"/>
    <x v="13"/>
    <x v="12"/>
    <x v="11"/>
  </r>
  <r>
    <x v="3"/>
    <x v="2"/>
    <x v="0"/>
    <x v="0"/>
    <x v="3"/>
    <x v="3"/>
    <x v="8"/>
    <x v="6"/>
    <x v="7"/>
    <x v="6"/>
    <x v="6"/>
    <x v="7"/>
    <x v="10"/>
    <x v="7"/>
    <x v="11"/>
    <x v="10"/>
    <x v="9"/>
    <x v="8"/>
  </r>
  <r>
    <x v="4"/>
    <x v="6"/>
    <x v="0"/>
    <x v="0"/>
    <x v="4"/>
    <x v="4"/>
    <x v="11"/>
    <x v="13"/>
    <x v="13"/>
    <x v="11"/>
    <x v="12"/>
    <x v="10"/>
    <x v="13"/>
    <x v="13"/>
    <x v="8"/>
    <x v="8"/>
    <x v="13"/>
    <x v="13"/>
  </r>
  <r>
    <x v="5"/>
    <x v="8"/>
    <x v="0"/>
    <x v="0"/>
    <x v="5"/>
    <x v="5"/>
    <x v="6"/>
    <x v="8"/>
    <x v="3"/>
    <x v="3"/>
    <x v="5"/>
    <x v="6"/>
    <x v="12"/>
    <x v="9"/>
    <x v="7"/>
    <x v="7"/>
    <x v="7"/>
    <x v="7"/>
  </r>
  <r>
    <x v="6"/>
    <x v="13"/>
    <x v="0"/>
    <x v="1"/>
    <x v="6"/>
    <x v="6"/>
    <x v="5"/>
    <x v="4"/>
    <x v="8"/>
    <x v="7"/>
    <x v="8"/>
    <x v="4"/>
    <x v="1"/>
    <x v="3"/>
    <x v="4"/>
    <x v="3"/>
    <x v="4"/>
    <x v="6"/>
  </r>
  <r>
    <x v="7"/>
    <x v="14"/>
    <x v="0"/>
    <x v="1"/>
    <x v="7"/>
    <x v="7"/>
    <x v="3"/>
    <x v="5"/>
    <x v="9"/>
    <x v="8"/>
    <x v="7"/>
    <x v="5"/>
    <x v="4"/>
    <x v="1"/>
    <x v="3"/>
    <x v="4"/>
    <x v="5"/>
    <x v="5"/>
  </r>
  <r>
    <x v="8"/>
    <x v="12"/>
    <x v="0"/>
    <x v="1"/>
    <x v="8"/>
    <x v="8"/>
    <x v="10"/>
    <x v="11"/>
    <x v="11"/>
    <x v="10"/>
    <x v="10"/>
    <x v="12"/>
    <x v="11"/>
    <x v="11"/>
    <x v="12"/>
    <x v="12"/>
    <x v="11"/>
    <x v="12"/>
  </r>
  <r>
    <x v="9"/>
    <x v="3"/>
    <x v="0"/>
    <x v="0"/>
    <x v="9"/>
    <x v="9"/>
    <x v="13"/>
    <x v="12"/>
    <x v="12"/>
    <x v="12"/>
    <x v="11"/>
    <x v="11"/>
    <x v="7"/>
    <x v="8"/>
    <x v="9"/>
    <x v="11"/>
    <x v="10"/>
    <x v="10"/>
  </r>
  <r>
    <x v="10"/>
    <x v="11"/>
    <x v="0"/>
    <x v="0"/>
    <x v="10"/>
    <x v="10"/>
    <x v="12"/>
    <x v="10"/>
    <x v="10"/>
    <x v="9"/>
    <x v="9"/>
    <x v="8"/>
    <x v="2"/>
    <x v="6"/>
    <x v="0"/>
    <x v="5"/>
    <x v="3"/>
    <x v="4"/>
  </r>
  <r>
    <x v="11"/>
    <x v="7"/>
    <x v="0"/>
    <x v="0"/>
    <x v="11"/>
    <x v="11"/>
    <x v="2"/>
    <x v="1"/>
    <x v="0"/>
    <x v="0"/>
    <x v="0"/>
    <x v="2"/>
    <x v="5"/>
    <x v="2"/>
    <x v="1"/>
    <x v="0"/>
    <x v="0"/>
    <x v="0"/>
  </r>
  <r>
    <x v="12"/>
    <x v="5"/>
    <x v="0"/>
    <x v="0"/>
    <x v="12"/>
    <x v="12"/>
    <x v="0"/>
    <x v="0"/>
    <x v="2"/>
    <x v="2"/>
    <x v="2"/>
    <x v="0"/>
    <x v="6"/>
    <x v="5"/>
    <x v="6"/>
    <x v="6"/>
    <x v="6"/>
    <x v="2"/>
  </r>
  <r>
    <x v="13"/>
    <x v="4"/>
    <x v="0"/>
    <x v="0"/>
    <x v="13"/>
    <x v="13"/>
    <x v="1"/>
    <x v="2"/>
    <x v="1"/>
    <x v="1"/>
    <x v="1"/>
    <x v="1"/>
    <x v="0"/>
    <x v="4"/>
    <x v="2"/>
    <x v="2"/>
    <x v="2"/>
    <x v="3"/>
  </r>
  <r>
    <x v="14"/>
    <x v="10"/>
    <x v="0"/>
    <x v="0"/>
    <x v="14"/>
    <x v="14"/>
    <x v="4"/>
    <x v="3"/>
    <x v="4"/>
    <x v="4"/>
    <x v="4"/>
    <x v="3"/>
    <x v="3"/>
    <x v="0"/>
    <x v="5"/>
    <x v="1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13"/>
    <x v="14"/>
    <x v="0"/>
    <x v="0"/>
    <x v="13"/>
    <x v="0"/>
    <x v="16"/>
    <x v="16"/>
    <x v="16"/>
    <x v="16"/>
    <x v="14"/>
    <x v="14"/>
    <x v="15"/>
    <x v="18"/>
    <x v="16"/>
    <x v="13"/>
    <x v="15"/>
    <x v="15"/>
    <x v="18"/>
    <x v="18"/>
  </r>
  <r>
    <x v="3"/>
    <x v="0"/>
    <x v="0"/>
    <x v="0"/>
    <x v="3"/>
    <x v="0"/>
    <x v="13"/>
    <x v="13"/>
    <x v="13"/>
    <x v="13"/>
    <x v="13"/>
    <x v="13"/>
    <x v="14"/>
    <x v="5"/>
    <x v="14"/>
    <x v="12"/>
    <x v="13"/>
    <x v="13"/>
    <x v="17"/>
    <x v="17"/>
  </r>
  <r>
    <x v="0"/>
    <x v="3"/>
    <x v="1"/>
    <x v="0"/>
    <x v="0"/>
    <x v="0"/>
    <x v="15"/>
    <x v="15"/>
    <x v="15"/>
    <x v="14"/>
    <x v="15"/>
    <x v="15"/>
    <x v="17"/>
    <x v="17"/>
    <x v="15"/>
    <x v="14"/>
    <x v="14"/>
    <x v="14"/>
    <x v="19"/>
    <x v="19"/>
  </r>
  <r>
    <x v="10"/>
    <x v="15"/>
    <x v="0"/>
    <x v="1"/>
    <x v="10"/>
    <x v="0"/>
    <x v="10"/>
    <x v="10"/>
    <x v="10"/>
    <x v="10"/>
    <x v="10"/>
    <x v="12"/>
    <x v="13"/>
    <x v="11"/>
    <x v="13"/>
    <x v="11"/>
    <x v="12"/>
    <x v="12"/>
    <x v="16"/>
    <x v="16"/>
  </r>
  <r>
    <x v="5"/>
    <x v="8"/>
    <x v="0"/>
    <x v="0"/>
    <x v="5"/>
    <x v="0"/>
    <x v="11"/>
    <x v="11"/>
    <x v="12"/>
    <x v="11"/>
    <x v="12"/>
    <x v="9"/>
    <x v="16"/>
    <x v="14"/>
    <x v="9"/>
    <x v="9"/>
    <x v="2"/>
    <x v="2"/>
    <x v="15"/>
    <x v="15"/>
  </r>
  <r>
    <x v="2"/>
    <x v="1"/>
    <x v="0"/>
    <x v="0"/>
    <x v="2"/>
    <x v="1"/>
    <x v="14"/>
    <x v="14"/>
    <x v="14"/>
    <x v="15"/>
    <x v="0"/>
    <x v="0"/>
    <x v="0"/>
    <x v="0"/>
    <x v="0"/>
    <x v="0"/>
    <x v="0"/>
    <x v="0"/>
    <x v="14"/>
    <x v="14"/>
  </r>
  <r>
    <x v="11"/>
    <x v="5"/>
    <x v="0"/>
    <x v="0"/>
    <x v="11"/>
    <x v="0"/>
    <x v="12"/>
    <x v="12"/>
    <x v="11"/>
    <x v="12"/>
    <x v="11"/>
    <x v="11"/>
    <x v="4"/>
    <x v="7"/>
    <x v="7"/>
    <x v="5"/>
    <x v="8"/>
    <x v="8"/>
    <x v="13"/>
    <x v="13"/>
  </r>
  <r>
    <x v="4"/>
    <x v="4"/>
    <x v="0"/>
    <x v="0"/>
    <x v="4"/>
    <x v="0"/>
    <x v="1"/>
    <x v="4"/>
    <x v="2"/>
    <x v="4"/>
    <x v="4"/>
    <x v="7"/>
    <x v="10"/>
    <x v="9"/>
    <x v="12"/>
    <x v="10"/>
    <x v="9"/>
    <x v="9"/>
    <x v="12"/>
    <x v="10"/>
  </r>
  <r>
    <x v="1"/>
    <x v="11"/>
    <x v="1"/>
    <x v="0"/>
    <x v="1"/>
    <x v="0"/>
    <x v="8"/>
    <x v="9"/>
    <x v="7"/>
    <x v="6"/>
    <x v="2"/>
    <x v="10"/>
    <x v="6"/>
    <x v="8"/>
    <x v="10"/>
    <x v="7"/>
    <x v="4"/>
    <x v="4"/>
    <x v="11"/>
    <x v="9"/>
  </r>
  <r>
    <x v="15"/>
    <x v="9"/>
    <x v="0"/>
    <x v="0"/>
    <x v="15"/>
    <x v="0"/>
    <x v="4"/>
    <x v="2"/>
    <x v="3"/>
    <x v="3"/>
    <x v="5"/>
    <x v="6"/>
    <x v="11"/>
    <x v="12"/>
    <x v="6"/>
    <x v="2"/>
    <x v="5"/>
    <x v="5"/>
    <x v="10"/>
    <x v="8"/>
  </r>
  <r>
    <x v="6"/>
    <x v="10"/>
    <x v="0"/>
    <x v="0"/>
    <x v="6"/>
    <x v="0"/>
    <x v="3"/>
    <x v="0"/>
    <x v="1"/>
    <x v="1"/>
    <x v="3"/>
    <x v="5"/>
    <x v="12"/>
    <x v="10"/>
    <x v="8"/>
    <x v="4"/>
    <x v="7"/>
    <x v="7"/>
    <x v="9"/>
    <x v="7"/>
  </r>
  <r>
    <x v="7"/>
    <x v="12"/>
    <x v="0"/>
    <x v="0"/>
    <x v="7"/>
    <x v="1"/>
    <x v="7"/>
    <x v="5"/>
    <x v="5"/>
    <x v="2"/>
    <x v="1"/>
    <x v="8"/>
    <x v="9"/>
    <x v="15"/>
    <x v="0"/>
    <x v="0"/>
    <x v="0"/>
    <x v="0"/>
    <x v="8"/>
    <x v="5"/>
  </r>
  <r>
    <x v="14"/>
    <x v="13"/>
    <x v="0"/>
    <x v="0"/>
    <x v="14"/>
    <x v="0"/>
    <x v="16"/>
    <x v="16"/>
    <x v="16"/>
    <x v="16"/>
    <x v="16"/>
    <x v="16"/>
    <x v="8"/>
    <x v="16"/>
    <x v="5"/>
    <x v="0"/>
    <x v="10"/>
    <x v="10"/>
    <x v="7"/>
    <x v="12"/>
  </r>
  <r>
    <x v="13"/>
    <x v="14"/>
    <x v="0"/>
    <x v="0"/>
    <x v="13"/>
    <x v="0"/>
    <x v="16"/>
    <x v="16"/>
    <x v="16"/>
    <x v="16"/>
    <x v="16"/>
    <x v="16"/>
    <x v="7"/>
    <x v="13"/>
    <x v="1"/>
    <x v="0"/>
    <x v="11"/>
    <x v="11"/>
    <x v="6"/>
    <x v="11"/>
  </r>
  <r>
    <x v="16"/>
    <x v="7"/>
    <x v="0"/>
    <x v="0"/>
    <x v="16"/>
    <x v="0"/>
    <x v="0"/>
    <x v="1"/>
    <x v="6"/>
    <x v="7"/>
    <x v="8"/>
    <x v="1"/>
    <x v="5"/>
    <x v="6"/>
    <x v="5"/>
    <x v="6"/>
    <x v="3"/>
    <x v="3"/>
    <x v="5"/>
    <x v="4"/>
  </r>
  <r>
    <x v="9"/>
    <x v="17"/>
    <x v="0"/>
    <x v="1"/>
    <x v="9"/>
    <x v="0"/>
    <x v="5"/>
    <x v="7"/>
    <x v="9"/>
    <x v="9"/>
    <x v="9"/>
    <x v="4"/>
    <x v="3"/>
    <x v="2"/>
    <x v="3"/>
    <x v="1"/>
    <x v="0"/>
    <x v="0"/>
    <x v="4"/>
    <x v="3"/>
  </r>
  <r>
    <x v="8"/>
    <x v="16"/>
    <x v="0"/>
    <x v="1"/>
    <x v="8"/>
    <x v="0"/>
    <x v="6"/>
    <x v="6"/>
    <x v="8"/>
    <x v="8"/>
    <x v="7"/>
    <x v="3"/>
    <x v="2"/>
    <x v="3"/>
    <x v="2"/>
    <x v="1"/>
    <x v="0"/>
    <x v="0"/>
    <x v="3"/>
    <x v="2"/>
  </r>
  <r>
    <x v="17"/>
    <x v="6"/>
    <x v="0"/>
    <x v="0"/>
    <x v="17"/>
    <x v="0"/>
    <x v="2"/>
    <x v="3"/>
    <x v="4"/>
    <x v="5"/>
    <x v="6"/>
    <x v="2"/>
    <x v="1"/>
    <x v="4"/>
    <x v="4"/>
    <x v="3"/>
    <x v="1"/>
    <x v="1"/>
    <x v="2"/>
    <x v="1"/>
  </r>
  <r>
    <x v="18"/>
    <x v="12"/>
    <x v="0"/>
    <x v="0"/>
    <x v="18"/>
    <x v="0"/>
    <x v="16"/>
    <x v="16"/>
    <x v="16"/>
    <x v="16"/>
    <x v="16"/>
    <x v="16"/>
    <x v="18"/>
    <x v="1"/>
    <x v="11"/>
    <x v="8"/>
    <x v="6"/>
    <x v="6"/>
    <x v="1"/>
    <x v="6"/>
  </r>
  <r>
    <x v="12"/>
    <x v="2"/>
    <x v="0"/>
    <x v="0"/>
    <x v="12"/>
    <x v="1"/>
    <x v="9"/>
    <x v="8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N6" firstHeaderRow="1" firstDataRow="2" firstDataCol="2"/>
  <pivotFields count="18">
    <pivotField compact="0" showAll="0"/>
    <pivotField compact="0" showAll="0"/>
    <pivotField axis="axisRow" compact="0" showAll="0" defaultSubtotal="0" outline="0">
      <items count="2">
        <item x="0"/>
        <item x="1"/>
      </items>
    </pivotField>
    <pivotField axis="axisRow" compact="0" showAll="0" defaultSubtotal="0" outline="0">
      <items count="2">
        <item x="0"/>
        <item x="1"/>
      </items>
    </pivotField>
    <pivotField compact="0" showAll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/>
  </pivotFields>
  <rowFields count="2">
    <field x="2"/>
    <field x="3"/>
  </rowFields>
  <colFields count="1">
    <field x="-2"/>
  </colFields>
  <dataFields count="12">
    <dataField name="Сумма - 2014-01" fld="5" subtotal="sum" numFmtId="164"/>
    <dataField name="Сумма - 2014-02" fld="6" subtotal="sum" numFmtId="164"/>
    <dataField name="Сумма - 2014-03" fld="7" subtotal="sum" numFmtId="164"/>
    <dataField name="Сумма - 2014-04" fld="8" subtotal="sum" numFmtId="164"/>
    <dataField name="Сумма - 2014-05" fld="9" subtotal="sum" numFmtId="164"/>
    <dataField name="Сумма - 2014-06" fld="10" subtotal="sum" numFmtId="164"/>
    <dataField name="Сумма - 2014-07" fld="11" subtotal="sum" numFmtId="164"/>
    <dataField name="Сумма - 2014-08" fld="12" subtotal="sum" numFmtId="164"/>
    <dataField name="Сумма - 2014-09" fld="13" subtotal="sum" numFmtId="164"/>
    <dataField name="Сумма - 2014-10" fld="14" subtotal="sum" numFmtId="164"/>
    <dataField name="Сумма - 2014-11" fld="15" subtotal="sum" numFmtId="164"/>
    <dataField name="Сумма - 2014-12" fld="16" subtotal="sum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N6" firstHeaderRow="1" firstDataRow="2" firstDataCol="2"/>
  <pivotFields count="20">
    <pivotField compact="0" showAll="0"/>
    <pivotField compact="0" showAll="0"/>
    <pivotField axis="axisRow" compact="0" showAll="0" defaultSubtotal="0" outline="0">
      <items count="2">
        <item x="0"/>
        <item x="1"/>
      </items>
    </pivotField>
    <pivotField axis="axisRow" compact="0" showAll="0" defaultSubtotal="0" outline="0">
      <items count="2">
        <item x="0"/>
        <item x="1"/>
      </items>
    </pivotField>
    <pivotField compact="0" showAll="0"/>
    <pivotField compact="0" showAll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/>
    <pivotField compact="0" showAll="0"/>
  </pivotFields>
  <rowFields count="2">
    <field x="3"/>
    <field x="2"/>
  </rowFields>
  <colFields count="1">
    <field x="-2"/>
  </colFields>
  <dataFields count="12">
    <dataField name="Сумма - 2013-01" fld="6" subtotal="sum" numFmtId="166"/>
    <dataField name="Сумма - 2013-02" fld="7" subtotal="sum" numFmtId="166"/>
    <dataField name="Сумма - 2013-03" fld="8" subtotal="sum" numFmtId="166"/>
    <dataField name="Сумма - 2013-04" fld="9" subtotal="sum" numFmtId="166"/>
    <dataField name="Сумма - 2013-05" fld="10" subtotal="sum" numFmtId="166"/>
    <dataField name="Сумма - 2013-06" fld="11" subtotal="sum" numFmtId="166"/>
    <dataField name="Сумма - 2013-07" fld="12" subtotal="sum" numFmtId="166"/>
    <dataField name="Сумма - 2013-08" fld="13" subtotal="sum" numFmtId="166"/>
    <dataField name="Сумма - 2013-09" fld="14" subtotal="sum" numFmtId="166"/>
    <dataField name="Сумма - 2013-10" fld="15" subtotal="sum" numFmtId="166"/>
    <dataField name="Сумма - 2013-11" fld="16" subtotal="sum" numFmtId="166"/>
    <dataField name="Сумма - 2013-12" fld="17" subtotal="sum" numFmtId="166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6"/>
  <sheetViews>
    <sheetView showFormulas="false" showGridLines="true" showRowColHeaders="true" showZeros="true" rightToLeft="false" tabSelected="false" showOutlineSymbols="true" defaultGridColor="true" view="normal" topLeftCell="A37" colorId="64" zoomScale="130" zoomScaleNormal="13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79.88"/>
    <col collapsed="false" customWidth="true" hidden="false" outlineLevel="0" max="3" min="3" style="1" width="16.45"/>
    <col collapsed="false" customWidth="true" hidden="false" outlineLevel="0" max="4" min="4" style="1" width="9.36"/>
    <col collapsed="false" customWidth="true" hidden="false" outlineLevel="0" max="15" min="5" style="1" width="7.96"/>
    <col collapsed="false" customWidth="true" hidden="false" outlineLevel="0" max="17" min="16" style="1" width="8.9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2.8" hidden="false" customHeight="false" outlineLevel="0" collapsed="false">
      <c r="A2" s="1" t="n">
        <v>0</v>
      </c>
      <c r="B2" s="3" t="str">
        <f aca="false">VLOOKUP(D2,'Volga - pcs'!$A$2:$D$55,2,0)</f>
        <v>Дуру S-556B мыло Хоз  экопак 2*115 г 1/48</v>
      </c>
      <c r="C2" s="3" t="str">
        <f aca="false">VLOOKUP(D2,'Volga - pcs'!$A$2:$D$55,3,0)</f>
        <v>хоз</v>
      </c>
      <c r="D2" s="3" t="n">
        <v>110826</v>
      </c>
      <c r="E2" s="3" t="n">
        <f aca="false">VLOOKUP(D2,'Volga - pcs'!$A$2:$F$55,5,0)</f>
        <v>110826</v>
      </c>
      <c r="F2" s="3" t="n">
        <v>24128</v>
      </c>
      <c r="G2" s="3" t="n">
        <v>34160</v>
      </c>
      <c r="H2" s="3" t="n">
        <v>27600</v>
      </c>
      <c r="I2" s="3" t="n">
        <v>29975</v>
      </c>
      <c r="J2" s="3" t="n">
        <v>29600</v>
      </c>
      <c r="K2" s="3" t="n">
        <v>30513</v>
      </c>
      <c r="L2" s="3" t="n">
        <v>47041</v>
      </c>
      <c r="M2" s="3" t="n">
        <v>29226</v>
      </c>
      <c r="N2" s="3" t="n">
        <v>28866</v>
      </c>
      <c r="O2" s="3" t="n">
        <v>32085</v>
      </c>
      <c r="P2" s="3" t="n">
        <v>30452</v>
      </c>
      <c r="Q2" s="3" t="n">
        <v>39010</v>
      </c>
    </row>
    <row r="3" customFormat="false" ht="12.8" hidden="false" customHeight="false" outlineLevel="0" collapsed="false">
      <c r="A3" s="1" t="n">
        <v>1</v>
      </c>
      <c r="B3" s="3" t="str">
        <f aca="false">VLOOKUP(D3,'Volga - pcs'!$A$2:$D$55,2,0)</f>
        <v>Дуру S-640А мыло Хоз  для стирки Дет белья 2*125 г</v>
      </c>
      <c r="C3" s="3" t="str">
        <f aca="false">VLOOKUP(D3,'Volga - pcs'!$A$2:$D$55,3,0)</f>
        <v>хоз</v>
      </c>
      <c r="D3" s="3" t="n">
        <v>110848</v>
      </c>
      <c r="E3" s="3" t="n">
        <f aca="false">VLOOKUP(D3,'Volga - pcs'!$A$2:$F$55,5,0)</f>
        <v>110848</v>
      </c>
      <c r="F3" s="3" t="n">
        <v>4456</v>
      </c>
      <c r="G3" s="3" t="n">
        <v>7225</v>
      </c>
      <c r="H3" s="3" t="n">
        <v>3810</v>
      </c>
      <c r="I3" s="3" t="n">
        <v>4301</v>
      </c>
      <c r="J3" s="3" t="n">
        <v>1457</v>
      </c>
      <c r="K3" s="3" t="n">
        <v>8982</v>
      </c>
      <c r="L3" s="3" t="n">
        <v>10479</v>
      </c>
      <c r="M3" s="3" t="n">
        <v>8483</v>
      </c>
      <c r="N3" s="3" t="n">
        <v>7278</v>
      </c>
      <c r="O3" s="3" t="n">
        <v>6206</v>
      </c>
      <c r="P3" s="3" t="n">
        <v>8224</v>
      </c>
      <c r="Q3" s="3" t="n">
        <v>9383</v>
      </c>
    </row>
    <row r="4" customFormat="false" ht="12.8" hidden="false" customHeight="false" outlineLevel="0" collapsed="false">
      <c r="A4" s="1" t="n">
        <v>2</v>
      </c>
      <c r="B4" s="1" t="str">
        <f aca="false">VLOOKUP(D4,'Volga - pcs'!$A$2:$D$55,2,0)</f>
        <v>Дуру S-138D мыло Хоз Роза экопак 4*125 г</v>
      </c>
      <c r="C4" s="1" t="str">
        <f aca="false">VLOOKUP(D4,'Volga - pcs'!$A$2:$D$55,3,0)</f>
        <v>хоз</v>
      </c>
      <c r="D4" s="1" t="n">
        <v>110854</v>
      </c>
      <c r="E4" s="1" t="n">
        <f aca="false">VLOOKUP(D4,'Volga - pcs'!$A$2:$F$55,5,0)</f>
        <v>110854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</row>
    <row r="5" customFormat="false" ht="12.8" hidden="false" customHeight="false" outlineLevel="0" collapsed="false">
      <c r="A5" s="1" t="n">
        <v>3</v>
      </c>
      <c r="B5" s="1" t="str">
        <f aca="false">VLOOKUP(D5,'Volga - pcs'!$A$2:$D$55,2,0)</f>
        <v>Дуру S-642 мыло Марсель Календула и Миндаль 150 г</v>
      </c>
      <c r="C5" s="1" t="str">
        <f aca="false">VLOOKUP(D5,'Volga - pcs'!$A$2:$D$55,3,0)</f>
        <v>туалетн</v>
      </c>
      <c r="D5" s="1" t="n">
        <v>110926</v>
      </c>
      <c r="E5" s="1" t="n">
        <f aca="false">VLOOKUP(D5,'Volga - pcs'!$A$2:$F$55,5,0)</f>
        <v>110926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</row>
    <row r="6" customFormat="false" ht="12.8" hidden="false" customHeight="false" outlineLevel="0" collapsed="false">
      <c r="A6" s="1" t="n">
        <v>4</v>
      </c>
      <c r="B6" s="1" t="str">
        <f aca="false">VLOOKUP(D6,'Volga - pcs'!$A$2:$D$55,2,0)</f>
        <v>Дуру S-271M мыло  Лимон и ромашка экопак 5*75 г </v>
      </c>
      <c r="C6" s="1" t="str">
        <f aca="false">VLOOKUP(D6,'Volga - pcs'!$A$2:$D$55,3,0)</f>
        <v>туалетн</v>
      </c>
      <c r="D6" s="1" t="n">
        <v>113626</v>
      </c>
      <c r="E6" s="1" t="n">
        <f aca="false">VLOOKUP(D6,'Volga - pcs'!$A$2:$F$55,5,0)</f>
        <v>113626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</row>
    <row r="7" customFormat="false" ht="12.8" hidden="false" customHeight="false" outlineLevel="0" collapsed="false">
      <c r="A7" s="1" t="n">
        <v>5</v>
      </c>
      <c r="B7" s="1" t="str">
        <f aca="false">VLOOKUP(D7,'Volga - pcs'!$A$2:$D$55,2,0)</f>
        <v>Дуру S-271H мыло Флора С экстрактом Ромашки экопак 5*70 г</v>
      </c>
      <c r="C7" s="1" t="str">
        <f aca="false">VLOOKUP(D7,'Volga - pcs'!$A$2:$D$55,3,0)</f>
        <v>туалетн</v>
      </c>
      <c r="D7" s="1" t="n">
        <v>113630</v>
      </c>
      <c r="E7" s="1" t="n">
        <f aca="false">VLOOKUP(D7,'Volga - pcs'!$A$2:$F$55,5,0)</f>
        <v>113630</v>
      </c>
      <c r="F7" s="1" t="n">
        <v>774</v>
      </c>
      <c r="G7" s="1" t="n">
        <v>1842</v>
      </c>
      <c r="H7" s="1" t="n">
        <v>7529</v>
      </c>
      <c r="I7" s="1" t="n">
        <v>30</v>
      </c>
      <c r="J7" s="1" t="n">
        <v>0</v>
      </c>
      <c r="K7" s="1" t="n">
        <v>0</v>
      </c>
      <c r="L7" s="1" t="n">
        <v>2</v>
      </c>
      <c r="M7" s="1" t="n">
        <v>0</v>
      </c>
      <c r="N7" s="1" t="n">
        <v>875</v>
      </c>
      <c r="O7" s="1" t="n">
        <v>7529</v>
      </c>
      <c r="P7" s="1" t="n">
        <v>0</v>
      </c>
      <c r="Q7" s="1" t="n">
        <v>0</v>
      </c>
    </row>
    <row r="8" customFormat="false" ht="12.8" hidden="false" customHeight="false" outlineLevel="0" collapsed="false">
      <c r="A8" s="1" t="n">
        <v>6</v>
      </c>
      <c r="B8" s="1" t="str">
        <f aca="false">VLOOKUP(D8,'Volga - pcs'!$A$2:$D$55,2,0)</f>
        <v>Дуру S-261 мыло 1+1 Морские минералы экопак 4*90 г </v>
      </c>
      <c r="C8" s="1" t="str">
        <f aca="false">VLOOKUP(D8,'Volga - pcs'!$A$2:$D$55,3,0)</f>
        <v>туалетн</v>
      </c>
      <c r="D8" s="1" t="n">
        <v>113764</v>
      </c>
      <c r="E8" s="1" t="n">
        <f aca="false">VLOOKUP(D8,'Volga - pcs'!$A$2:$F$55,5,0)</f>
        <v>113764</v>
      </c>
      <c r="F8" s="1" t="n">
        <v>26989</v>
      </c>
      <c r="G8" s="1" t="n">
        <v>26904</v>
      </c>
      <c r="H8" s="1" t="n">
        <v>31008</v>
      </c>
      <c r="I8" s="1" t="n">
        <v>33694</v>
      </c>
      <c r="J8" s="1" t="n">
        <v>21418</v>
      </c>
      <c r="K8" s="1" t="n">
        <v>135</v>
      </c>
      <c r="L8" s="1" t="n">
        <v>25329</v>
      </c>
      <c r="M8" s="1" t="n">
        <v>24356</v>
      </c>
      <c r="N8" s="1" t="n">
        <v>20654</v>
      </c>
      <c r="O8" s="1" t="n">
        <v>32905</v>
      </c>
      <c r="P8" s="1" t="n">
        <v>33557</v>
      </c>
      <c r="Q8" s="1" t="n">
        <v>290</v>
      </c>
    </row>
    <row r="9" customFormat="false" ht="12.8" hidden="false" customHeight="false" outlineLevel="0" collapsed="false">
      <c r="A9" s="1" t="n">
        <v>7</v>
      </c>
      <c r="B9" s="1" t="str">
        <f aca="false">VLOOKUP(D9,'Volga - pcs'!$A$2:$D$55,2,0)</f>
        <v>Дуру S-603B мыло Пюр/натурал Наслаждение экопак 4*85 г</v>
      </c>
      <c r="C9" s="1" t="str">
        <f aca="false">VLOOKUP(D9,'Volga - pcs'!$A$2:$D$55,3,0)</f>
        <v>туалетн</v>
      </c>
      <c r="D9" s="1" t="n">
        <v>113776</v>
      </c>
      <c r="E9" s="1" t="n">
        <f aca="false">VLOOKUP(D9,'Volga - pcs'!$A$2:$F$55,5,0)</f>
        <v>113776</v>
      </c>
      <c r="F9" s="1" t="n">
        <v>0</v>
      </c>
      <c r="G9" s="1" t="n">
        <v>0</v>
      </c>
      <c r="H9" s="1" t="n">
        <v>5558</v>
      </c>
      <c r="I9" s="1" t="n">
        <v>2923</v>
      </c>
      <c r="J9" s="1" t="n">
        <v>2470</v>
      </c>
      <c r="K9" s="1" t="n">
        <v>705</v>
      </c>
      <c r="L9" s="1" t="n">
        <v>50</v>
      </c>
      <c r="M9" s="1" t="n">
        <v>0</v>
      </c>
      <c r="N9" s="1" t="n">
        <v>0</v>
      </c>
      <c r="O9" s="1" t="n">
        <v>0</v>
      </c>
      <c r="P9" s="1" t="n">
        <v>600</v>
      </c>
      <c r="Q9" s="1" t="n">
        <v>0</v>
      </c>
    </row>
    <row r="10" customFormat="false" ht="12.8" hidden="false" customHeight="false" outlineLevel="0" collapsed="false">
      <c r="A10" s="1" t="n">
        <v>8</v>
      </c>
      <c r="B10" s="1" t="str">
        <f aca="false">VLOOKUP(D10,'Volga - pcs'!$A$2:$D$55,2,0)</f>
        <v>Дуру S-603B мыло Пюр/натурал Комфорт экопак 4*85 г</v>
      </c>
      <c r="C10" s="1" t="str">
        <f aca="false">VLOOKUP(D10,'Volga - pcs'!$A$2:$D$55,3,0)</f>
        <v>туалетн</v>
      </c>
      <c r="D10" s="1" t="n">
        <v>113777</v>
      </c>
      <c r="E10" s="1" t="n">
        <f aca="false">VLOOKUP(D10,'Volga - pcs'!$A$2:$F$55,5,0)</f>
        <v>113777</v>
      </c>
      <c r="F10" s="1" t="n">
        <v>3023</v>
      </c>
      <c r="G10" s="1" t="n">
        <v>87</v>
      </c>
      <c r="H10" s="1" t="n">
        <v>11814</v>
      </c>
      <c r="I10" s="1" t="n">
        <v>75</v>
      </c>
      <c r="J10" s="1" t="n">
        <v>0</v>
      </c>
      <c r="K10" s="1" t="n">
        <v>16415</v>
      </c>
      <c r="L10" s="1" t="n">
        <v>7417</v>
      </c>
      <c r="M10" s="1" t="n">
        <v>16094</v>
      </c>
      <c r="N10" s="1" t="n">
        <v>9590</v>
      </c>
      <c r="O10" s="1" t="n">
        <v>18689</v>
      </c>
      <c r="P10" s="1" t="n">
        <v>6555</v>
      </c>
      <c r="Q10" s="1" t="n">
        <v>36277</v>
      </c>
    </row>
    <row r="11" customFormat="false" ht="12.8" hidden="false" customHeight="false" outlineLevel="0" collapsed="false">
      <c r="A11" s="1" t="n">
        <v>9</v>
      </c>
      <c r="B11" s="1" t="str">
        <f aca="false">VLOOKUP(D11,'Volga - pcs'!$A$2:$D$55,2,0)</f>
        <v>Дуру S-603B мыло Пюр/натурал Свежесть экопак 4*85 г</v>
      </c>
      <c r="C11" s="1" t="str">
        <f aca="false">VLOOKUP(D11,'Volga - pcs'!$A$2:$D$55,3,0)</f>
        <v>туалетн</v>
      </c>
      <c r="D11" s="1" t="n">
        <v>113778</v>
      </c>
      <c r="E11" s="1" t="n">
        <f aca="false">VLOOKUP(D11,'Volga - pcs'!$A$2:$F$55,5,0)</f>
        <v>113778</v>
      </c>
      <c r="F11" s="1" t="n">
        <v>0</v>
      </c>
      <c r="G11" s="1" t="n">
        <v>0</v>
      </c>
      <c r="H11" s="1" t="n">
        <v>0</v>
      </c>
      <c r="I11" s="1" t="n">
        <v>83</v>
      </c>
      <c r="J11" s="1" t="n">
        <v>0</v>
      </c>
      <c r="K11" s="1" t="n">
        <v>0</v>
      </c>
      <c r="L11" s="1" t="n">
        <v>3984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</row>
    <row r="12" customFormat="false" ht="12.8" hidden="false" customHeight="false" outlineLevel="0" collapsed="false">
      <c r="A12" s="1" t="n">
        <v>10</v>
      </c>
      <c r="B12" s="1" t="str">
        <f aca="false">VLOOKUP(D12,'Volga - pcs'!$A$2:$D$55,2,0)</f>
        <v>ПРОМО Дуру S-261G мыло Морские минералы  1+1 экопак 4*90 г + 1шт бесплатно</v>
      </c>
      <c r="C12" s="1" t="str">
        <f aca="false">VLOOKUP(D12,'Volga - pcs'!$A$2:$D$55,3,0)</f>
        <v>туалетн</v>
      </c>
      <c r="D12" s="1" t="n">
        <v>113795</v>
      </c>
      <c r="E12" s="1" t="n">
        <f aca="false">VLOOKUP(D12,'Volga - pcs'!$A$2:$F$55,5,0)</f>
        <v>113795</v>
      </c>
      <c r="F12" s="1" t="n">
        <v>0</v>
      </c>
      <c r="G12" s="1" t="n">
        <v>887</v>
      </c>
      <c r="H12" s="1" t="n">
        <v>1</v>
      </c>
      <c r="I12" s="1" t="n">
        <v>0</v>
      </c>
      <c r="J12" s="1" t="n">
        <v>0</v>
      </c>
      <c r="K12" s="1" t="n">
        <v>566</v>
      </c>
      <c r="L12" s="1" t="n">
        <v>0</v>
      </c>
      <c r="M12" s="1" t="n">
        <v>0</v>
      </c>
      <c r="N12" s="1" t="n">
        <v>0</v>
      </c>
      <c r="O12" s="1" t="n">
        <v>2820</v>
      </c>
      <c r="P12" s="1" t="n">
        <v>0</v>
      </c>
      <c r="Q12" s="1" t="n">
        <v>0</v>
      </c>
    </row>
    <row r="13" customFormat="false" ht="12.8" hidden="false" customHeight="false" outlineLevel="0" collapsed="false">
      <c r="A13" s="1" t="n">
        <v>11</v>
      </c>
      <c r="B13" s="1" t="str">
        <f aca="false">VLOOKUP(D13,'Volga - pcs'!$A$2:$D$55,2,0)</f>
        <v>Дуру S-261E мыло 1+1 Кашемир (лотос) экопак 4*90 г + 1шт б/п</v>
      </c>
      <c r="C13" s="1" t="str">
        <f aca="false">VLOOKUP(D13,'Volga - pcs'!$A$2:$D$55,3,0)</f>
        <v>туалетн</v>
      </c>
      <c r="D13" s="1" t="n">
        <v>113796</v>
      </c>
      <c r="E13" s="1" t="n">
        <f aca="false">VLOOKUP(D13,'Volga - pcs'!$A$2:$F$55,5,0)</f>
        <v>113796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</row>
    <row r="14" customFormat="false" ht="12.8" hidden="false" customHeight="false" outlineLevel="0" collapsed="false">
      <c r="A14" s="1" t="n">
        <v>12</v>
      </c>
      <c r="B14" s="3" t="str">
        <f aca="false">VLOOKUP(D14,'Volga - pcs'!$A$2:$D$55,2,0)</f>
        <v>Дуру S-261 мыло 1+1 Зеленый чай экопак 4*90 г </v>
      </c>
      <c r="C14" s="3" t="str">
        <f aca="false">VLOOKUP(D14,'Volga - pcs'!$A$2:$D$55,3,0)</f>
        <v>туалетн</v>
      </c>
      <c r="D14" s="3" t="n">
        <v>113797</v>
      </c>
      <c r="E14" s="3" t="n">
        <f aca="false">VLOOKUP(D14,'Volga - pcs'!$A$2:$F$55,5,0)</f>
        <v>113797</v>
      </c>
      <c r="F14" s="3" t="n">
        <v>3600</v>
      </c>
      <c r="G14" s="3" t="n">
        <v>4969</v>
      </c>
      <c r="H14" s="3" t="n">
        <v>4488</v>
      </c>
      <c r="I14" s="3" t="n">
        <v>21313</v>
      </c>
      <c r="J14" s="3" t="n">
        <v>21424</v>
      </c>
      <c r="K14" s="3" t="n">
        <v>26289</v>
      </c>
      <c r="L14" s="3" t="n">
        <v>12840</v>
      </c>
      <c r="M14" s="3" t="n">
        <v>13375</v>
      </c>
      <c r="N14" s="3" t="n">
        <v>24751</v>
      </c>
      <c r="O14" s="3" t="n">
        <v>16488</v>
      </c>
      <c r="P14" s="3" t="n">
        <v>145791</v>
      </c>
      <c r="Q14" s="3" t="n">
        <v>145861</v>
      </c>
    </row>
    <row r="15" customFormat="false" ht="12.8" hidden="false" customHeight="false" outlineLevel="0" collapsed="false">
      <c r="A15" s="1" t="n">
        <v>13</v>
      </c>
      <c r="B15" s="1" t="str">
        <f aca="false">VLOOKUP(D15,'Volga - pcs'!$A$2:$D$55,2,0)</f>
        <v>Дуру S-557А мыло Фрут/Милк Молочные протеины и клубника экопак 5*70 г</v>
      </c>
      <c r="C15" s="1" t="str">
        <f aca="false">VLOOKUP(D15,'Volga - pcs'!$A$2:$D$55,3,0)</f>
        <v>туалетн</v>
      </c>
      <c r="D15" s="1" t="n">
        <v>113815</v>
      </c>
      <c r="E15" s="1" t="n">
        <f aca="false">VLOOKUP(D15,'Volga - pcs'!$A$2:$F$55,5,0)</f>
        <v>113815</v>
      </c>
      <c r="F15" s="1" t="n">
        <v>0</v>
      </c>
      <c r="G15" s="1" t="n">
        <v>4859</v>
      </c>
      <c r="H15" s="1" t="n">
        <v>2830</v>
      </c>
      <c r="I15" s="1" t="n">
        <v>3711</v>
      </c>
      <c r="J15" s="1" t="n">
        <v>4218</v>
      </c>
      <c r="K15" s="1" t="n">
        <v>4859</v>
      </c>
      <c r="L15" s="1" t="n">
        <v>6941</v>
      </c>
      <c r="M15" s="1" t="n">
        <v>4886</v>
      </c>
      <c r="N15" s="1" t="n">
        <v>4031</v>
      </c>
      <c r="O15" s="1" t="n">
        <v>9665</v>
      </c>
      <c r="P15" s="1" t="n">
        <v>0</v>
      </c>
      <c r="Q15" s="1" t="n">
        <v>0</v>
      </c>
    </row>
    <row r="16" customFormat="false" ht="12.8" hidden="false" customHeight="false" outlineLevel="0" collapsed="false">
      <c r="A16" s="1" t="n">
        <v>14</v>
      </c>
      <c r="B16" s="3" t="str">
        <f aca="false">VLOOKUP(D16,'Volga - pcs'!$A$2:$D$55,2,0)</f>
        <v>Дуру S-557А мыло Фрут/Милк Молочные протеины и гранат экопак 5*70 г</v>
      </c>
      <c r="C16" s="3" t="str">
        <f aca="false">VLOOKUP(D16,'Volga - pcs'!$A$2:$D$55,3,0)</f>
        <v>туалетн</v>
      </c>
      <c r="D16" s="3" t="n">
        <v>113816</v>
      </c>
      <c r="E16" s="3" t="n">
        <f aca="false">VLOOKUP(D16,'Volga - pcs'!$A$2:$F$55,5,0)</f>
        <v>113816</v>
      </c>
      <c r="F16" s="3" t="n">
        <v>3701</v>
      </c>
      <c r="G16" s="3" t="n">
        <v>4967</v>
      </c>
      <c r="H16" s="3" t="n">
        <v>5133</v>
      </c>
      <c r="I16" s="3" t="n">
        <v>4355</v>
      </c>
      <c r="J16" s="3" t="n">
        <v>3905</v>
      </c>
      <c r="K16" s="3" t="n">
        <v>4567</v>
      </c>
      <c r="L16" s="3" t="n">
        <v>13091</v>
      </c>
      <c r="M16" s="3" t="n">
        <v>5338</v>
      </c>
      <c r="N16" s="3" t="n">
        <v>8877</v>
      </c>
      <c r="O16" s="3" t="n">
        <v>6782</v>
      </c>
      <c r="P16" s="3" t="n">
        <v>9940</v>
      </c>
      <c r="Q16" s="3" t="n">
        <v>7438</v>
      </c>
    </row>
    <row r="17" customFormat="false" ht="12.8" hidden="false" customHeight="false" outlineLevel="0" collapsed="false">
      <c r="A17" s="1" t="n">
        <v>15</v>
      </c>
      <c r="B17" s="1" t="str">
        <f aca="false">VLOOKUP(D17,'Volga - pcs'!$A$2:$D$55,2,0)</f>
        <v>Дуру S-557А мыло Фрут/Милк Молочные протеины и персик экопак 5*70 г</v>
      </c>
      <c r="C17" s="1" t="str">
        <f aca="false">VLOOKUP(D17,'Volga - pcs'!$A$2:$D$55,3,0)</f>
        <v>туалетн</v>
      </c>
      <c r="D17" s="1" t="n">
        <v>113818</v>
      </c>
      <c r="E17" s="1" t="n">
        <f aca="false">VLOOKUP(D17,'Volga - pcs'!$A$2:$F$55,5,0)</f>
        <v>113818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</row>
    <row r="18" customFormat="false" ht="12.8" hidden="false" customHeight="false" outlineLevel="0" collapsed="false">
      <c r="A18" s="1" t="n">
        <v>16</v>
      </c>
      <c r="B18" s="3" t="str">
        <f aca="false">VLOOKUP(D18,'Volga - pcs'!$A$2:$D$55,2,0)</f>
        <v>Дуру S-622 мыло Гурмэ Вишневый пирог экопак 5*75 г</v>
      </c>
      <c r="C18" s="3" t="str">
        <f aca="false">VLOOKUP(D18,'Volga - pcs'!$A$2:$D$55,3,0)</f>
        <v>туалетн</v>
      </c>
      <c r="D18" s="3" t="n">
        <v>113850</v>
      </c>
      <c r="E18" s="3" t="n">
        <f aca="false">VLOOKUP(D18,'Volga - pcs'!$A$2:$F$55,5,0)</f>
        <v>113850</v>
      </c>
      <c r="F18" s="3" t="n">
        <v>7763</v>
      </c>
      <c r="G18" s="3" t="n">
        <v>14352</v>
      </c>
      <c r="H18" s="3" t="n">
        <v>16795</v>
      </c>
      <c r="I18" s="3" t="n">
        <v>15396</v>
      </c>
      <c r="J18" s="3" t="n">
        <v>13816</v>
      </c>
      <c r="K18" s="3" t="n">
        <v>12791</v>
      </c>
      <c r="L18" s="3" t="n">
        <v>27225</v>
      </c>
      <c r="M18" s="3" t="n">
        <v>25297</v>
      </c>
      <c r="N18" s="3" t="n">
        <v>5201</v>
      </c>
      <c r="O18" s="3" t="n">
        <v>4981</v>
      </c>
      <c r="P18" s="3" t="n">
        <v>21283</v>
      </c>
      <c r="Q18" s="3" t="n">
        <v>24013</v>
      </c>
    </row>
    <row r="19" customFormat="false" ht="12.8" hidden="false" customHeight="false" outlineLevel="0" collapsed="false">
      <c r="A19" s="1" t="n">
        <v>17</v>
      </c>
      <c r="B19" s="1" t="str">
        <f aca="false">VLOOKUP(D19,'Volga - pcs'!$A$2:$D$55,2,0)</f>
        <v>Дуру S-622 мыло Гурмэ Карамель/ Черничное парфэ экопак 5*75 г</v>
      </c>
      <c r="C19" s="1" t="str">
        <f aca="false">VLOOKUP(D19,'Volga - pcs'!$A$2:$D$55,3,0)</f>
        <v>туалетн</v>
      </c>
      <c r="D19" s="1" t="n">
        <v>113851</v>
      </c>
      <c r="E19" s="1" t="n">
        <f aca="false">VLOOKUP(D19,'Volga - pcs'!$A$2:$F$55,5,0)</f>
        <v>113851</v>
      </c>
      <c r="F19" s="1" t="n">
        <v>2400</v>
      </c>
      <c r="G19" s="1" t="n">
        <v>2056</v>
      </c>
      <c r="H19" s="1" t="n">
        <v>3068</v>
      </c>
      <c r="I19" s="1" t="n">
        <v>0</v>
      </c>
      <c r="J19" s="1" t="n">
        <v>2975</v>
      </c>
      <c r="K19" s="1" t="n">
        <v>4500</v>
      </c>
      <c r="L19" s="1" t="n">
        <v>1924</v>
      </c>
      <c r="M19" s="1" t="n">
        <v>0</v>
      </c>
      <c r="N19" s="1" t="n">
        <v>2524</v>
      </c>
      <c r="O19" s="1" t="n">
        <v>4441</v>
      </c>
      <c r="P19" s="1" t="n">
        <v>6375</v>
      </c>
      <c r="Q19" s="1" t="n">
        <v>45</v>
      </c>
    </row>
    <row r="20" customFormat="false" ht="12.8" hidden="false" customHeight="false" outlineLevel="0" collapsed="false">
      <c r="A20" s="1" t="n">
        <v>18</v>
      </c>
      <c r="B20" s="3" t="str">
        <f aca="false">VLOOKUP(D20,'Volga - pcs'!$A$2:$D$55,2,0)</f>
        <v>Дуру S-622 мыло Гурмэ Манговое мороженое экопак 5*75 г</v>
      </c>
      <c r="C20" s="3" t="str">
        <f aca="false">VLOOKUP(D20,'Volga - pcs'!$A$2:$D$55,3,0)</f>
        <v>туалетн</v>
      </c>
      <c r="D20" s="3" t="n">
        <v>113852</v>
      </c>
      <c r="E20" s="3" t="n">
        <f aca="false">VLOOKUP(D20,'Volga - pcs'!$A$2:$F$55,5,0)</f>
        <v>113852</v>
      </c>
      <c r="F20" s="3" t="n">
        <v>3453</v>
      </c>
      <c r="G20" s="3" t="n">
        <v>5040</v>
      </c>
      <c r="H20" s="3" t="n">
        <v>2062</v>
      </c>
      <c r="I20" s="3" t="n">
        <v>1704</v>
      </c>
      <c r="J20" s="3" t="n">
        <v>3900</v>
      </c>
      <c r="K20" s="3" t="n">
        <v>3610</v>
      </c>
      <c r="L20" s="3" t="n">
        <v>16410</v>
      </c>
      <c r="M20" s="3" t="n">
        <v>6513</v>
      </c>
      <c r="N20" s="3" t="n">
        <v>4583</v>
      </c>
      <c r="O20" s="3" t="n">
        <v>4368</v>
      </c>
      <c r="P20" s="3" t="n">
        <v>5546</v>
      </c>
      <c r="Q20" s="3" t="n">
        <v>4935</v>
      </c>
    </row>
    <row r="21" customFormat="false" ht="12.8" hidden="false" customHeight="false" outlineLevel="0" collapsed="false">
      <c r="A21" s="1" t="n">
        <v>19</v>
      </c>
      <c r="B21" s="1" t="str">
        <f aca="false">VLOOKUP(D21,'Volga - pcs'!$A$2:$D$55,2,0)</f>
        <v>Дуру S-653 мыло Гурмэ Вишневый пирог 90 г</v>
      </c>
      <c r="C21" s="1" t="str">
        <f aca="false">VLOOKUP(D21,'Volga - pcs'!$A$2:$D$55,3,0)</f>
        <v>туалетн</v>
      </c>
      <c r="D21" s="1" t="n">
        <v>113855</v>
      </c>
      <c r="E21" s="1" t="n">
        <f aca="false">VLOOKUP(D21,'Volga - pcs'!$A$2:$F$55,5,0)</f>
        <v>113855</v>
      </c>
      <c r="F21" s="1" t="n">
        <v>912</v>
      </c>
      <c r="G21" s="1" t="n">
        <v>888</v>
      </c>
      <c r="H21" s="1" t="n">
        <v>816</v>
      </c>
      <c r="I21" s="1" t="n">
        <v>480</v>
      </c>
      <c r="J21" s="1" t="n">
        <v>336</v>
      </c>
      <c r="K21" s="1" t="n">
        <v>1584</v>
      </c>
      <c r="L21" s="1" t="n">
        <v>2976</v>
      </c>
      <c r="M21" s="1" t="n">
        <v>4752</v>
      </c>
      <c r="N21" s="1" t="n">
        <v>0</v>
      </c>
      <c r="O21" s="1" t="n">
        <v>888</v>
      </c>
      <c r="P21" s="1" t="n">
        <v>4722</v>
      </c>
      <c r="Q21" s="1" t="n">
        <v>1721</v>
      </c>
    </row>
    <row r="22" customFormat="false" ht="12.8" hidden="false" customHeight="false" outlineLevel="0" collapsed="false">
      <c r="A22" s="1" t="n">
        <v>20</v>
      </c>
      <c r="B22" s="3" t="str">
        <f aca="false">VLOOKUP(D22,'Volga - pcs'!$A$2:$D$55,2,0)</f>
        <v>Факс S-647 мыло Фэмили Ежевика 75г</v>
      </c>
      <c r="C22" s="3" t="str">
        <f aca="false">VLOOKUP(D22,'Volga - pcs'!$A$2:$D$55,3,0)</f>
        <v>туалетн</v>
      </c>
      <c r="D22" s="3" t="n">
        <v>115176</v>
      </c>
      <c r="E22" s="3" t="n">
        <f aca="false">VLOOKUP(D22,'Volga - pcs'!$A$2:$F$55,5,0)</f>
        <v>115176</v>
      </c>
      <c r="F22" s="3" t="n">
        <v>3382</v>
      </c>
      <c r="G22" s="3" t="n">
        <v>3598</v>
      </c>
      <c r="H22" s="3" t="n">
        <v>5252</v>
      </c>
      <c r="I22" s="3" t="n">
        <v>5976</v>
      </c>
      <c r="J22" s="3" t="n">
        <v>4466</v>
      </c>
      <c r="K22" s="3" t="n">
        <v>3387</v>
      </c>
      <c r="L22" s="3" t="n">
        <v>2603</v>
      </c>
      <c r="M22" s="3" t="n">
        <v>2790</v>
      </c>
      <c r="N22" s="3" t="n">
        <v>2036</v>
      </c>
      <c r="O22" s="3" t="n">
        <v>2480</v>
      </c>
      <c r="P22" s="3" t="n">
        <v>2377</v>
      </c>
      <c r="Q22" s="3" t="n">
        <v>2482</v>
      </c>
    </row>
    <row r="23" customFormat="false" ht="12.8" hidden="false" customHeight="false" outlineLevel="0" collapsed="false">
      <c r="A23" s="1" t="n">
        <v>21</v>
      </c>
      <c r="B23" s="3" t="str">
        <f aca="false">VLOOKUP(D23,'Volga - pcs'!$A$2:$D$55,2,0)</f>
        <v>Факс S-647 мыло Фэмили Ромашка 75г</v>
      </c>
      <c r="C23" s="3" t="str">
        <f aca="false">VLOOKUP(D23,'Volga - pcs'!$A$2:$D$55,3,0)</f>
        <v>туалетн</v>
      </c>
      <c r="D23" s="3" t="n">
        <v>115178</v>
      </c>
      <c r="E23" s="3" t="n">
        <f aca="false">VLOOKUP(D23,'Volga - pcs'!$A$2:$F$55,5,0)</f>
        <v>115178</v>
      </c>
      <c r="F23" s="3" t="n">
        <v>2520</v>
      </c>
      <c r="G23" s="3" t="n">
        <v>4390</v>
      </c>
      <c r="H23" s="3" t="n">
        <v>5544</v>
      </c>
      <c r="I23" s="3" t="n">
        <v>6552</v>
      </c>
      <c r="J23" s="3" t="n">
        <v>4266</v>
      </c>
      <c r="K23" s="3" t="n">
        <v>3456</v>
      </c>
      <c r="L23" s="3" t="n">
        <v>2818</v>
      </c>
      <c r="M23" s="3" t="n">
        <v>2030</v>
      </c>
      <c r="N23" s="3" t="n">
        <v>1807</v>
      </c>
      <c r="O23" s="3" t="n">
        <v>2508</v>
      </c>
      <c r="P23" s="3" t="n">
        <v>2643</v>
      </c>
      <c r="Q23" s="3" t="n">
        <v>2458</v>
      </c>
    </row>
    <row r="24" customFormat="false" ht="12.8" hidden="false" customHeight="false" outlineLevel="0" collapsed="false">
      <c r="A24" s="1" t="n">
        <v>22</v>
      </c>
      <c r="B24" s="1" t="str">
        <f aca="false">VLOOKUP(D24,'Volga - pcs'!$A$2:$D$55,2,0)</f>
        <v>Факс S-613 мыло Фэмили Белое экопак 5*60 г</v>
      </c>
      <c r="C24" s="1" t="str">
        <f aca="false">VLOOKUP(D24,'Volga - pcs'!$A$2:$D$55,3,0)</f>
        <v>туалетн</v>
      </c>
      <c r="D24" s="1" t="n">
        <v>115220</v>
      </c>
      <c r="E24" s="1" t="n">
        <f aca="false">VLOOKUP(D24,'Volga - pcs'!$A$2:$F$55,5,0)</f>
        <v>115220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6085</v>
      </c>
      <c r="L24" s="1" t="n">
        <v>0</v>
      </c>
      <c r="M24" s="1" t="n">
        <v>0</v>
      </c>
      <c r="N24" s="1" t="n">
        <v>0</v>
      </c>
      <c r="O24" s="1" t="n">
        <v>180</v>
      </c>
      <c r="P24" s="1" t="n">
        <v>0</v>
      </c>
      <c r="Q24" s="1" t="n">
        <v>0</v>
      </c>
    </row>
    <row r="25" customFormat="false" ht="12.8" hidden="false" customHeight="false" outlineLevel="0" collapsed="false">
      <c r="A25" s="1" t="n">
        <v>23</v>
      </c>
      <c r="B25" s="1" t="str">
        <f aca="false">VLOOKUP(D25,'Volga - pcs'!$A$2:$D$55,2,0)</f>
        <v>Факс S-613 мыло Фэмили Желтое экопак 5*60 г</v>
      </c>
      <c r="C25" s="1" t="str">
        <f aca="false">VLOOKUP(D25,'Volga - pcs'!$A$2:$D$55,3,0)</f>
        <v>туалетн</v>
      </c>
      <c r="D25" s="1" t="n">
        <v>115221</v>
      </c>
      <c r="E25" s="1" t="n">
        <f aca="false">VLOOKUP(D25,'Volga - pcs'!$A$2:$F$55,5,0)</f>
        <v>115221</v>
      </c>
      <c r="F25" s="1" t="n">
        <v>0</v>
      </c>
      <c r="G25" s="1" t="n">
        <v>0</v>
      </c>
      <c r="H25" s="1" t="n">
        <v>0</v>
      </c>
      <c r="I25" s="1" t="n">
        <v>2820</v>
      </c>
      <c r="J25" s="1" t="n">
        <v>360</v>
      </c>
      <c r="K25" s="1" t="n">
        <v>1166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</row>
    <row r="26" customFormat="false" ht="12.8" hidden="false" customHeight="false" outlineLevel="0" collapsed="false">
      <c r="A26" s="1" t="n">
        <v>24</v>
      </c>
      <c r="B26" s="3" t="str">
        <f aca="false">VLOOKUP(D26,'Volga - pcs'!$A$2:$D$55,2,0)</f>
        <v>Факс S-613 мыло Фэмили Зеленое  экопак 5*60 г</v>
      </c>
      <c r="C26" s="3" t="str">
        <f aca="false">VLOOKUP(D26,'Volga - pcs'!$A$2:$D$55,3,0)</f>
        <v>туалетн</v>
      </c>
      <c r="D26" s="3" t="n">
        <v>115222</v>
      </c>
      <c r="E26" s="3" t="n">
        <f aca="false">VLOOKUP(D26,'Volga - pcs'!$A$2:$F$55,5,0)</f>
        <v>115222</v>
      </c>
      <c r="F26" s="3" t="n">
        <v>7091</v>
      </c>
      <c r="G26" s="3" t="n">
        <v>10437</v>
      </c>
      <c r="H26" s="3" t="n">
        <v>10005</v>
      </c>
      <c r="I26" s="3" t="n">
        <v>13559</v>
      </c>
      <c r="J26" s="3" t="n">
        <v>11874</v>
      </c>
      <c r="K26" s="3" t="n">
        <v>17385</v>
      </c>
      <c r="L26" s="3" t="n">
        <v>14812</v>
      </c>
      <c r="M26" s="3" t="n">
        <v>9408</v>
      </c>
      <c r="N26" s="3" t="n">
        <v>16860</v>
      </c>
      <c r="O26" s="3" t="n">
        <v>13200</v>
      </c>
      <c r="P26" s="3" t="n">
        <v>13757</v>
      </c>
      <c r="Q26" s="3" t="n">
        <v>19178</v>
      </c>
    </row>
    <row r="27" customFormat="false" ht="12.8" hidden="false" customHeight="false" outlineLevel="0" collapsed="false">
      <c r="A27" s="1" t="n">
        <v>25</v>
      </c>
      <c r="B27" s="1" t="str">
        <f aca="false">VLOOKUP(D27,'Volga - pcs'!$A$2:$D$55,2,0)</f>
        <v>Activex/Активекс туалетное антибактериальное мыло 90г. Active Protection/Активная защита</v>
      </c>
      <c r="C27" s="1" t="str">
        <f aca="false">VLOOKUP(D27,'Volga - pcs'!$A$2:$D$55,3,0)</f>
        <v>антибак</v>
      </c>
      <c r="D27" s="1" t="n">
        <v>122004</v>
      </c>
      <c r="E27" s="1" t="n">
        <f aca="false">VLOOKUP(D27,'Volga - pcs'!$A$2:$F$55,5,0)</f>
        <v>122004</v>
      </c>
      <c r="F27" s="1" t="n">
        <v>107</v>
      </c>
      <c r="G27" s="1" t="n">
        <v>216</v>
      </c>
      <c r="H27" s="1" t="n">
        <v>648</v>
      </c>
      <c r="I27" s="1" t="n">
        <v>144</v>
      </c>
      <c r="J27" s="1" t="n">
        <v>390</v>
      </c>
      <c r="K27" s="1" t="n">
        <v>231</v>
      </c>
      <c r="L27" s="1" t="n">
        <v>89</v>
      </c>
      <c r="M27" s="1" t="n">
        <v>54</v>
      </c>
      <c r="N27" s="1" t="n">
        <v>111</v>
      </c>
      <c r="O27" s="1" t="n">
        <v>89</v>
      </c>
      <c r="P27" s="1" t="n">
        <v>285</v>
      </c>
      <c r="Q27" s="1" t="n">
        <v>267</v>
      </c>
    </row>
    <row r="28" customFormat="false" ht="12.8" hidden="false" customHeight="false" outlineLevel="0" collapsed="false">
      <c r="A28" s="1" t="n">
        <v>26</v>
      </c>
      <c r="B28" s="1" t="str">
        <f aca="false">VLOOKUP(D28,'Volga - pcs'!$A$2:$D$55,2,0)</f>
        <v>Активэкс S-626 мыло антибактериал Актив экопак 4*70 г</v>
      </c>
      <c r="C28" s="1" t="str">
        <f aca="false">VLOOKUP(D28,'Volga - pcs'!$A$2:$D$55,3,0)</f>
        <v>антибак</v>
      </c>
      <c r="D28" s="1" t="n">
        <v>122010</v>
      </c>
      <c r="E28" s="1" t="n">
        <f aca="false">VLOOKUP(D28,'Volga - pcs'!$A$2:$F$55,5,0)</f>
        <v>122010</v>
      </c>
      <c r="F28" s="1" t="n">
        <v>120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336</v>
      </c>
      <c r="M28" s="1" t="n">
        <v>768</v>
      </c>
      <c r="N28" s="1" t="n">
        <v>0</v>
      </c>
      <c r="O28" s="1" t="n">
        <v>0</v>
      </c>
      <c r="P28" s="1" t="n">
        <v>0</v>
      </c>
      <c r="Q28" s="1" t="n">
        <v>0</v>
      </c>
    </row>
    <row r="29" customFormat="false" ht="12.8" hidden="false" customHeight="false" outlineLevel="0" collapsed="false">
      <c r="A29" s="1" t="n">
        <v>27</v>
      </c>
      <c r="B29" s="1" t="str">
        <f aca="false">VLOOKUP(D29,'Volga - pcs'!$A$2:$D$55,2,0)</f>
        <v>Активэкс S-626 мыло антибактериал Сенситив экопак 4*70 г</v>
      </c>
      <c r="C29" s="1" t="str">
        <f aca="false">VLOOKUP(D29,'Volga - pcs'!$A$2:$D$55,3,0)</f>
        <v>антибак</v>
      </c>
      <c r="D29" s="1" t="n">
        <v>122011</v>
      </c>
      <c r="E29" s="1" t="n">
        <f aca="false">VLOOKUP(D29,'Volga - pcs'!$A$2:$F$55,5,0)</f>
        <v>122011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</row>
    <row r="30" customFormat="false" ht="12.8" hidden="false" customHeight="false" outlineLevel="0" collapsed="false">
      <c r="A30" s="1" t="n">
        <v>28</v>
      </c>
      <c r="B30" s="1" t="str">
        <f aca="false">VLOOKUP(D30,'Volga - pcs'!$A$2:$D$55,2,0)</f>
        <v>Дуру S-650 мыло Детское Бэйби Лав Оливковое масло экопак 4*90 г</v>
      </c>
      <c r="C30" s="1" t="str">
        <f aca="false">VLOOKUP(D30,'Volga - pcs'!$A$2:$D$55,3,0)</f>
        <v>детск</v>
      </c>
      <c r="D30" s="1" t="n">
        <v>125047</v>
      </c>
      <c r="E30" s="1" t="n">
        <f aca="false">VLOOKUP(D30,'Volga - pcs'!$A$2:$F$55,5,0)</f>
        <v>125047</v>
      </c>
      <c r="F30" s="1" t="n">
        <v>0</v>
      </c>
      <c r="G30" s="1" t="n">
        <v>0</v>
      </c>
      <c r="H30" s="1" t="n">
        <v>0</v>
      </c>
      <c r="I30" s="1" t="n">
        <v>736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</row>
    <row r="31" customFormat="false" ht="12.8" hidden="false" customHeight="false" outlineLevel="0" collapsed="false">
      <c r="A31" s="1" t="n">
        <v>29</v>
      </c>
      <c r="B31" s="1" t="str">
        <f aca="false">VLOOKUP(D31,'Volga - pcs'!$A$2:$D$55,2,0)</f>
        <v>Активэкс S-607 мыло жид Актив 300 мл</v>
      </c>
      <c r="C31" s="1" t="str">
        <f aca="false">VLOOKUP(D31,'Volga - pcs'!$A$2:$D$55,3,0)</f>
        <v>жид</v>
      </c>
      <c r="D31" s="1" t="n">
        <v>343004</v>
      </c>
      <c r="E31" s="1" t="n">
        <f aca="false">VLOOKUP(D31,'Volga - pcs'!$A$2:$F$55,5,0)</f>
        <v>343004</v>
      </c>
      <c r="F31" s="1" t="n">
        <v>12</v>
      </c>
      <c r="G31" s="1" t="n">
        <v>56</v>
      </c>
      <c r="H31" s="1" t="n">
        <v>15</v>
      </c>
      <c r="I31" s="1" t="n">
        <v>0</v>
      </c>
      <c r="J31" s="1" t="n">
        <v>0</v>
      </c>
      <c r="K31" s="1" t="n">
        <v>72</v>
      </c>
      <c r="L31" s="1" t="n">
        <v>74</v>
      </c>
      <c r="M31" s="1" t="n">
        <v>0</v>
      </c>
      <c r="N31" s="1" t="n">
        <v>72</v>
      </c>
      <c r="O31" s="1" t="n">
        <v>423</v>
      </c>
      <c r="P31" s="1" t="n">
        <v>0</v>
      </c>
      <c r="Q31" s="1" t="n">
        <v>0</v>
      </c>
    </row>
    <row r="32" customFormat="false" ht="12.8" hidden="false" customHeight="false" outlineLevel="0" collapsed="false">
      <c r="A32" s="1" t="n">
        <v>30</v>
      </c>
      <c r="B32" s="1" t="str">
        <f aca="false">VLOOKUP(D32,'Volga - pcs'!$A$2:$D$55,2,0)</f>
        <v>Активэкс S-607 мыло жид Сенситив 300 мл</v>
      </c>
      <c r="C32" s="1" t="str">
        <f aca="false">VLOOKUP(D32,'Volga - pcs'!$A$2:$D$55,3,0)</f>
        <v>жид</v>
      </c>
      <c r="D32" s="1" t="n">
        <v>343005</v>
      </c>
      <c r="E32" s="1" t="n">
        <f aca="false">VLOOKUP(D32,'Volga - pcs'!$A$2:$F$55,5,0)</f>
        <v>343005</v>
      </c>
      <c r="F32" s="1" t="n">
        <v>0</v>
      </c>
      <c r="G32" s="1" t="n">
        <v>12</v>
      </c>
      <c r="H32" s="1" t="n">
        <v>621</v>
      </c>
      <c r="I32" s="1" t="n">
        <v>3</v>
      </c>
      <c r="J32" s="1" t="n">
        <v>27</v>
      </c>
      <c r="K32" s="1" t="n">
        <v>59</v>
      </c>
      <c r="L32" s="1" t="n">
        <v>69</v>
      </c>
      <c r="M32" s="1" t="n">
        <v>96</v>
      </c>
      <c r="N32" s="1" t="n">
        <v>63</v>
      </c>
      <c r="O32" s="1" t="n">
        <v>0</v>
      </c>
      <c r="P32" s="1" t="n">
        <v>0</v>
      </c>
      <c r="Q32" s="1" t="n">
        <v>0</v>
      </c>
    </row>
    <row r="33" customFormat="false" ht="12.8" hidden="false" customHeight="false" outlineLevel="0" collapsed="false">
      <c r="A33" s="1" t="n">
        <v>31</v>
      </c>
      <c r="B33" s="1" t="str">
        <f aca="false">VLOOKUP(D33,'Volga - pcs'!$A$2:$D$55,2,0)</f>
        <v>Дуру S-588D  мыло жид Фрут/Милк Молочные протеины и гранат 300 мл</v>
      </c>
      <c r="C33" s="1" t="str">
        <f aca="false">VLOOKUP(D33,'Volga - pcs'!$A$2:$D$55,3,0)</f>
        <v>жид</v>
      </c>
      <c r="D33" s="1" t="n">
        <v>343595</v>
      </c>
      <c r="E33" s="1" t="n">
        <f aca="false">VLOOKUP(D33,'Volga - pcs'!$A$2:$F$55,5,0)</f>
        <v>343595</v>
      </c>
      <c r="F33" s="1" t="n">
        <v>102</v>
      </c>
      <c r="G33" s="1" t="n">
        <v>101</v>
      </c>
      <c r="H33" s="1" t="n">
        <v>420</v>
      </c>
      <c r="I33" s="1" t="n">
        <v>127</v>
      </c>
      <c r="J33" s="1" t="n">
        <v>335</v>
      </c>
      <c r="K33" s="1" t="n">
        <v>106</v>
      </c>
      <c r="L33" s="1" t="n">
        <v>54</v>
      </c>
      <c r="M33" s="1" t="n">
        <v>78</v>
      </c>
      <c r="N33" s="1" t="n">
        <v>96</v>
      </c>
      <c r="O33" s="1" t="n">
        <v>114</v>
      </c>
      <c r="P33" s="1" t="n">
        <v>159</v>
      </c>
      <c r="Q33" s="1" t="n">
        <v>258</v>
      </c>
    </row>
    <row r="34" customFormat="false" ht="12.8" hidden="false" customHeight="false" outlineLevel="0" collapsed="false">
      <c r="A34" s="1" t="n">
        <v>32</v>
      </c>
      <c r="B34" s="1" t="str">
        <f aca="false">VLOOKUP(D34,'Volga - pcs'!$A$2:$D$55,2,0)</f>
        <v>Дуру S-588D  мыло жид Фрут/Милк Молочные протеины и клубника 300 мл</v>
      </c>
      <c r="C34" s="1" t="str">
        <f aca="false">VLOOKUP(D34,'Volga - pcs'!$A$2:$D$55,3,0)</f>
        <v>жид</v>
      </c>
      <c r="D34" s="1" t="n">
        <v>343597</v>
      </c>
      <c r="E34" s="1" t="n">
        <f aca="false">VLOOKUP(D34,'Volga - pcs'!$A$2:$F$55,5,0)</f>
        <v>343597</v>
      </c>
      <c r="F34" s="1" t="n">
        <v>83</v>
      </c>
      <c r="G34" s="1" t="n">
        <v>120</v>
      </c>
      <c r="H34" s="1" t="n">
        <v>504</v>
      </c>
      <c r="I34" s="1" t="n">
        <v>201</v>
      </c>
      <c r="J34" s="1" t="n">
        <v>489</v>
      </c>
      <c r="K34" s="1" t="n">
        <v>142</v>
      </c>
      <c r="L34" s="1" t="n">
        <v>122</v>
      </c>
      <c r="M34" s="1" t="n">
        <v>155</v>
      </c>
      <c r="N34" s="1" t="n">
        <v>151</v>
      </c>
      <c r="O34" s="1" t="n">
        <v>164</v>
      </c>
      <c r="P34" s="1" t="n">
        <v>164</v>
      </c>
      <c r="Q34" s="1" t="n">
        <v>207</v>
      </c>
    </row>
    <row r="35" customFormat="false" ht="12.8" hidden="false" customHeight="false" outlineLevel="0" collapsed="false">
      <c r="A35" s="1" t="n">
        <v>33</v>
      </c>
      <c r="B35" s="1" t="str">
        <f aca="false">VLOOKUP(D35,'Volga - pcs'!$A$2:$D$55,2,0)</f>
        <v>Дуру S-620 мыло Детское Бэйби Лав Оливковое масло 90 г</v>
      </c>
      <c r="C35" s="1" t="str">
        <f aca="false">VLOOKUP(D35,'Volga - pcs'!$A$2:$D$55,3,0)</f>
        <v>детск</v>
      </c>
      <c r="D35" s="1" t="n">
        <v>501812</v>
      </c>
      <c r="E35" s="1" t="n">
        <f aca="false">VLOOKUP(D35,'Volga - pcs'!$A$2:$F$55,5,0)</f>
        <v>501812</v>
      </c>
      <c r="F35" s="1" t="n">
        <v>1416</v>
      </c>
      <c r="G35" s="1" t="n">
        <v>1203</v>
      </c>
      <c r="H35" s="1" t="n">
        <v>3598</v>
      </c>
      <c r="I35" s="1" t="n">
        <v>1056</v>
      </c>
      <c r="J35" s="1" t="n">
        <v>1920</v>
      </c>
      <c r="K35" s="1" t="n">
        <v>1584</v>
      </c>
      <c r="L35" s="1" t="n">
        <v>2416</v>
      </c>
      <c r="M35" s="1" t="n">
        <v>2465</v>
      </c>
      <c r="N35" s="1" t="n">
        <v>2486</v>
      </c>
      <c r="O35" s="1" t="n">
        <v>2539</v>
      </c>
      <c r="P35" s="1" t="n">
        <v>705</v>
      </c>
      <c r="Q35" s="1" t="n">
        <v>1516</v>
      </c>
    </row>
    <row r="36" customFormat="false" ht="12.8" hidden="false" customHeight="false" outlineLevel="0" collapsed="false">
      <c r="A36" s="1" t="n">
        <v>34</v>
      </c>
      <c r="B36" s="1" t="str">
        <f aca="false">VLOOKUP(D36,'Volga - pcs'!$A$2:$D$55,2,0)</f>
        <v>Дуру S-620 мыло Детское Бэйби Лав Экстракт Ромашки 90 г</v>
      </c>
      <c r="C36" s="1" t="str">
        <f aca="false">VLOOKUP(D36,'Volga - pcs'!$A$2:$D$55,3,0)</f>
        <v>детск</v>
      </c>
      <c r="D36" s="1" t="n">
        <v>501813</v>
      </c>
      <c r="E36" s="1" t="n">
        <f aca="false">VLOOKUP(D36,'Volga - pcs'!$A$2:$F$55,5,0)</f>
        <v>501813</v>
      </c>
      <c r="F36" s="1" t="n">
        <v>306</v>
      </c>
      <c r="G36" s="1" t="n">
        <v>600</v>
      </c>
      <c r="H36" s="1" t="n">
        <v>3530</v>
      </c>
      <c r="I36" s="1" t="n">
        <v>1606</v>
      </c>
      <c r="J36" s="1" t="n">
        <v>1695</v>
      </c>
      <c r="K36" s="1" t="n">
        <v>1680</v>
      </c>
      <c r="L36" s="1" t="n">
        <v>2341</v>
      </c>
      <c r="M36" s="1" t="n">
        <v>2554</v>
      </c>
      <c r="N36" s="1" t="n">
        <v>1590</v>
      </c>
      <c r="O36" s="1" t="n">
        <v>1272</v>
      </c>
      <c r="P36" s="1" t="n">
        <v>1559</v>
      </c>
      <c r="Q36" s="1" t="n">
        <v>1392</v>
      </c>
    </row>
    <row r="37" customFormat="false" ht="12.8" hidden="false" customHeight="false" outlineLevel="0" collapsed="false">
      <c r="A37" s="1" t="n">
        <v>35</v>
      </c>
      <c r="B37" s="1" t="str">
        <f aca="false">VLOOKUP(D37,'Volga - pcs'!$A$2:$D$55,2,0)</f>
        <v>Дуру S-830 мыло жид Гурмэ Вишневый пирог 300 мл</v>
      </c>
      <c r="C37" s="1" t="str">
        <f aca="false">VLOOKUP(D37,'Volga - pcs'!$A$2:$D$55,3,0)</f>
        <v>жид</v>
      </c>
      <c r="D37" s="1" t="n">
        <v>502177</v>
      </c>
      <c r="E37" s="1" t="n">
        <f aca="false">VLOOKUP(D37,'Volga - pcs'!$A$2:$F$55,5,0)</f>
        <v>502177</v>
      </c>
      <c r="F37" s="1" t="n">
        <v>213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104</v>
      </c>
      <c r="P37" s="1" t="n">
        <v>81</v>
      </c>
      <c r="Q37" s="1" t="n">
        <v>104</v>
      </c>
    </row>
    <row r="38" customFormat="false" ht="12.8" hidden="false" customHeight="false" outlineLevel="0" collapsed="false">
      <c r="A38" s="1" t="n">
        <v>36</v>
      </c>
      <c r="B38" s="1" t="str">
        <f aca="false">VLOOKUP(D38,'Volga - pcs'!$A$2:$D$55,2,0)</f>
        <v>Дуру S-830 мыло жид Гурмэ Манговое мороженое 300 мл</v>
      </c>
      <c r="C38" s="1" t="str">
        <f aca="false">VLOOKUP(D38,'Volga - pcs'!$A$2:$D$55,3,0)</f>
        <v>жид</v>
      </c>
      <c r="D38" s="1" t="n">
        <v>502178</v>
      </c>
      <c r="E38" s="1" t="n">
        <f aca="false">VLOOKUP(D38,'Volga - pcs'!$A$2:$F$55,5,0)</f>
        <v>502178</v>
      </c>
      <c r="F38" s="1" t="n">
        <v>150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</row>
    <row r="39" customFormat="false" ht="12.8" hidden="false" customHeight="false" outlineLevel="0" collapsed="false">
      <c r="A39" s="1" t="n">
        <v>37</v>
      </c>
      <c r="B39" s="3" t="str">
        <f aca="false">VLOOKUP(D39,'Volga - pcs'!$A$2:$D$55,2,0)</f>
        <v>Дуру S-557А мыло Фрут/Милк Молочные протеины и клубника экопак 5*70 г</v>
      </c>
      <c r="C39" s="3" t="str">
        <f aca="false">VLOOKUP(D39,'Volga - pcs'!$A$2:$D$55,3,0)</f>
        <v>туалетн</v>
      </c>
      <c r="D39" s="3" t="n">
        <v>502593</v>
      </c>
      <c r="E39" s="3" t="n">
        <f aca="false">VLOOKUP(D39,'Volga - pcs'!$A$2:$F$55,5,0)</f>
        <v>502593</v>
      </c>
      <c r="F39" s="3" t="n">
        <v>8953</v>
      </c>
      <c r="G39" s="3" t="n">
        <v>13541</v>
      </c>
      <c r="H39" s="3" t="n">
        <v>11760</v>
      </c>
      <c r="I39" s="3" t="n">
        <v>16532</v>
      </c>
      <c r="J39" s="3" t="n">
        <v>12504</v>
      </c>
      <c r="K39" s="3" t="n">
        <v>14384</v>
      </c>
      <c r="L39" s="3" t="n">
        <v>7356</v>
      </c>
      <c r="M39" s="3" t="n">
        <v>6494</v>
      </c>
      <c r="N39" s="3" t="n">
        <v>5839</v>
      </c>
      <c r="O39" s="3" t="n">
        <v>7977</v>
      </c>
      <c r="P39" s="3" t="n">
        <v>10783</v>
      </c>
      <c r="Q39" s="3" t="n">
        <v>11063</v>
      </c>
    </row>
    <row r="40" customFormat="false" ht="12.8" hidden="false" customHeight="false" outlineLevel="0" collapsed="false">
      <c r="A40" s="1" t="n">
        <v>38</v>
      </c>
      <c r="B40" s="1" t="str">
        <f aca="false">VLOOKUP(D40,'Volga - pcs'!$A$2:$D$55,2,0)</f>
        <v>Дуру S-271H мыло Флора С экстрактом Ромашки экопак 5*70 г</v>
      </c>
      <c r="C40" s="1" t="str">
        <f aca="false">VLOOKUP(D40,'Volga - pcs'!$A$2:$D$55,3,0)</f>
        <v>туалетн</v>
      </c>
      <c r="D40" s="1" t="n">
        <v>502601</v>
      </c>
      <c r="E40" s="1" t="n">
        <f aca="false">VLOOKUP(D40,'Volga - pcs'!$A$2:$F$55,5,0)</f>
        <v>502601</v>
      </c>
      <c r="F40" s="1" t="n">
        <v>5633</v>
      </c>
      <c r="G40" s="1" t="n">
        <v>3141</v>
      </c>
      <c r="H40" s="1" t="n">
        <v>1876</v>
      </c>
      <c r="I40" s="1" t="n">
        <v>2144</v>
      </c>
      <c r="J40" s="1" t="n">
        <v>8303</v>
      </c>
      <c r="K40" s="1" t="n">
        <v>1259</v>
      </c>
      <c r="L40" s="1" t="n">
        <v>1174</v>
      </c>
      <c r="M40" s="1" t="n">
        <v>2207</v>
      </c>
      <c r="N40" s="1" t="n">
        <v>1933</v>
      </c>
      <c r="O40" s="1" t="n">
        <v>11017</v>
      </c>
      <c r="P40" s="1" t="n">
        <v>4150</v>
      </c>
      <c r="Q40" s="1" t="n">
        <v>3266</v>
      </c>
    </row>
    <row r="41" customFormat="false" ht="12.8" hidden="false" customHeight="false" outlineLevel="0" collapsed="false">
      <c r="A41" s="1" t="n">
        <v>39</v>
      </c>
      <c r="B41" s="3" t="str">
        <f aca="false">VLOOKUP(D41,'Volga - pcs'!$A$2:$D$55,2,0)</f>
        <v>ПРОМО Дуру S-261G мыло Морские минералы  1+1 экопак 4*90 г + 1шт бесплатно</v>
      </c>
      <c r="C41" s="3" t="str">
        <f aca="false">VLOOKUP(D41,'Volga - pcs'!$A$2:$D$55,3,0)</f>
        <v>туалетн</v>
      </c>
      <c r="D41" s="3" t="n">
        <v>502604</v>
      </c>
      <c r="E41" s="3" t="n">
        <f aca="false">VLOOKUP(D41,'Volga - pcs'!$A$2:$F$55,5,0)</f>
        <v>502604</v>
      </c>
      <c r="F41" s="3" t="n">
        <v>57669</v>
      </c>
      <c r="G41" s="3" t="n">
        <v>57669</v>
      </c>
      <c r="H41" s="3" t="n">
        <v>57669</v>
      </c>
      <c r="I41" s="3" t="n">
        <v>57669</v>
      </c>
      <c r="J41" s="3" t="n">
        <v>6913</v>
      </c>
      <c r="K41" s="3" t="n">
        <v>7009</v>
      </c>
      <c r="L41" s="3" t="n">
        <v>8113</v>
      </c>
      <c r="M41" s="3" t="n">
        <v>13942</v>
      </c>
      <c r="N41" s="3" t="n">
        <v>10608</v>
      </c>
      <c r="O41" s="3" t="n">
        <v>4345</v>
      </c>
      <c r="P41" s="3" t="n">
        <v>75396</v>
      </c>
      <c r="Q41" s="3" t="n">
        <v>75396</v>
      </c>
    </row>
    <row r="42" customFormat="false" ht="12.8" hidden="false" customHeight="false" outlineLevel="0" collapsed="false">
      <c r="A42" s="1" t="n">
        <v>40</v>
      </c>
      <c r="B42" s="3" t="str">
        <f aca="false">VLOOKUP(D42,'Volga - pcs'!$A$2:$D$55,2,0)</f>
        <v>ПРОМО Дуру S-261G мыло Зелёный чай  1+1 экопак 4*90 г + 1шт бесплатно</v>
      </c>
      <c r="C42" s="3" t="str">
        <f aca="false">VLOOKUP(D42,'Volga - pcs'!$A$2:$D$55,3,0)</f>
        <v>туалетн</v>
      </c>
      <c r="D42" s="3" t="n">
        <v>502607</v>
      </c>
      <c r="E42" s="3" t="n">
        <f aca="false">VLOOKUP(D42,'Volga - pcs'!$A$2:$F$55,5,0)</f>
        <v>502607</v>
      </c>
      <c r="F42" s="3" t="n">
        <v>8384</v>
      </c>
      <c r="G42" s="3" t="n">
        <v>8384</v>
      </c>
      <c r="H42" s="3" t="n">
        <v>8384</v>
      </c>
      <c r="I42" s="3" t="n">
        <v>8384</v>
      </c>
      <c r="J42" s="3" t="n">
        <v>8384</v>
      </c>
      <c r="K42" s="3" t="n">
        <v>8384</v>
      </c>
      <c r="L42" s="3" t="n">
        <v>2664</v>
      </c>
      <c r="M42" s="3" t="n">
        <v>4873</v>
      </c>
      <c r="N42" s="3" t="n">
        <v>768</v>
      </c>
      <c r="O42" s="3" t="n">
        <v>2768</v>
      </c>
      <c r="P42" s="3" t="n">
        <v>2136</v>
      </c>
      <c r="Q42" s="3" t="n">
        <v>2136</v>
      </c>
    </row>
    <row r="43" customFormat="false" ht="12.8" hidden="false" customHeight="false" outlineLevel="0" collapsed="false">
      <c r="A43" s="1" t="n">
        <v>41</v>
      </c>
      <c r="B43" s="3" t="str">
        <f aca="false">VLOOKUP(D43,'Volga - pcs'!$A$2:$D$55,2,0)</f>
        <v>Дуру S-622 мыло Гурмэ Карамель/ Черничное парфэ экопак 5*75 г</v>
      </c>
      <c r="C43" s="3" t="str">
        <f aca="false">VLOOKUP(D43,'Volga - pcs'!$A$2:$D$55,3,0)</f>
        <v>туалетн</v>
      </c>
      <c r="D43" s="3" t="n">
        <v>502895</v>
      </c>
      <c r="E43" s="3" t="n">
        <f aca="false">VLOOKUP(D43,'Volga - pcs'!$A$2:$F$55,5,0)</f>
        <v>502895</v>
      </c>
      <c r="F43" s="3" t="n">
        <v>480</v>
      </c>
      <c r="G43" s="3" t="n">
        <v>540</v>
      </c>
      <c r="H43" s="3" t="n">
        <v>660</v>
      </c>
      <c r="I43" s="3" t="n">
        <v>690</v>
      </c>
      <c r="J43" s="3" t="n">
        <v>720</v>
      </c>
      <c r="K43" s="3" t="n">
        <v>1020</v>
      </c>
      <c r="L43" s="3" t="n">
        <v>3870</v>
      </c>
      <c r="M43" s="3" t="n">
        <v>2760</v>
      </c>
      <c r="N43" s="3" t="n">
        <v>810</v>
      </c>
      <c r="O43" s="3" t="n">
        <v>240</v>
      </c>
      <c r="P43" s="3" t="n">
        <v>1110</v>
      </c>
      <c r="Q43" s="3" t="n">
        <v>1110</v>
      </c>
    </row>
    <row r="44" customFormat="false" ht="12.8" hidden="false" customHeight="false" outlineLevel="0" collapsed="false">
      <c r="A44" s="1" t="n">
        <v>42</v>
      </c>
      <c r="B44" s="3" t="str">
        <f aca="false">VLOOKUP(D44,'Volga - pcs'!$A$2:$D$55,2,0)</f>
        <v>Дуру S-603B мыло Пюр/натурал Наслаждение экопак 4*85 г</v>
      </c>
      <c r="C44" s="3" t="str">
        <f aca="false">VLOOKUP(D44,'Volga - pcs'!$A$2:$D$55,3,0)</f>
        <v>туалетн</v>
      </c>
      <c r="D44" s="3" t="n">
        <v>502931</v>
      </c>
      <c r="E44" s="3" t="n">
        <f aca="false">VLOOKUP(D44,'Volga - pcs'!$A$2:$F$55,5,0)</f>
        <v>502931</v>
      </c>
      <c r="F44" s="3" t="n">
        <v>288</v>
      </c>
      <c r="G44" s="3" t="n">
        <v>506</v>
      </c>
      <c r="H44" s="3" t="n">
        <v>882</v>
      </c>
      <c r="I44" s="3" t="n">
        <v>1212</v>
      </c>
      <c r="J44" s="3" t="n">
        <v>1050</v>
      </c>
      <c r="K44" s="3" t="n">
        <v>648</v>
      </c>
      <c r="L44" s="3" t="n">
        <v>6562</v>
      </c>
      <c r="M44" s="3" t="n">
        <v>3600</v>
      </c>
      <c r="N44" s="3" t="n">
        <v>3068</v>
      </c>
      <c r="O44" s="3" t="n">
        <v>3066</v>
      </c>
      <c r="P44" s="3" t="n">
        <v>2784</v>
      </c>
      <c r="Q44" s="3" t="n">
        <v>1703</v>
      </c>
    </row>
    <row r="45" customFormat="false" ht="12.8" hidden="false" customHeight="false" outlineLevel="0" collapsed="false">
      <c r="A45" s="1" t="n">
        <v>43</v>
      </c>
      <c r="B45" s="3" t="str">
        <f aca="false">VLOOKUP(D45,'Volga - pcs'!$A$2:$D$55,2,0)</f>
        <v>Дуру S-603B мыло Пюр/натурал Комфорт экопак 4*85 г</v>
      </c>
      <c r="C45" s="3" t="str">
        <f aca="false">VLOOKUP(D45,'Volga - pcs'!$A$2:$D$55,3,0)</f>
        <v>туалетн</v>
      </c>
      <c r="D45" s="3" t="n">
        <v>502932</v>
      </c>
      <c r="E45" s="3" t="n">
        <f aca="false">VLOOKUP(D45,'Volga - pcs'!$A$2:$F$55,5,0)</f>
        <v>502932</v>
      </c>
      <c r="F45" s="3" t="n">
        <v>426</v>
      </c>
      <c r="G45" s="3" t="n">
        <v>612</v>
      </c>
      <c r="H45" s="3" t="n">
        <v>684</v>
      </c>
      <c r="I45" s="3" t="n">
        <v>906</v>
      </c>
      <c r="J45" s="3" t="n">
        <v>984</v>
      </c>
      <c r="K45" s="3" t="n">
        <v>798</v>
      </c>
      <c r="L45" s="3" t="n">
        <v>1742</v>
      </c>
      <c r="M45" s="3" t="n">
        <v>2924</v>
      </c>
      <c r="N45" s="3" t="n">
        <v>1636</v>
      </c>
      <c r="O45" s="3" t="n">
        <v>897</v>
      </c>
      <c r="P45" s="3" t="n">
        <v>1318</v>
      </c>
      <c r="Q45" s="3" t="n">
        <v>1789</v>
      </c>
    </row>
    <row r="46" customFormat="false" ht="12.8" hidden="false" customHeight="false" outlineLevel="0" collapsed="false">
      <c r="A46" s="1" t="n">
        <v>44</v>
      </c>
      <c r="B46" s="3" t="str">
        <f aca="false">VLOOKUP(D46,'Volga - pcs'!$A$2:$D$55,2,0)</f>
        <v>Дуру S-653 мыло Гурмэ Вишневый пирог 90 г</v>
      </c>
      <c r="C46" s="3" t="str">
        <f aca="false">VLOOKUP(D46,'Volga - pcs'!$A$2:$D$55,3,0)</f>
        <v>туалетн</v>
      </c>
      <c r="D46" s="3" t="n">
        <v>503252</v>
      </c>
      <c r="E46" s="3" t="n">
        <f aca="false">VLOOKUP(D46,'Volga - pcs'!$A$2:$F$55,5,0)</f>
        <v>503252</v>
      </c>
      <c r="F46" s="3" t="n">
        <v>2754</v>
      </c>
      <c r="G46" s="3" t="n">
        <v>2755</v>
      </c>
      <c r="H46" s="3" t="n">
        <v>2756</v>
      </c>
      <c r="I46" s="3" t="n">
        <v>2757</v>
      </c>
      <c r="J46" s="3" t="n">
        <v>2758</v>
      </c>
      <c r="K46" s="3" t="n">
        <v>2759</v>
      </c>
      <c r="L46" s="3" t="n">
        <v>2760</v>
      </c>
      <c r="M46" s="3" t="n">
        <v>108</v>
      </c>
      <c r="N46" s="3" t="n">
        <v>2064</v>
      </c>
      <c r="O46" s="3" t="n">
        <v>882</v>
      </c>
      <c r="P46" s="3" t="n">
        <v>1206</v>
      </c>
      <c r="Q46" s="3" t="n">
        <v>1206</v>
      </c>
    </row>
  </sheetData>
  <autoFilter ref="A1:Q4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55"/>
  <sheetViews>
    <sheetView showFormulas="false" showGridLines="true" showRowColHeaders="true" showZeros="true" rightToLeft="false" tabSelected="false" showOutlineSymbols="true" defaultGridColor="true" view="normal" topLeftCell="AD1" colorId="64" zoomScale="130" zoomScaleNormal="130" zoomScalePageLayoutView="100" workbookViewId="0">
      <selection pane="topLeft" activeCell="A30" activeCellId="0" sqref="A30"/>
    </sheetView>
  </sheetViews>
  <sheetFormatPr defaultColWidth="9.1484375" defaultRowHeight="13.8" zeroHeight="false" outlineLevelRow="0" outlineLevelCol="0"/>
  <cols>
    <col collapsed="false" customWidth="true" hidden="false" outlineLevel="0" max="1" min="1" style="4" width="17.71"/>
    <col collapsed="false" customWidth="true" hidden="false" outlineLevel="0" max="2" min="2" style="4" width="83.96"/>
    <col collapsed="false" customWidth="true" hidden="false" outlineLevel="0" max="3" min="3" style="4" width="10.71"/>
    <col collapsed="false" customWidth="true" hidden="false" outlineLevel="0" max="5" min="4" style="5" width="10.71"/>
    <col collapsed="false" customWidth="true" hidden="false" outlineLevel="0" max="6" min="6" style="5" width="7.69"/>
    <col collapsed="false" customWidth="true" hidden="false" outlineLevel="0" max="52" min="7" style="6" width="7.69"/>
    <col collapsed="false" customWidth="true" hidden="false" outlineLevel="0" max="54" min="53" style="6" width="8.8"/>
    <col collapsed="false" customWidth="false" hidden="false" outlineLevel="0" max="55" min="55" style="4" width="9.14"/>
  </cols>
  <sheetData>
    <row r="1" customFormat="false" ht="101.45" hidden="false" customHeight="true" outlineLevel="0" collapsed="false">
      <c r="A1" s="7" t="s">
        <v>16</v>
      </c>
      <c r="B1" s="7" t="s">
        <v>0</v>
      </c>
      <c r="C1" s="7" t="s">
        <v>17</v>
      </c>
      <c r="D1" s="8" t="s">
        <v>1</v>
      </c>
      <c r="E1" s="8" t="s">
        <v>18</v>
      </c>
      <c r="F1" s="9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30</v>
      </c>
      <c r="R1" s="10" t="s">
        <v>31</v>
      </c>
      <c r="S1" s="10" t="s">
        <v>32</v>
      </c>
      <c r="T1" s="10" t="s">
        <v>33</v>
      </c>
      <c r="U1" s="10" t="s">
        <v>34</v>
      </c>
      <c r="V1" s="10" t="s">
        <v>35</v>
      </c>
      <c r="W1" s="10" t="s">
        <v>36</v>
      </c>
      <c r="X1" s="10" t="s">
        <v>37</v>
      </c>
      <c r="Y1" s="10" t="s">
        <v>38</v>
      </c>
      <c r="Z1" s="10" t="s">
        <v>39</v>
      </c>
      <c r="AA1" s="10" t="s">
        <v>40</v>
      </c>
      <c r="AB1" s="10" t="s">
        <v>41</v>
      </c>
      <c r="AC1" s="10" t="s">
        <v>42</v>
      </c>
      <c r="AD1" s="10" t="s">
        <v>43</v>
      </c>
      <c r="AE1" s="10" t="s">
        <v>44</v>
      </c>
      <c r="AF1" s="10" t="s">
        <v>45</v>
      </c>
      <c r="AG1" s="10" t="s">
        <v>46</v>
      </c>
      <c r="AH1" s="10" t="s">
        <v>47</v>
      </c>
      <c r="AI1" s="10" t="s">
        <v>48</v>
      </c>
      <c r="AJ1" s="10" t="s">
        <v>49</v>
      </c>
      <c r="AK1" s="10" t="s">
        <v>50</v>
      </c>
      <c r="AL1" s="10" t="s">
        <v>51</v>
      </c>
      <c r="AM1" s="10" t="s">
        <v>52</v>
      </c>
      <c r="AN1" s="10" t="s">
        <v>53</v>
      </c>
      <c r="AO1" s="10" t="s">
        <v>54</v>
      </c>
      <c r="AP1" s="10" t="s">
        <v>55</v>
      </c>
      <c r="AQ1" s="10" t="s">
        <v>56</v>
      </c>
      <c r="AR1" s="10" t="s">
        <v>57</v>
      </c>
      <c r="AS1" s="10" t="s">
        <v>58</v>
      </c>
      <c r="AT1" s="10" t="s">
        <v>59</v>
      </c>
      <c r="AU1" s="10" t="s">
        <v>60</v>
      </c>
      <c r="AV1" s="10" t="s">
        <v>61</v>
      </c>
      <c r="AW1" s="10" t="s">
        <v>62</v>
      </c>
      <c r="AX1" s="10" t="s">
        <v>63</v>
      </c>
      <c r="AY1" s="10" t="s">
        <v>64</v>
      </c>
      <c r="AZ1" s="10" t="s">
        <v>65</v>
      </c>
      <c r="BA1" s="10" t="s">
        <v>66</v>
      </c>
      <c r="BB1" s="10" t="s">
        <v>67</v>
      </c>
      <c r="BC1" s="11" t="s">
        <v>68</v>
      </c>
    </row>
    <row r="2" customFormat="false" ht="13.8" hidden="false" customHeight="false" outlineLevel="0" collapsed="false">
      <c r="A2" s="12" t="n">
        <f aca="false">E2</f>
        <v>502604</v>
      </c>
      <c r="B2" s="12" t="s">
        <v>69</v>
      </c>
      <c r="C2" s="12" t="s">
        <v>70</v>
      </c>
      <c r="D2" s="13" t="s">
        <v>71</v>
      </c>
      <c r="E2" s="13" t="n">
        <v>502604</v>
      </c>
      <c r="F2" s="13" t="n">
        <v>1</v>
      </c>
      <c r="AU2" s="6" t="n">
        <v>27648</v>
      </c>
      <c r="AV2" s="6" t="n">
        <v>28032</v>
      </c>
      <c r="AW2" s="6" t="n">
        <v>24096</v>
      </c>
      <c r="AX2" s="6" t="n">
        <v>41664</v>
      </c>
      <c r="AY2" s="6" t="n">
        <v>41952</v>
      </c>
      <c r="AZ2" s="6" t="n">
        <v>17376</v>
      </c>
      <c r="BA2" s="6" t="n">
        <v>291840</v>
      </c>
      <c r="BB2" s="6" t="n">
        <v>291840</v>
      </c>
      <c r="BC2" s="4" t="n">
        <f aca="false">SUM(AQ2:BB2)</f>
        <v>764448</v>
      </c>
    </row>
    <row r="3" customFormat="false" ht="13.8" hidden="false" customHeight="false" outlineLevel="0" collapsed="false">
      <c r="A3" s="12" t="n">
        <f aca="false">E3</f>
        <v>113797</v>
      </c>
      <c r="B3" s="12" t="s">
        <v>72</v>
      </c>
      <c r="C3" s="12" t="s">
        <v>70</v>
      </c>
      <c r="D3" s="13" t="s">
        <v>71</v>
      </c>
      <c r="E3" s="13" t="n">
        <v>113797</v>
      </c>
      <c r="F3" s="13" t="n">
        <v>1</v>
      </c>
      <c r="AH3" s="6" t="n">
        <v>2400</v>
      </c>
      <c r="AI3" s="6" t="n">
        <v>24480</v>
      </c>
      <c r="AJ3" s="6" t="n">
        <v>31104</v>
      </c>
      <c r="AK3" s="6" t="n">
        <v>30816</v>
      </c>
      <c r="AL3" s="6" t="n">
        <v>23424</v>
      </c>
      <c r="AM3" s="6" t="n">
        <v>21408</v>
      </c>
      <c r="AN3" s="6" t="n">
        <v>28800</v>
      </c>
      <c r="AO3" s="6" t="n">
        <v>24768</v>
      </c>
      <c r="AP3" s="6" t="n">
        <v>38784</v>
      </c>
      <c r="AQ3" s="6" t="n">
        <v>14400</v>
      </c>
      <c r="AR3" s="6" t="n">
        <v>19872</v>
      </c>
      <c r="AS3" s="6" t="n">
        <v>17952</v>
      </c>
      <c r="AT3" s="6" t="n">
        <v>21408</v>
      </c>
      <c r="AU3" s="6" t="n">
        <v>21408</v>
      </c>
      <c r="AV3" s="6" t="n">
        <v>19872</v>
      </c>
      <c r="AW3" s="6" t="n">
        <v>20544</v>
      </c>
      <c r="AX3" s="6" t="n">
        <v>2784</v>
      </c>
      <c r="AY3" s="6" t="n">
        <v>24768</v>
      </c>
      <c r="AZ3" s="6" t="n">
        <v>15648</v>
      </c>
      <c r="BA3" s="6" t="n">
        <v>146400</v>
      </c>
      <c r="BB3" s="6" t="n">
        <v>146400</v>
      </c>
      <c r="BC3" s="4" t="n">
        <f aca="false">SUM(AQ3:BB3)</f>
        <v>471456</v>
      </c>
    </row>
    <row r="4" customFormat="false" ht="13.8" hidden="false" customHeight="false" outlineLevel="0" collapsed="false">
      <c r="A4" s="12" t="n">
        <f aca="false">E4</f>
        <v>110826</v>
      </c>
      <c r="B4" s="12" t="s">
        <v>73</v>
      </c>
      <c r="C4" s="12" t="s">
        <v>74</v>
      </c>
      <c r="D4" s="13" t="s">
        <v>71</v>
      </c>
      <c r="E4" s="13" t="n">
        <v>110826</v>
      </c>
      <c r="F4" s="13" t="n">
        <v>1</v>
      </c>
      <c r="AE4" s="6" t="n">
        <v>27552</v>
      </c>
      <c r="AF4" s="6" t="n">
        <v>30912</v>
      </c>
      <c r="AG4" s="6" t="n">
        <v>29472</v>
      </c>
      <c r="AH4" s="6" t="n">
        <v>34560</v>
      </c>
      <c r="AI4" s="6" t="n">
        <v>34944</v>
      </c>
      <c r="AJ4" s="6" t="n">
        <v>24960</v>
      </c>
      <c r="AK4" s="6" t="n">
        <v>57024</v>
      </c>
      <c r="AL4" s="6" t="n">
        <v>37632</v>
      </c>
      <c r="AM4" s="6" t="n">
        <v>29760</v>
      </c>
      <c r="AN4" s="6" t="n">
        <v>34176</v>
      </c>
      <c r="AO4" s="6" t="n">
        <v>33984</v>
      </c>
      <c r="AP4" s="6" t="n">
        <v>54048</v>
      </c>
      <c r="AQ4" s="6" t="n">
        <v>22176</v>
      </c>
      <c r="AR4" s="6" t="n">
        <v>34176</v>
      </c>
      <c r="AS4" s="6" t="n">
        <v>29856</v>
      </c>
      <c r="AT4" s="6" t="n">
        <v>29952</v>
      </c>
      <c r="AU4" s="6" t="n">
        <v>31488</v>
      </c>
      <c r="AV4" s="6" t="n">
        <v>33984</v>
      </c>
      <c r="AW4" s="6" t="n">
        <v>48192</v>
      </c>
      <c r="AX4" s="6" t="n">
        <v>29184</v>
      </c>
      <c r="AY4" s="6" t="n">
        <v>28608</v>
      </c>
      <c r="AZ4" s="6" t="n">
        <v>27072</v>
      </c>
      <c r="BA4" s="6" t="n">
        <v>25344</v>
      </c>
      <c r="BB4" s="6" t="n">
        <v>25344</v>
      </c>
      <c r="BC4" s="4" t="n">
        <f aca="false">SUM(AQ4:BB4)</f>
        <v>365376</v>
      </c>
    </row>
    <row r="5" customFormat="false" ht="13.8" hidden="false" customHeight="false" outlineLevel="0" collapsed="false">
      <c r="A5" s="12" t="n">
        <f aca="false">E5</f>
        <v>115222</v>
      </c>
      <c r="B5" s="12" t="s">
        <v>75</v>
      </c>
      <c r="C5" s="12" t="s">
        <v>70</v>
      </c>
      <c r="D5" s="13" t="s">
        <v>76</v>
      </c>
      <c r="E5" s="13" t="n">
        <v>115222</v>
      </c>
      <c r="F5" s="13" t="n">
        <v>1</v>
      </c>
      <c r="G5" s="6" t="n">
        <v>32640</v>
      </c>
      <c r="H5" s="6" t="n">
        <v>15720</v>
      </c>
      <c r="I5" s="6" t="n">
        <v>5400</v>
      </c>
      <c r="J5" s="6" t="n">
        <v>3960</v>
      </c>
      <c r="K5" s="6" t="n">
        <v>1320</v>
      </c>
      <c r="L5" s="6" t="n">
        <v>12840</v>
      </c>
      <c r="M5" s="6" t="n">
        <v>8640</v>
      </c>
      <c r="N5" s="6" t="n">
        <v>21600</v>
      </c>
      <c r="O5" s="6" t="n">
        <v>25320</v>
      </c>
      <c r="P5" s="6" t="n">
        <v>16080</v>
      </c>
      <c r="Q5" s="6" t="n">
        <v>25680</v>
      </c>
      <c r="R5" s="6" t="n">
        <v>29400</v>
      </c>
      <c r="S5" s="6" t="n">
        <v>12840</v>
      </c>
      <c r="T5" s="6" t="n">
        <v>12000</v>
      </c>
      <c r="U5" s="6" t="n">
        <v>11160</v>
      </c>
      <c r="V5" s="6" t="n">
        <v>7680</v>
      </c>
      <c r="W5" s="6" t="n">
        <v>10560</v>
      </c>
      <c r="X5" s="6" t="n">
        <v>12840</v>
      </c>
      <c r="Y5" s="6" t="n">
        <v>13200</v>
      </c>
      <c r="Z5" s="6" t="n">
        <v>23280</v>
      </c>
      <c r="AA5" s="6" t="n">
        <v>11280</v>
      </c>
      <c r="AB5" s="6" t="n">
        <v>10920</v>
      </c>
      <c r="AC5" s="6" t="n">
        <v>12960</v>
      </c>
      <c r="AD5" s="6" t="n">
        <v>15840</v>
      </c>
      <c r="AE5" s="6" t="n">
        <v>9360</v>
      </c>
      <c r="AF5" s="6" t="n">
        <v>9840</v>
      </c>
      <c r="AG5" s="6" t="n">
        <v>9600</v>
      </c>
      <c r="AH5" s="6" t="n">
        <v>13440</v>
      </c>
      <c r="AI5" s="6" t="n">
        <v>10680</v>
      </c>
      <c r="AJ5" s="6" t="n">
        <v>14400</v>
      </c>
      <c r="AK5" s="6" t="n">
        <v>29640</v>
      </c>
      <c r="AL5" s="6" t="n">
        <v>18960</v>
      </c>
      <c r="AM5" s="6" t="n">
        <v>17640</v>
      </c>
      <c r="AN5" s="6" t="n">
        <v>16440</v>
      </c>
      <c r="AO5" s="6" t="n">
        <v>18120</v>
      </c>
      <c r="AP5" s="6" t="n">
        <v>29160</v>
      </c>
      <c r="AQ5" s="6" t="n">
        <v>7080</v>
      </c>
      <c r="AR5" s="6" t="n">
        <v>10440</v>
      </c>
      <c r="AS5" s="6" t="n">
        <v>10080</v>
      </c>
      <c r="AT5" s="6" t="n">
        <v>13560</v>
      </c>
      <c r="AU5" s="6" t="n">
        <v>11880</v>
      </c>
      <c r="AV5" s="6" t="n">
        <v>17400</v>
      </c>
      <c r="AW5" s="6" t="n">
        <v>19800</v>
      </c>
      <c r="AX5" s="6" t="n">
        <v>9360</v>
      </c>
      <c r="AY5" s="6" t="n">
        <v>13200</v>
      </c>
      <c r="AZ5" s="6" t="n">
        <v>9360</v>
      </c>
      <c r="BA5" s="6" t="n">
        <v>12480</v>
      </c>
      <c r="BB5" s="6" t="n">
        <v>12480</v>
      </c>
      <c r="BC5" s="4" t="n">
        <f aca="false">SUM(AQ5:BB5)</f>
        <v>147120</v>
      </c>
    </row>
    <row r="6" customFormat="false" ht="13.8" hidden="false" customHeight="false" outlineLevel="0" collapsed="false">
      <c r="A6" s="12" t="n">
        <f aca="false">E6</f>
        <v>113850</v>
      </c>
      <c r="B6" s="12" t="s">
        <v>77</v>
      </c>
      <c r="C6" s="12" t="s">
        <v>70</v>
      </c>
      <c r="D6" s="13" t="s">
        <v>71</v>
      </c>
      <c r="E6" s="13" t="n">
        <v>113850</v>
      </c>
      <c r="F6" s="13" t="n">
        <v>1</v>
      </c>
      <c r="G6" s="6" t="n">
        <v>34320</v>
      </c>
      <c r="H6" s="6" t="n">
        <v>23760</v>
      </c>
      <c r="I6" s="6" t="n">
        <v>16800</v>
      </c>
      <c r="J6" s="6" t="n">
        <v>10560</v>
      </c>
      <c r="K6" s="6" t="n">
        <v>30000</v>
      </c>
      <c r="L6" s="6" t="n">
        <v>9480</v>
      </c>
      <c r="M6" s="6" t="n">
        <v>4560</v>
      </c>
      <c r="N6" s="6" t="n">
        <v>25320</v>
      </c>
      <c r="O6" s="6" t="n">
        <v>24000</v>
      </c>
      <c r="P6" s="6" t="n">
        <v>21960</v>
      </c>
      <c r="Q6" s="6" t="n">
        <v>21234.96</v>
      </c>
      <c r="R6" s="6" t="n">
        <v>24114.96</v>
      </c>
      <c r="S6" s="6" t="n">
        <v>10800</v>
      </c>
      <c r="T6" s="6" t="n">
        <v>13080</v>
      </c>
      <c r="U6" s="6" t="n">
        <v>21240</v>
      </c>
      <c r="V6" s="6" t="n">
        <v>21840</v>
      </c>
      <c r="W6" s="6" t="n">
        <v>23880</v>
      </c>
      <c r="X6" s="6" t="n">
        <v>22440</v>
      </c>
      <c r="Y6" s="6" t="n">
        <v>23160</v>
      </c>
      <c r="Z6" s="6" t="n">
        <v>30360</v>
      </c>
      <c r="AA6" s="6" t="n">
        <v>21360</v>
      </c>
      <c r="AB6" s="6" t="n">
        <v>29520</v>
      </c>
      <c r="AC6" s="6" t="n">
        <v>44880</v>
      </c>
      <c r="AD6" s="6" t="n">
        <v>25200</v>
      </c>
      <c r="AE6" s="6" t="n">
        <v>12960</v>
      </c>
      <c r="AF6" s="6" t="n">
        <v>17880</v>
      </c>
      <c r="AG6" s="6" t="n">
        <v>15720</v>
      </c>
      <c r="AH6" s="6" t="n">
        <v>14520</v>
      </c>
      <c r="AI6" s="6" t="n">
        <v>17040</v>
      </c>
      <c r="AJ6" s="6" t="n">
        <v>11880</v>
      </c>
      <c r="AK6" s="6" t="n">
        <v>19560</v>
      </c>
      <c r="AL6" s="6" t="n">
        <v>24360</v>
      </c>
      <c r="AM6" s="6" t="n">
        <v>13320</v>
      </c>
      <c r="AN6" s="6" t="n">
        <v>17040</v>
      </c>
      <c r="AO6" s="6" t="n">
        <v>26280</v>
      </c>
      <c r="AP6" s="6" t="n">
        <v>24360</v>
      </c>
      <c r="AQ6" s="6" t="n">
        <v>7440</v>
      </c>
      <c r="AR6" s="6" t="n">
        <v>13200</v>
      </c>
      <c r="AS6" s="6" t="n">
        <v>12480</v>
      </c>
      <c r="AT6" s="6" t="n">
        <v>15840</v>
      </c>
      <c r="AU6" s="6" t="n">
        <v>13800</v>
      </c>
      <c r="AV6" s="6" t="n">
        <v>8640</v>
      </c>
      <c r="AW6" s="6" t="n">
        <v>28200</v>
      </c>
      <c r="AX6" s="6" t="n">
        <v>16680</v>
      </c>
      <c r="AY6" s="6" t="n">
        <v>5160</v>
      </c>
      <c r="AZ6" s="6" t="n">
        <v>4920</v>
      </c>
      <c r="BA6" s="6" t="n">
        <v>2400</v>
      </c>
      <c r="BB6" s="6" t="n">
        <v>2400</v>
      </c>
      <c r="BC6" s="4" t="n">
        <f aca="false">SUM(AQ6:BB6)</f>
        <v>131160</v>
      </c>
    </row>
    <row r="7" s="18" customFormat="true" ht="13.8" hidden="false" customHeight="false" outlineLevel="0" collapsed="false">
      <c r="A7" s="14" t="n">
        <f aca="false">E7</f>
        <v>113764</v>
      </c>
      <c r="B7" s="14" t="s">
        <v>78</v>
      </c>
      <c r="C7" s="12" t="s">
        <v>70</v>
      </c>
      <c r="D7" s="15" t="s">
        <v>71</v>
      </c>
      <c r="E7" s="15" t="n">
        <v>113764</v>
      </c>
      <c r="F7" s="13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 t="n">
        <v>17520</v>
      </c>
      <c r="AC7" s="16" t="n">
        <v>74760</v>
      </c>
      <c r="AD7" s="16" t="n">
        <v>80760</v>
      </c>
      <c r="AE7" s="16" t="n">
        <v>34200</v>
      </c>
      <c r="AF7" s="16" t="n">
        <v>32832</v>
      </c>
      <c r="AG7" s="16" t="n">
        <v>30528</v>
      </c>
      <c r="AH7" s="16" t="n">
        <v>33312</v>
      </c>
      <c r="AI7" s="16" t="n">
        <v>53664</v>
      </c>
      <c r="AJ7" s="16" t="n">
        <v>26880</v>
      </c>
      <c r="AK7" s="16" t="n">
        <v>52608</v>
      </c>
      <c r="AL7" s="16" t="n">
        <v>34464</v>
      </c>
      <c r="AM7" s="16" t="n">
        <v>33600</v>
      </c>
      <c r="AN7" s="16" t="n">
        <v>39264</v>
      </c>
      <c r="AO7" s="16" t="n">
        <v>36000</v>
      </c>
      <c r="AP7" s="16" t="n">
        <v>57888</v>
      </c>
      <c r="AQ7" s="16" t="n">
        <v>20832</v>
      </c>
      <c r="AR7" s="16" t="n">
        <v>28224</v>
      </c>
      <c r="AS7" s="16" t="n">
        <v>25248</v>
      </c>
      <c r="AT7" s="16" t="n">
        <v>33696</v>
      </c>
      <c r="AU7" s="16" t="n">
        <v>0</v>
      </c>
      <c r="AV7" s="16" t="n">
        <v>0</v>
      </c>
      <c r="AW7" s="16" t="n">
        <v>0</v>
      </c>
      <c r="AX7" s="16" t="n">
        <v>0</v>
      </c>
      <c r="AY7" s="16" t="n">
        <v>0</v>
      </c>
      <c r="AZ7" s="16" t="n">
        <v>0</v>
      </c>
      <c r="BA7" s="16" t="n">
        <v>0</v>
      </c>
      <c r="BB7" s="16" t="n">
        <v>0</v>
      </c>
      <c r="BC7" s="17" t="n">
        <f aca="false">SUM(AQ7:BB7)</f>
        <v>108000</v>
      </c>
    </row>
    <row r="8" customFormat="false" ht="13.8" hidden="false" customHeight="false" outlineLevel="0" collapsed="false">
      <c r="A8" s="12" t="n">
        <f aca="false">E8</f>
        <v>502593</v>
      </c>
      <c r="B8" s="12" t="s">
        <v>79</v>
      </c>
      <c r="C8" s="12" t="s">
        <v>70</v>
      </c>
      <c r="D8" s="13" t="s">
        <v>71</v>
      </c>
      <c r="E8" s="13" t="n">
        <v>502593</v>
      </c>
      <c r="F8" s="13" t="n">
        <v>1</v>
      </c>
      <c r="AB8" s="6" t="n">
        <v>15840</v>
      </c>
      <c r="AC8" s="6" t="n">
        <v>4920</v>
      </c>
      <c r="AD8" s="6" t="n">
        <v>17400</v>
      </c>
      <c r="AE8" s="6" t="n">
        <v>13560</v>
      </c>
      <c r="AF8" s="6" t="n">
        <v>9840</v>
      </c>
      <c r="AG8" s="6" t="n">
        <v>10560</v>
      </c>
      <c r="AH8" s="6" t="n">
        <v>11040</v>
      </c>
      <c r="AI8" s="6" t="n">
        <v>15240</v>
      </c>
      <c r="AJ8" s="6" t="n">
        <v>11280</v>
      </c>
      <c r="AK8" s="6" t="n">
        <v>19440</v>
      </c>
      <c r="AL8" s="6" t="n">
        <v>18480</v>
      </c>
      <c r="AM8" s="6" t="n">
        <v>16560</v>
      </c>
      <c r="AN8" s="6" t="n">
        <v>17160</v>
      </c>
      <c r="AO8" s="6" t="n">
        <v>28320</v>
      </c>
      <c r="AP8" s="6" t="n">
        <v>25320</v>
      </c>
      <c r="AQ8" s="6" t="n">
        <v>8760</v>
      </c>
      <c r="AR8" s="6" t="n">
        <v>13560</v>
      </c>
      <c r="AS8" s="6" t="n">
        <v>11760</v>
      </c>
      <c r="AT8" s="6" t="n">
        <v>16560</v>
      </c>
      <c r="AU8" s="6" t="n">
        <v>12480</v>
      </c>
      <c r="AV8" s="6" t="n">
        <v>14400</v>
      </c>
      <c r="AW8" s="6" t="n">
        <v>5160</v>
      </c>
      <c r="AX8" s="6" t="n">
        <v>3840</v>
      </c>
      <c r="AY8" s="6" t="n">
        <v>3480</v>
      </c>
      <c r="AZ8" s="6" t="n">
        <v>2400</v>
      </c>
      <c r="BA8" s="6" t="n">
        <v>5520</v>
      </c>
      <c r="BB8" s="6" t="n">
        <v>5520</v>
      </c>
      <c r="BC8" s="4" t="n">
        <f aca="false">SUM(AQ8:BB8)</f>
        <v>103440</v>
      </c>
    </row>
    <row r="9" customFormat="false" ht="13.8" hidden="false" customHeight="false" outlineLevel="0" collapsed="false">
      <c r="A9" s="12" t="n">
        <f aca="false">E9</f>
        <v>113816</v>
      </c>
      <c r="B9" s="12" t="s">
        <v>80</v>
      </c>
      <c r="C9" s="12" t="s">
        <v>70</v>
      </c>
      <c r="D9" s="13" t="s">
        <v>71</v>
      </c>
      <c r="E9" s="13" t="n">
        <v>113816</v>
      </c>
      <c r="F9" s="13" t="n">
        <v>1</v>
      </c>
      <c r="AD9" s="6" t="n">
        <v>11760</v>
      </c>
      <c r="AE9" s="6" t="n">
        <v>15360</v>
      </c>
      <c r="AF9" s="6" t="n">
        <v>5880</v>
      </c>
      <c r="AG9" s="6" t="n">
        <v>6960</v>
      </c>
      <c r="AH9" s="6" t="n">
        <v>9240</v>
      </c>
      <c r="AI9" s="6" t="n">
        <v>8880</v>
      </c>
      <c r="AJ9" s="6" t="n">
        <v>6000</v>
      </c>
      <c r="AK9" s="6" t="n">
        <v>15240</v>
      </c>
      <c r="AL9" s="6" t="n">
        <v>3840</v>
      </c>
      <c r="AM9" s="6" t="n">
        <v>4440</v>
      </c>
      <c r="AN9" s="6" t="n">
        <v>2640</v>
      </c>
      <c r="AO9" s="6" t="n">
        <v>3600</v>
      </c>
      <c r="AP9" s="6" t="n">
        <v>8640</v>
      </c>
      <c r="AQ9" s="6" t="n">
        <v>1320</v>
      </c>
      <c r="AR9" s="6" t="n">
        <v>2640</v>
      </c>
      <c r="AS9" s="6" t="n">
        <v>2280</v>
      </c>
      <c r="AT9" s="6" t="n">
        <v>3000</v>
      </c>
      <c r="AU9" s="6" t="n">
        <v>2520</v>
      </c>
      <c r="AV9" s="6" t="n">
        <v>4560</v>
      </c>
      <c r="AW9" s="6" t="n">
        <v>13080</v>
      </c>
      <c r="AX9" s="6" t="n">
        <v>5760</v>
      </c>
      <c r="AY9" s="6" t="n">
        <v>9240</v>
      </c>
      <c r="AZ9" s="6" t="n">
        <v>8640</v>
      </c>
      <c r="BA9" s="6" t="n">
        <v>6600</v>
      </c>
      <c r="BB9" s="6" t="n">
        <v>6600</v>
      </c>
      <c r="BC9" s="4" t="n">
        <f aca="false">SUM(AQ9:BB9)</f>
        <v>66240</v>
      </c>
    </row>
    <row r="10" customFormat="false" ht="13.8" hidden="false" customHeight="false" outlineLevel="0" collapsed="false">
      <c r="A10" s="12" t="n">
        <f aca="false">E10</f>
        <v>110848</v>
      </c>
      <c r="B10" s="12" t="s">
        <v>81</v>
      </c>
      <c r="C10" s="12" t="s">
        <v>74</v>
      </c>
      <c r="D10" s="13" t="s">
        <v>71</v>
      </c>
      <c r="E10" s="13" t="n">
        <v>110848</v>
      </c>
      <c r="F10" s="13" t="n">
        <v>1</v>
      </c>
      <c r="AE10" s="6" t="n">
        <v>5292</v>
      </c>
      <c r="AF10" s="6" t="n">
        <v>7392</v>
      </c>
      <c r="AG10" s="6" t="n">
        <v>6972</v>
      </c>
      <c r="AH10" s="6" t="n">
        <v>7644</v>
      </c>
      <c r="AI10" s="6" t="n">
        <v>7140</v>
      </c>
      <c r="AJ10" s="6" t="n">
        <v>6384</v>
      </c>
      <c r="AK10" s="6" t="n">
        <v>14112</v>
      </c>
      <c r="AL10" s="6" t="n">
        <v>5796</v>
      </c>
      <c r="AM10" s="6" t="n">
        <v>8904</v>
      </c>
      <c r="AN10" s="6" t="n">
        <v>8316</v>
      </c>
      <c r="AO10" s="6" t="n">
        <v>8988</v>
      </c>
      <c r="AP10" s="6" t="n">
        <v>11340</v>
      </c>
      <c r="AQ10" s="6" t="n">
        <v>4452</v>
      </c>
      <c r="AR10" s="6" t="n">
        <v>7224</v>
      </c>
      <c r="AS10" s="6" t="n">
        <v>5040</v>
      </c>
      <c r="AT10" s="6" t="n">
        <v>4284</v>
      </c>
      <c r="AU10" s="6" t="n">
        <v>1428</v>
      </c>
      <c r="AV10" s="6" t="n">
        <v>8904</v>
      </c>
      <c r="AW10" s="6" t="n">
        <v>8232</v>
      </c>
      <c r="AX10" s="6" t="n">
        <v>4872</v>
      </c>
      <c r="AY10" s="6" t="n">
        <v>6384</v>
      </c>
      <c r="AZ10" s="6" t="n">
        <v>3192</v>
      </c>
      <c r="BA10" s="6" t="n">
        <v>3780</v>
      </c>
      <c r="BB10" s="6" t="n">
        <v>3780</v>
      </c>
      <c r="BC10" s="4" t="n">
        <f aca="false">SUM(AQ10:BB10)</f>
        <v>61572</v>
      </c>
    </row>
    <row r="11" customFormat="false" ht="13.8" hidden="false" customHeight="false" outlineLevel="0" collapsed="false">
      <c r="A11" s="12" t="n">
        <f aca="false">E11</f>
        <v>502895</v>
      </c>
      <c r="B11" s="12" t="s">
        <v>82</v>
      </c>
      <c r="C11" s="12" t="s">
        <v>70</v>
      </c>
      <c r="D11" s="13" t="s">
        <v>71</v>
      </c>
      <c r="E11" s="13" t="n">
        <v>502895</v>
      </c>
      <c r="F11" s="13" t="n">
        <v>1</v>
      </c>
      <c r="AQ11" s="6" t="n">
        <v>1920</v>
      </c>
      <c r="AR11" s="6" t="n">
        <v>2160</v>
      </c>
      <c r="AS11" s="6" t="n">
        <v>2640</v>
      </c>
      <c r="AT11" s="6" t="n">
        <v>2760</v>
      </c>
      <c r="AU11" s="6" t="n">
        <v>2880</v>
      </c>
      <c r="AV11" s="6" t="n">
        <v>4080</v>
      </c>
      <c r="AW11" s="6" t="n">
        <v>15480</v>
      </c>
      <c r="AX11" s="6" t="n">
        <v>11040</v>
      </c>
      <c r="AY11" s="6" t="n">
        <v>3240</v>
      </c>
      <c r="AZ11" s="6" t="n">
        <v>960</v>
      </c>
      <c r="BA11" s="6" t="n">
        <v>4440</v>
      </c>
      <c r="BB11" s="6" t="n">
        <v>4440</v>
      </c>
      <c r="BC11" s="4" t="n">
        <f aca="false">SUM(AQ11:BB11)</f>
        <v>56040</v>
      </c>
    </row>
    <row r="12" customFormat="false" ht="13.8" hidden="false" customHeight="false" outlineLevel="0" collapsed="false">
      <c r="A12" s="12" t="n">
        <f aca="false">E12</f>
        <v>113852</v>
      </c>
      <c r="B12" s="12" t="s">
        <v>83</v>
      </c>
      <c r="C12" s="12" t="s">
        <v>70</v>
      </c>
      <c r="D12" s="13" t="s">
        <v>71</v>
      </c>
      <c r="E12" s="13" t="n">
        <v>113852</v>
      </c>
      <c r="F12" s="13" t="n">
        <v>1</v>
      </c>
      <c r="S12" s="6" t="n">
        <v>9120</v>
      </c>
      <c r="T12" s="6" t="n">
        <v>8280</v>
      </c>
      <c r="U12" s="6" t="n">
        <v>10680</v>
      </c>
      <c r="V12" s="6" t="n">
        <v>6840</v>
      </c>
      <c r="W12" s="6" t="n">
        <v>6720</v>
      </c>
      <c r="X12" s="6" t="n">
        <v>9240</v>
      </c>
      <c r="Y12" s="6" t="n">
        <v>10080</v>
      </c>
      <c r="Z12" s="6" t="n">
        <v>11640</v>
      </c>
      <c r="AA12" s="6" t="n">
        <v>9480</v>
      </c>
      <c r="AB12" s="6" t="n">
        <v>13440</v>
      </c>
      <c r="AC12" s="6" t="n">
        <v>9240</v>
      </c>
      <c r="AD12" s="6" t="n">
        <v>13920</v>
      </c>
      <c r="AE12" s="6" t="n">
        <v>5040</v>
      </c>
      <c r="AF12" s="6" t="n">
        <v>5280</v>
      </c>
      <c r="AG12" s="6" t="n">
        <v>6480</v>
      </c>
      <c r="AH12" s="6" t="n">
        <v>6480</v>
      </c>
      <c r="AI12" s="6" t="n">
        <v>7800</v>
      </c>
      <c r="AJ12" s="6" t="n">
        <v>5520</v>
      </c>
      <c r="AK12" s="6" t="n">
        <v>10440</v>
      </c>
      <c r="AL12" s="6" t="n">
        <v>1800</v>
      </c>
      <c r="AM12" s="6" t="n">
        <v>6000</v>
      </c>
      <c r="AN12" s="6" t="n">
        <v>5040</v>
      </c>
      <c r="AO12" s="6" t="n">
        <v>6360</v>
      </c>
      <c r="AP12" s="6" t="n">
        <v>7920</v>
      </c>
      <c r="AQ12" s="6" t="n">
        <v>1800</v>
      </c>
      <c r="AR12" s="6" t="n">
        <v>1320</v>
      </c>
      <c r="AS12" s="6" t="n">
        <v>2040</v>
      </c>
      <c r="AT12" s="6" t="n">
        <v>1680</v>
      </c>
      <c r="AU12" s="6" t="n">
        <v>2040</v>
      </c>
      <c r="AV12" s="6" t="n">
        <v>3600</v>
      </c>
      <c r="AW12" s="6" t="n">
        <v>16440</v>
      </c>
      <c r="AX12" s="6" t="n">
        <v>8880</v>
      </c>
      <c r="AY12" s="6" t="n">
        <v>3600</v>
      </c>
      <c r="AZ12" s="6" t="n">
        <v>2160</v>
      </c>
      <c r="BA12" s="6" t="n">
        <v>4920</v>
      </c>
      <c r="BB12" s="6" t="n">
        <v>4920</v>
      </c>
      <c r="BC12" s="4" t="n">
        <f aca="false">SUM(AQ12:BB12)</f>
        <v>53400</v>
      </c>
    </row>
    <row r="13" s="18" customFormat="true" ht="13.8" hidden="false" customHeight="false" outlineLevel="0" collapsed="false">
      <c r="A13" s="14" t="n">
        <f aca="false">E13</f>
        <v>113855</v>
      </c>
      <c r="B13" s="14" t="s">
        <v>84</v>
      </c>
      <c r="C13" s="12" t="s">
        <v>70</v>
      </c>
      <c r="D13" s="15" t="s">
        <v>71</v>
      </c>
      <c r="E13" s="15" t="n">
        <v>113855</v>
      </c>
      <c r="F13" s="13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n">
        <v>3552</v>
      </c>
      <c r="AO13" s="16" t="n">
        <v>20544</v>
      </c>
      <c r="AP13" s="16" t="n">
        <v>7488</v>
      </c>
      <c r="AQ13" s="16" t="n">
        <v>3648</v>
      </c>
      <c r="AR13" s="16" t="n">
        <v>3552</v>
      </c>
      <c r="AS13" s="16" t="n">
        <v>3264</v>
      </c>
      <c r="AT13" s="16" t="n">
        <v>1920</v>
      </c>
      <c r="AU13" s="16" t="n">
        <v>1344</v>
      </c>
      <c r="AV13" s="16" t="n">
        <v>6336</v>
      </c>
      <c r="AW13" s="16" t="n">
        <v>11904</v>
      </c>
      <c r="AX13" s="16" t="n">
        <v>19008</v>
      </c>
      <c r="AY13" s="16" t="n">
        <v>0</v>
      </c>
      <c r="AZ13" s="16" t="n">
        <v>0</v>
      </c>
      <c r="BA13" s="16" t="n">
        <v>0</v>
      </c>
      <c r="BB13" s="16" t="n">
        <v>0</v>
      </c>
      <c r="BC13" s="17" t="n">
        <f aca="false">SUM(AQ13:BB13)</f>
        <v>50976</v>
      </c>
    </row>
    <row r="14" customFormat="false" ht="13.8" hidden="false" customHeight="false" outlineLevel="0" collapsed="false">
      <c r="A14" s="12" t="n">
        <f aca="false">E14</f>
        <v>502607</v>
      </c>
      <c r="B14" s="12" t="s">
        <v>85</v>
      </c>
      <c r="C14" s="12" t="s">
        <v>70</v>
      </c>
      <c r="D14" s="13" t="s">
        <v>71</v>
      </c>
      <c r="E14" s="13" t="n">
        <v>502607</v>
      </c>
      <c r="F14" s="13" t="n">
        <v>1</v>
      </c>
      <c r="AW14" s="6" t="n">
        <v>10656</v>
      </c>
      <c r="AX14" s="6" t="n">
        <v>19488</v>
      </c>
      <c r="AY14" s="6" t="n">
        <v>3072</v>
      </c>
      <c r="AZ14" s="6" t="n">
        <v>0</v>
      </c>
      <c r="BA14" s="6" t="n">
        <v>8544</v>
      </c>
      <c r="BB14" s="6" t="n">
        <v>8544</v>
      </c>
      <c r="BC14" s="4" t="n">
        <f aca="false">SUM(AQ14:BB14)</f>
        <v>50304</v>
      </c>
    </row>
    <row r="15" customFormat="false" ht="13.8" hidden="false" customHeight="false" outlineLevel="0" collapsed="false">
      <c r="A15" s="12" t="n">
        <f aca="false">E15</f>
        <v>502604</v>
      </c>
      <c r="B15" s="12" t="s">
        <v>69</v>
      </c>
      <c r="C15" s="12" t="s">
        <v>70</v>
      </c>
      <c r="D15" s="13" t="s">
        <v>71</v>
      </c>
      <c r="E15" s="13" t="n">
        <v>502604</v>
      </c>
      <c r="F15" s="13" t="n">
        <v>1</v>
      </c>
      <c r="AW15" s="6" t="n">
        <v>8352</v>
      </c>
      <c r="AX15" s="6" t="n">
        <v>14112</v>
      </c>
      <c r="AY15" s="6" t="n">
        <v>480</v>
      </c>
      <c r="AZ15" s="6" t="n">
        <v>0</v>
      </c>
      <c r="BA15" s="6" t="n">
        <v>9984</v>
      </c>
      <c r="BB15" s="6" t="n">
        <v>9984</v>
      </c>
      <c r="BC15" s="4" t="n">
        <f aca="false">SUM(AQ15:BB15)</f>
        <v>42912</v>
      </c>
    </row>
    <row r="16" customFormat="false" ht="13.8" hidden="false" customHeight="false" outlineLevel="0" collapsed="false">
      <c r="A16" s="12" t="n">
        <f aca="false">E16</f>
        <v>502931</v>
      </c>
      <c r="B16" s="12" t="s">
        <v>86</v>
      </c>
      <c r="C16" s="12" t="s">
        <v>70</v>
      </c>
      <c r="D16" s="13" t="s">
        <v>71</v>
      </c>
      <c r="E16" s="13" t="n">
        <v>502931</v>
      </c>
      <c r="F16" s="13" t="n">
        <v>1</v>
      </c>
      <c r="AK16" s="6" t="n">
        <v>3888</v>
      </c>
      <c r="AL16" s="6" t="n">
        <v>456</v>
      </c>
      <c r="AM16" s="6" t="n">
        <v>2256</v>
      </c>
      <c r="AN16" s="6" t="n">
        <v>1920</v>
      </c>
      <c r="AO16" s="6" t="n">
        <v>2064</v>
      </c>
      <c r="AP16" s="6" t="n">
        <v>3912</v>
      </c>
      <c r="AQ16" s="6" t="n">
        <v>1152</v>
      </c>
      <c r="AR16" s="6" t="n">
        <v>2016</v>
      </c>
      <c r="AS16" s="6" t="n">
        <v>3528</v>
      </c>
      <c r="AT16" s="6" t="n">
        <v>4848</v>
      </c>
      <c r="AU16" s="6" t="n">
        <v>4200</v>
      </c>
      <c r="AV16" s="6" t="n">
        <v>2592</v>
      </c>
      <c r="AW16" s="6" t="n">
        <v>6576</v>
      </c>
      <c r="AX16" s="6" t="n">
        <v>3600</v>
      </c>
      <c r="AY16" s="6" t="n">
        <v>3072</v>
      </c>
      <c r="AZ16" s="6" t="n">
        <v>3072</v>
      </c>
      <c r="BA16" s="6" t="n">
        <v>2784</v>
      </c>
      <c r="BB16" s="6" t="n">
        <v>2784</v>
      </c>
      <c r="BC16" s="4" t="n">
        <f aca="false">SUM(AQ16:BB16)</f>
        <v>40224</v>
      </c>
    </row>
    <row r="17" customFormat="false" ht="13.8" hidden="false" customHeight="false" outlineLevel="0" collapsed="false">
      <c r="A17" s="12" t="n">
        <f aca="false">E17</f>
        <v>115178</v>
      </c>
      <c r="B17" s="12" t="s">
        <v>87</v>
      </c>
      <c r="C17" s="12" t="s">
        <v>70</v>
      </c>
      <c r="D17" s="13" t="s">
        <v>76</v>
      </c>
      <c r="E17" s="13" t="n">
        <v>115178</v>
      </c>
      <c r="F17" s="13" t="n">
        <v>1</v>
      </c>
      <c r="U17" s="6" t="n">
        <v>2520</v>
      </c>
      <c r="V17" s="6" t="n">
        <v>1800</v>
      </c>
      <c r="W17" s="6" t="n">
        <v>3888</v>
      </c>
      <c r="X17" s="6" t="n">
        <v>3888</v>
      </c>
      <c r="Y17" s="6" t="n">
        <v>3744</v>
      </c>
      <c r="Z17" s="6" t="n">
        <v>4464</v>
      </c>
      <c r="AA17" s="6" t="n">
        <v>3456</v>
      </c>
      <c r="AB17" s="6" t="n">
        <v>2664</v>
      </c>
      <c r="AC17" s="6" t="n">
        <v>5616</v>
      </c>
      <c r="AD17" s="6" t="n">
        <v>4752</v>
      </c>
      <c r="AE17" s="6" t="n">
        <v>2448</v>
      </c>
      <c r="AF17" s="6" t="n">
        <v>4104</v>
      </c>
      <c r="AG17" s="6" t="n">
        <v>3456</v>
      </c>
      <c r="AH17" s="6" t="n">
        <v>3528</v>
      </c>
      <c r="AI17" s="6" t="n">
        <v>7776</v>
      </c>
      <c r="AJ17" s="6" t="n">
        <v>4320</v>
      </c>
      <c r="AK17" s="6" t="n">
        <v>4752</v>
      </c>
      <c r="AL17" s="6" t="n">
        <v>5616</v>
      </c>
      <c r="AM17" s="6" t="n">
        <v>4032</v>
      </c>
      <c r="AN17" s="6" t="n">
        <v>7128</v>
      </c>
      <c r="AO17" s="6" t="n">
        <v>6696</v>
      </c>
      <c r="AP17" s="6" t="n">
        <v>6552</v>
      </c>
      <c r="AQ17" s="6" t="n">
        <v>2520</v>
      </c>
      <c r="AR17" s="6" t="n">
        <v>4392</v>
      </c>
      <c r="AS17" s="6" t="n">
        <v>5544</v>
      </c>
      <c r="AT17" s="6" t="n">
        <v>6552</v>
      </c>
      <c r="AU17" s="6" t="n">
        <v>4248</v>
      </c>
      <c r="AV17" s="6" t="n">
        <v>3456</v>
      </c>
      <c r="AW17" s="6" t="n">
        <v>2808</v>
      </c>
      <c r="AX17" s="6" t="n">
        <v>1296</v>
      </c>
      <c r="AY17" s="6" t="n">
        <v>648</v>
      </c>
      <c r="AZ17" s="6" t="n">
        <v>432</v>
      </c>
      <c r="BA17" s="6" t="n">
        <v>0</v>
      </c>
      <c r="BB17" s="6" t="n">
        <v>0</v>
      </c>
      <c r="BC17" s="4" t="n">
        <f aca="false">SUM(AQ17:BB17)</f>
        <v>31896</v>
      </c>
    </row>
    <row r="18" customFormat="false" ht="13.8" hidden="false" customHeight="false" outlineLevel="0" collapsed="false">
      <c r="A18" s="12" t="n">
        <f aca="false">E18</f>
        <v>115176</v>
      </c>
      <c r="B18" s="12" t="s">
        <v>88</v>
      </c>
      <c r="C18" s="12" t="s">
        <v>70</v>
      </c>
      <c r="D18" s="13" t="s">
        <v>76</v>
      </c>
      <c r="E18" s="13" t="n">
        <v>115176</v>
      </c>
      <c r="F18" s="13" t="n">
        <v>1</v>
      </c>
      <c r="U18" s="6" t="n">
        <v>2520</v>
      </c>
      <c r="V18" s="6" t="n">
        <v>2160</v>
      </c>
      <c r="W18" s="6" t="n">
        <v>3888</v>
      </c>
      <c r="X18" s="6" t="n">
        <v>3672</v>
      </c>
      <c r="Y18" s="6" t="n">
        <v>3888</v>
      </c>
      <c r="Z18" s="6" t="n">
        <v>3960</v>
      </c>
      <c r="AA18" s="6" t="n">
        <v>3456</v>
      </c>
      <c r="AB18" s="6" t="n">
        <v>2880</v>
      </c>
      <c r="AC18" s="6" t="n">
        <v>5616</v>
      </c>
      <c r="AD18" s="6" t="n">
        <v>5040</v>
      </c>
      <c r="AE18" s="6" t="n">
        <v>2952</v>
      </c>
      <c r="AF18" s="6" t="n">
        <v>4104</v>
      </c>
      <c r="AG18" s="6" t="n">
        <v>4464</v>
      </c>
      <c r="AH18" s="6" t="n">
        <v>4104</v>
      </c>
      <c r="AI18" s="6" t="n">
        <v>7992</v>
      </c>
      <c r="AJ18" s="6" t="n">
        <v>3888</v>
      </c>
      <c r="AK18" s="6" t="n">
        <v>4824</v>
      </c>
      <c r="AL18" s="6" t="n">
        <v>5760</v>
      </c>
      <c r="AM18" s="6" t="n">
        <v>4248</v>
      </c>
      <c r="AN18" s="6" t="n">
        <v>7704</v>
      </c>
      <c r="AO18" s="6" t="n">
        <v>5760</v>
      </c>
      <c r="AP18" s="6" t="n">
        <v>6480</v>
      </c>
      <c r="AQ18" s="6" t="n">
        <v>3384</v>
      </c>
      <c r="AR18" s="6" t="n">
        <v>3600</v>
      </c>
      <c r="AS18" s="6" t="n">
        <v>5256</v>
      </c>
      <c r="AT18" s="6" t="n">
        <v>5976</v>
      </c>
      <c r="AU18" s="6" t="n">
        <v>4032</v>
      </c>
      <c r="AV18" s="6" t="n">
        <v>3384</v>
      </c>
      <c r="AW18" s="6" t="n">
        <v>2592</v>
      </c>
      <c r="AX18" s="6" t="n">
        <v>1440</v>
      </c>
      <c r="AY18" s="6" t="n">
        <v>504</v>
      </c>
      <c r="AZ18" s="6" t="n">
        <v>432</v>
      </c>
      <c r="BA18" s="6" t="n">
        <v>0</v>
      </c>
      <c r="BB18" s="6" t="n">
        <v>0</v>
      </c>
      <c r="BC18" s="4" t="n">
        <f aca="false">SUM(AQ18:BB18)</f>
        <v>30600</v>
      </c>
    </row>
    <row r="19" customFormat="false" ht="13.8" hidden="false" customHeight="false" outlineLevel="0" collapsed="false">
      <c r="A19" s="12" t="n">
        <f aca="false">E19</f>
        <v>502932</v>
      </c>
      <c r="B19" s="12" t="s">
        <v>89</v>
      </c>
      <c r="C19" s="12" t="s">
        <v>70</v>
      </c>
      <c r="D19" s="13" t="s">
        <v>71</v>
      </c>
      <c r="E19" s="13" t="n">
        <v>502932</v>
      </c>
      <c r="F19" s="13" t="n">
        <v>1</v>
      </c>
      <c r="AK19" s="6" t="n">
        <v>4056</v>
      </c>
      <c r="AL19" s="6" t="n">
        <v>8208</v>
      </c>
      <c r="AM19" s="6" t="n">
        <v>3360</v>
      </c>
      <c r="AN19" s="6" t="n">
        <v>2592</v>
      </c>
      <c r="AO19" s="6" t="n">
        <v>3478.992</v>
      </c>
      <c r="AP19" s="6" t="n">
        <v>5088</v>
      </c>
      <c r="AQ19" s="6" t="n">
        <v>1704</v>
      </c>
      <c r="AR19" s="6" t="n">
        <v>2448</v>
      </c>
      <c r="AS19" s="6" t="n">
        <v>2736</v>
      </c>
      <c r="AT19" s="6" t="n">
        <v>3624</v>
      </c>
      <c r="AU19" s="6" t="n">
        <v>3936</v>
      </c>
      <c r="AV19" s="6" t="n">
        <v>3192</v>
      </c>
      <c r="AW19" s="6" t="n">
        <v>2568</v>
      </c>
      <c r="AX19" s="6" t="n">
        <v>1800</v>
      </c>
      <c r="AY19" s="6" t="n">
        <v>1680</v>
      </c>
      <c r="AZ19" s="6" t="n">
        <v>1752</v>
      </c>
      <c r="BA19" s="6" t="n">
        <v>1776</v>
      </c>
      <c r="BB19" s="6" t="n">
        <v>1776</v>
      </c>
      <c r="BC19" s="4" t="n">
        <f aca="false">SUM(AQ19:BB19)</f>
        <v>28992</v>
      </c>
    </row>
    <row r="20" customFormat="false" ht="13.8" hidden="false" customHeight="false" outlineLevel="0" collapsed="false">
      <c r="A20" s="12" t="n">
        <f aca="false">E20</f>
        <v>503252</v>
      </c>
      <c r="B20" s="12" t="s">
        <v>84</v>
      </c>
      <c r="C20" s="12" t="s">
        <v>70</v>
      </c>
      <c r="D20" s="13" t="s">
        <v>71</v>
      </c>
      <c r="E20" s="13" t="n">
        <v>503252</v>
      </c>
      <c r="F20" s="13" t="n">
        <v>1</v>
      </c>
      <c r="AX20" s="6" t="n">
        <v>432</v>
      </c>
      <c r="AY20" s="6" t="n">
        <v>8424</v>
      </c>
      <c r="AZ20" s="6" t="n">
        <v>3384</v>
      </c>
      <c r="BA20" s="6" t="n">
        <v>4608</v>
      </c>
      <c r="BB20" s="6" t="n">
        <v>4608</v>
      </c>
      <c r="BC20" s="4" t="n">
        <f aca="false">SUM(AQ20:BB20)</f>
        <v>21456</v>
      </c>
    </row>
    <row r="21" s="18" customFormat="true" ht="13.8" hidden="false" customHeight="false" outlineLevel="0" collapsed="false">
      <c r="A21" s="14" t="n">
        <f aca="false">E21</f>
        <v>502601</v>
      </c>
      <c r="B21" s="14" t="s">
        <v>90</v>
      </c>
      <c r="C21" s="12" t="s">
        <v>70</v>
      </c>
      <c r="D21" s="15" t="s">
        <v>71</v>
      </c>
      <c r="E21" s="15" t="n">
        <v>502601</v>
      </c>
      <c r="F21" s="13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 t="n">
        <v>37200</v>
      </c>
      <c r="AC21" s="16" t="n">
        <v>3240</v>
      </c>
      <c r="AD21" s="16" t="n">
        <v>7080</v>
      </c>
      <c r="AE21" s="16" t="n">
        <v>4320</v>
      </c>
      <c r="AF21" s="16" t="n">
        <v>7440</v>
      </c>
      <c r="AG21" s="16" t="n">
        <v>8160</v>
      </c>
      <c r="AH21" s="16" t="n">
        <v>8520</v>
      </c>
      <c r="AI21" s="16" t="n">
        <v>36120</v>
      </c>
      <c r="AJ21" s="16" t="n">
        <v>4320</v>
      </c>
      <c r="AK21" s="16" t="n">
        <v>4680</v>
      </c>
      <c r="AL21" s="16" t="n">
        <v>9600</v>
      </c>
      <c r="AM21" s="16" t="n">
        <v>7680</v>
      </c>
      <c r="AN21" s="16" t="n">
        <v>15840</v>
      </c>
      <c r="AO21" s="16" t="n">
        <v>15960</v>
      </c>
      <c r="AP21" s="16" t="n">
        <v>8160</v>
      </c>
      <c r="AQ21" s="16" t="n">
        <v>5640</v>
      </c>
      <c r="AR21" s="16" t="n">
        <v>4560</v>
      </c>
      <c r="AS21" s="16" t="n">
        <v>0</v>
      </c>
      <c r="AT21" s="16" t="n">
        <v>0</v>
      </c>
      <c r="AU21" s="16" t="n">
        <v>0</v>
      </c>
      <c r="AV21" s="16" t="n">
        <v>0</v>
      </c>
      <c r="AW21" s="16" t="n">
        <v>0</v>
      </c>
      <c r="AX21" s="16" t="n">
        <v>0</v>
      </c>
      <c r="AY21" s="16" t="n">
        <v>0</v>
      </c>
      <c r="AZ21" s="16" t="n">
        <v>0</v>
      </c>
      <c r="BA21" s="16" t="n">
        <v>0</v>
      </c>
      <c r="BB21" s="16" t="n">
        <v>0</v>
      </c>
      <c r="BC21" s="17" t="n">
        <f aca="false">SUM(AQ21:BB21)</f>
        <v>10200</v>
      </c>
    </row>
    <row r="22" customFormat="false" ht="13.8" hidden="false" customHeight="false" outlineLevel="0" collapsed="false">
      <c r="A22" s="12" t="n">
        <f aca="false">E22</f>
        <v>502177</v>
      </c>
      <c r="B22" s="12" t="s">
        <v>91</v>
      </c>
      <c r="C22" s="12" t="s">
        <v>92</v>
      </c>
      <c r="D22" s="13" t="s">
        <v>71</v>
      </c>
      <c r="E22" s="13" t="n">
        <v>502177</v>
      </c>
      <c r="F22" s="13"/>
      <c r="AN22" s="6" t="n">
        <v>420</v>
      </c>
      <c r="AO22" s="6" t="n">
        <v>300</v>
      </c>
      <c r="AP22" s="6" t="n">
        <v>420</v>
      </c>
      <c r="AQ22" s="6" t="n">
        <v>852</v>
      </c>
      <c r="AR22" s="6" t="n">
        <v>0</v>
      </c>
      <c r="AS22" s="6" t="n">
        <v>0</v>
      </c>
      <c r="AT22" s="6" t="n">
        <v>0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  <c r="BC22" s="4" t="n">
        <f aca="false">SUM(AQ22:BB22)</f>
        <v>852</v>
      </c>
    </row>
    <row r="23" customFormat="false" ht="13.8" hidden="false" customHeight="false" outlineLevel="0" collapsed="false">
      <c r="A23" s="12" t="n">
        <f aca="false">E23</f>
        <v>502178</v>
      </c>
      <c r="B23" s="12" t="s">
        <v>93</v>
      </c>
      <c r="C23" s="12" t="s">
        <v>92</v>
      </c>
      <c r="D23" s="13" t="s">
        <v>71</v>
      </c>
      <c r="E23" s="13" t="n">
        <v>502178</v>
      </c>
      <c r="F23" s="13"/>
      <c r="AQ23" s="6" t="n">
        <v>600</v>
      </c>
      <c r="AR23" s="6" t="n">
        <v>0</v>
      </c>
      <c r="AS23" s="6" t="n">
        <v>0</v>
      </c>
      <c r="AT23" s="6" t="n">
        <v>0</v>
      </c>
      <c r="AU23" s="6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0</v>
      </c>
      <c r="BA23" s="6" t="n">
        <v>0</v>
      </c>
      <c r="BB23" s="6" t="n">
        <v>0</v>
      </c>
      <c r="BC23" s="4" t="n">
        <f aca="false">SUM(AQ23:BB23)</f>
        <v>600</v>
      </c>
    </row>
    <row r="24" customFormat="false" ht="13.8" hidden="false" customHeight="false" outlineLevel="0" collapsed="false">
      <c r="A24" s="12" t="n">
        <f aca="false">E24</f>
        <v>503252</v>
      </c>
      <c r="B24" s="12" t="s">
        <v>84</v>
      </c>
      <c r="C24" s="12" t="s">
        <v>70</v>
      </c>
      <c r="D24" s="13" t="s">
        <v>71</v>
      </c>
      <c r="E24" s="13" t="n">
        <v>503252</v>
      </c>
      <c r="F24" s="13"/>
      <c r="AZ24" s="6" t="n">
        <v>144</v>
      </c>
      <c r="BA24" s="6" t="n">
        <v>216</v>
      </c>
      <c r="BB24" s="6" t="n">
        <v>216</v>
      </c>
      <c r="BC24" s="4" t="n">
        <f aca="false">SUM(AQ24:BB24)</f>
        <v>576</v>
      </c>
    </row>
    <row r="25" customFormat="false" ht="13.8" hidden="false" customHeight="false" outlineLevel="0" collapsed="false">
      <c r="A25" s="12" t="n">
        <f aca="false">E25</f>
        <v>343595</v>
      </c>
      <c r="B25" s="12" t="s">
        <v>94</v>
      </c>
      <c r="C25" s="12" t="s">
        <v>92</v>
      </c>
      <c r="D25" s="13" t="s">
        <v>71</v>
      </c>
      <c r="E25" s="13" t="n">
        <v>343595</v>
      </c>
      <c r="F25" s="13"/>
      <c r="U25" s="6" t="n">
        <v>684</v>
      </c>
      <c r="V25" s="6" t="n">
        <v>120</v>
      </c>
      <c r="W25" s="6" t="n">
        <v>156</v>
      </c>
      <c r="X25" s="6" t="n">
        <v>288</v>
      </c>
      <c r="Y25" s="6" t="n">
        <v>180</v>
      </c>
      <c r="Z25" s="6" t="n">
        <v>132</v>
      </c>
      <c r="AA25" s="6" t="n">
        <v>312</v>
      </c>
      <c r="AB25" s="6" t="n">
        <v>156</v>
      </c>
      <c r="AC25" s="6" t="n">
        <v>516</v>
      </c>
      <c r="AD25" s="6" t="n">
        <v>696</v>
      </c>
      <c r="AE25" s="6" t="n">
        <v>396</v>
      </c>
      <c r="AF25" s="6" t="n">
        <v>408</v>
      </c>
      <c r="AG25" s="6" t="n">
        <v>1248</v>
      </c>
      <c r="AH25" s="6" t="n">
        <v>468</v>
      </c>
      <c r="AI25" s="6" t="n">
        <v>1368</v>
      </c>
      <c r="AJ25" s="6" t="n">
        <v>132</v>
      </c>
      <c r="AK25" s="6" t="n">
        <v>36</v>
      </c>
      <c r="AL25" s="6" t="n">
        <v>180</v>
      </c>
      <c r="AM25" s="6" t="n">
        <v>72</v>
      </c>
      <c r="AN25" s="6" t="n">
        <v>300</v>
      </c>
      <c r="AO25" s="6" t="n">
        <v>216</v>
      </c>
      <c r="AP25" s="6" t="n">
        <v>336</v>
      </c>
      <c r="AQ25" s="6" t="n">
        <v>12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4" t="n">
        <f aca="false">SUM(AQ25:BB25)</f>
        <v>12</v>
      </c>
    </row>
    <row r="26" customFormat="false" ht="13.8" hidden="false" customHeight="false" outlineLevel="0" collapsed="false">
      <c r="A26" s="12" t="n">
        <f aca="false">E26</f>
        <v>343004</v>
      </c>
      <c r="B26" s="12" t="s">
        <v>95</v>
      </c>
      <c r="C26" s="12" t="s">
        <v>92</v>
      </c>
      <c r="D26" s="13" t="s">
        <v>96</v>
      </c>
      <c r="E26" s="13" t="n">
        <v>343004</v>
      </c>
      <c r="F26" s="13"/>
      <c r="J26" s="6" t="n">
        <v>1020</v>
      </c>
      <c r="K26" s="6" t="n">
        <v>2160</v>
      </c>
      <c r="L26" s="6" t="n">
        <v>276</v>
      </c>
      <c r="M26" s="6" t="n">
        <v>300</v>
      </c>
      <c r="N26" s="6" t="n">
        <v>960</v>
      </c>
      <c r="O26" s="6" t="n">
        <v>276</v>
      </c>
      <c r="P26" s="6" t="n">
        <v>1692</v>
      </c>
      <c r="Q26" s="6" t="n">
        <v>60</v>
      </c>
      <c r="R26" s="6" t="n">
        <v>636</v>
      </c>
      <c r="S26" s="6" t="n">
        <v>48</v>
      </c>
      <c r="T26" s="6" t="n">
        <v>228</v>
      </c>
      <c r="U26" s="6" t="n">
        <v>60</v>
      </c>
      <c r="V26" s="6" t="n">
        <v>12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BC26" s="4" t="n">
        <f aca="false">SUM(AQ26:BB26)</f>
        <v>0</v>
      </c>
    </row>
    <row r="27" customFormat="false" ht="13.8" hidden="false" customHeight="false" outlineLevel="0" collapsed="false">
      <c r="A27" s="12" t="n">
        <f aca="false">E27</f>
        <v>343005</v>
      </c>
      <c r="B27" s="12" t="s">
        <v>97</v>
      </c>
      <c r="C27" s="12" t="s">
        <v>92</v>
      </c>
      <c r="D27" s="13" t="s">
        <v>96</v>
      </c>
      <c r="E27" s="13" t="n">
        <v>343005</v>
      </c>
      <c r="F27" s="13"/>
      <c r="M27" s="6" t="n">
        <v>12</v>
      </c>
      <c r="N27" s="6" t="n">
        <v>96</v>
      </c>
      <c r="O27" s="6" t="n">
        <v>0</v>
      </c>
      <c r="P27" s="6" t="n">
        <v>900</v>
      </c>
      <c r="Q27" s="6" t="n">
        <v>0</v>
      </c>
      <c r="R27" s="6" t="n">
        <v>0</v>
      </c>
      <c r="T27" s="6" t="n">
        <v>48</v>
      </c>
      <c r="U27" s="6" t="n">
        <v>2484</v>
      </c>
      <c r="V27" s="6" t="n">
        <v>12</v>
      </c>
      <c r="W27" s="6" t="n">
        <v>108</v>
      </c>
      <c r="X27" s="6" t="n">
        <v>240</v>
      </c>
      <c r="Y27" s="6" t="n">
        <v>264</v>
      </c>
      <c r="Z27" s="6" t="n">
        <v>288</v>
      </c>
      <c r="AA27" s="6" t="n">
        <v>252</v>
      </c>
      <c r="AB27" s="6" t="n">
        <v>0</v>
      </c>
      <c r="AC27" s="6" t="n">
        <v>0</v>
      </c>
      <c r="AD27" s="6" t="n">
        <v>0</v>
      </c>
      <c r="BC27" s="4" t="n">
        <f aca="false">SUM(AQ27:BB27)</f>
        <v>0</v>
      </c>
    </row>
    <row r="28" customFormat="false" ht="13.8" hidden="false" customHeight="false" outlineLevel="0" collapsed="false">
      <c r="A28" s="12" t="n">
        <f aca="false">E28</f>
        <v>122010</v>
      </c>
      <c r="B28" s="12" t="s">
        <v>98</v>
      </c>
      <c r="C28" s="12" t="s">
        <v>99</v>
      </c>
      <c r="D28" s="13" t="s">
        <v>96</v>
      </c>
      <c r="E28" s="13" t="n">
        <v>122010</v>
      </c>
      <c r="F28" s="13"/>
      <c r="G28" s="6" t="n">
        <v>480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1344</v>
      </c>
      <c r="N28" s="6" t="n">
        <v>3072</v>
      </c>
      <c r="O28" s="6" t="n">
        <v>0</v>
      </c>
      <c r="P28" s="6" t="n">
        <v>0</v>
      </c>
      <c r="Q28" s="6" t="n">
        <v>0</v>
      </c>
      <c r="R28" s="6" t="n">
        <v>0</v>
      </c>
      <c r="BC28" s="4" t="n">
        <f aca="false">SUM(AQ28:BB28)</f>
        <v>0</v>
      </c>
    </row>
    <row r="29" customFormat="false" ht="13.8" hidden="false" customHeight="false" outlineLevel="0" collapsed="false">
      <c r="A29" s="12" t="n">
        <f aca="false">E29</f>
        <v>122011</v>
      </c>
      <c r="B29" s="12" t="s">
        <v>100</v>
      </c>
      <c r="C29" s="12" t="s">
        <v>99</v>
      </c>
      <c r="D29" s="13" t="s">
        <v>96</v>
      </c>
      <c r="E29" s="13" t="n">
        <v>122011</v>
      </c>
      <c r="F29" s="13"/>
      <c r="G29" s="6" t="n">
        <v>19104</v>
      </c>
      <c r="H29" s="6" t="n">
        <v>3360</v>
      </c>
      <c r="I29" s="6" t="n">
        <v>4128</v>
      </c>
      <c r="J29" s="6" t="n">
        <v>2784</v>
      </c>
      <c r="K29" s="6" t="n">
        <v>4512</v>
      </c>
      <c r="L29" s="6" t="n">
        <v>4608</v>
      </c>
      <c r="M29" s="6" t="n">
        <v>4320</v>
      </c>
      <c r="N29" s="6" t="n">
        <v>3840</v>
      </c>
      <c r="O29" s="6" t="n">
        <v>4896</v>
      </c>
      <c r="P29" s="6" t="n">
        <v>3456</v>
      </c>
      <c r="Q29" s="6" t="n">
        <v>6336</v>
      </c>
      <c r="R29" s="6" t="n">
        <v>7296</v>
      </c>
      <c r="S29" s="6" t="n">
        <v>3360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BC29" s="4" t="n">
        <f aca="false">SUM(AQ29:BB29)</f>
        <v>0</v>
      </c>
    </row>
    <row r="30" customFormat="false" ht="13.8" hidden="false" customHeight="false" outlineLevel="0" collapsed="false">
      <c r="A30" s="12" t="n">
        <f aca="false">E30</f>
        <v>122004</v>
      </c>
      <c r="B30" s="12" t="s">
        <v>101</v>
      </c>
      <c r="C30" s="12" t="s">
        <v>99</v>
      </c>
      <c r="D30" s="13" t="s">
        <v>96</v>
      </c>
      <c r="E30" s="13" t="n">
        <v>122004</v>
      </c>
      <c r="F30" s="13"/>
      <c r="U30" s="6" t="n">
        <v>2088</v>
      </c>
      <c r="V30" s="6" t="n">
        <v>288</v>
      </c>
      <c r="W30" s="6" t="n">
        <v>936</v>
      </c>
      <c r="X30" s="6" t="n">
        <v>936</v>
      </c>
      <c r="Y30" s="6" t="n">
        <v>360</v>
      </c>
      <c r="Z30" s="6" t="n">
        <v>216</v>
      </c>
      <c r="AA30" s="6" t="n">
        <v>432</v>
      </c>
      <c r="AB30" s="6" t="n">
        <v>360</v>
      </c>
      <c r="AC30" s="6" t="n">
        <v>1152</v>
      </c>
      <c r="AD30" s="6" t="n">
        <v>1080</v>
      </c>
      <c r="AE30" s="6" t="n">
        <v>432</v>
      </c>
      <c r="AF30" s="6" t="n">
        <v>864</v>
      </c>
      <c r="AG30" s="6" t="n">
        <v>576</v>
      </c>
      <c r="AH30" s="6" t="n">
        <v>288</v>
      </c>
      <c r="AI30" s="6" t="n">
        <v>936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BC30" s="4" t="n">
        <f aca="false">SUM(AQ30:BB30)</f>
        <v>0</v>
      </c>
    </row>
    <row r="31" customFormat="false" ht="13.8" hidden="false" customHeight="false" outlineLevel="0" collapsed="false">
      <c r="A31" s="12" t="n">
        <f aca="false">E31</f>
        <v>110854</v>
      </c>
      <c r="B31" s="12" t="s">
        <v>102</v>
      </c>
      <c r="C31" s="12" t="s">
        <v>74</v>
      </c>
      <c r="D31" s="13" t="s">
        <v>71</v>
      </c>
      <c r="E31" s="13" t="n">
        <v>110854</v>
      </c>
      <c r="F31" s="13"/>
      <c r="L31" s="6" t="n">
        <v>42588</v>
      </c>
      <c r="M31" s="6" t="n">
        <v>0</v>
      </c>
      <c r="N31" s="6" t="n">
        <v>4032</v>
      </c>
      <c r="O31" s="6" t="n">
        <v>0</v>
      </c>
      <c r="P31" s="6" t="n">
        <v>0</v>
      </c>
      <c r="Q31" s="6" t="n">
        <v>0</v>
      </c>
      <c r="R31" s="6" t="n">
        <v>0</v>
      </c>
      <c r="BC31" s="4" t="n">
        <f aca="false">SUM(AQ31:BB31)</f>
        <v>0</v>
      </c>
    </row>
    <row r="32" customFormat="false" ht="13.8" hidden="false" customHeight="false" outlineLevel="0" collapsed="false">
      <c r="A32" s="12" t="n">
        <f aca="false">E32</f>
        <v>113764</v>
      </c>
      <c r="B32" s="12" t="s">
        <v>78</v>
      </c>
      <c r="C32" s="12" t="s">
        <v>70</v>
      </c>
      <c r="D32" s="13" t="s">
        <v>71</v>
      </c>
      <c r="E32" s="13" t="n">
        <v>113764</v>
      </c>
      <c r="F32" s="13"/>
      <c r="G32" s="6" t="n">
        <v>34272</v>
      </c>
      <c r="H32" s="6" t="n">
        <v>5280</v>
      </c>
      <c r="I32" s="6" t="n">
        <v>192</v>
      </c>
      <c r="J32" s="6" t="n">
        <v>2400</v>
      </c>
      <c r="K32" s="6" t="n">
        <v>55008</v>
      </c>
      <c r="L32" s="6" t="n">
        <v>41376</v>
      </c>
      <c r="M32" s="6" t="n">
        <v>11520</v>
      </c>
      <c r="N32" s="6" t="n">
        <v>10272</v>
      </c>
      <c r="O32" s="6" t="n">
        <v>9696</v>
      </c>
      <c r="P32" s="6" t="n">
        <v>32832</v>
      </c>
      <c r="Q32" s="6" t="n">
        <v>33504</v>
      </c>
      <c r="R32" s="6" t="n">
        <v>75936</v>
      </c>
      <c r="S32" s="6" t="n">
        <v>15840</v>
      </c>
      <c r="T32" s="6" t="n">
        <v>576</v>
      </c>
      <c r="U32" s="6" t="n">
        <v>44064</v>
      </c>
      <c r="V32" s="6" t="n">
        <v>31872</v>
      </c>
      <c r="W32" s="6" t="n">
        <v>36768</v>
      </c>
      <c r="X32" s="6" t="n">
        <v>36768</v>
      </c>
      <c r="Y32" s="6" t="n">
        <v>45792</v>
      </c>
      <c r="Z32" s="6" t="n">
        <v>62496</v>
      </c>
      <c r="AA32" s="6" t="n">
        <v>45120</v>
      </c>
      <c r="AB32" s="6" t="n">
        <v>56832</v>
      </c>
      <c r="AC32" s="6" t="n">
        <v>768</v>
      </c>
      <c r="AD32" s="6" t="n">
        <v>0</v>
      </c>
      <c r="BC32" s="4" t="n">
        <f aca="false">SUM(AQ32:BB32)</f>
        <v>0</v>
      </c>
    </row>
    <row r="33" customFormat="false" ht="13.8" hidden="false" customHeight="false" outlineLevel="0" collapsed="false">
      <c r="A33" s="12" t="n">
        <f aca="false">E33</f>
        <v>113797</v>
      </c>
      <c r="B33" s="12" t="s">
        <v>72</v>
      </c>
      <c r="C33" s="12" t="s">
        <v>70</v>
      </c>
      <c r="D33" s="13" t="s">
        <v>71</v>
      </c>
      <c r="E33" s="13" t="n">
        <v>113797</v>
      </c>
      <c r="F33" s="13"/>
      <c r="L33" s="6" t="n">
        <v>55800</v>
      </c>
      <c r="M33" s="6" t="n">
        <v>0</v>
      </c>
      <c r="N33" s="6" t="n">
        <v>28560</v>
      </c>
      <c r="O33" s="6" t="n">
        <v>240</v>
      </c>
      <c r="P33" s="6" t="n">
        <v>0</v>
      </c>
      <c r="Q33" s="6" t="n">
        <v>0</v>
      </c>
      <c r="R33" s="6" t="n">
        <v>0</v>
      </c>
      <c r="BC33" s="4" t="n">
        <f aca="false">SUM(AQ33:BB33)</f>
        <v>0</v>
      </c>
    </row>
    <row r="34" customFormat="false" ht="13.8" hidden="false" customHeight="false" outlineLevel="0" collapsed="false">
      <c r="A34" s="12" t="n">
        <f aca="false">E34</f>
        <v>113796</v>
      </c>
      <c r="B34" s="12" t="s">
        <v>103</v>
      </c>
      <c r="C34" s="12" t="s">
        <v>70</v>
      </c>
      <c r="D34" s="13" t="s">
        <v>71</v>
      </c>
      <c r="E34" s="13" t="n">
        <v>113796</v>
      </c>
      <c r="F34" s="13"/>
      <c r="L34" s="6" t="n">
        <v>49200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BC34" s="4" t="n">
        <f aca="false">SUM(AQ34:BB34)</f>
        <v>0</v>
      </c>
    </row>
    <row r="35" customFormat="false" ht="13.8" hidden="false" customHeight="false" outlineLevel="0" collapsed="false">
      <c r="A35" s="12" t="n">
        <f aca="false">E35</f>
        <v>113795</v>
      </c>
      <c r="B35" s="12" t="s">
        <v>69</v>
      </c>
      <c r="C35" s="12" t="s">
        <v>70</v>
      </c>
      <c r="D35" s="13" t="s">
        <v>71</v>
      </c>
      <c r="E35" s="13" t="n">
        <v>113795</v>
      </c>
      <c r="F35" s="13"/>
      <c r="G35" s="6" t="n">
        <v>40080</v>
      </c>
      <c r="H35" s="6" t="n">
        <v>34320</v>
      </c>
      <c r="I35" s="6" t="n">
        <v>74040</v>
      </c>
      <c r="J35" s="6" t="n">
        <v>44754.96</v>
      </c>
      <c r="K35" s="6" t="n">
        <v>15720</v>
      </c>
      <c r="L35" s="6" t="n">
        <v>2040</v>
      </c>
      <c r="M35" s="6" t="n">
        <v>29400</v>
      </c>
      <c r="N35" s="6" t="n">
        <v>71880</v>
      </c>
      <c r="O35" s="6" t="n">
        <v>36360</v>
      </c>
      <c r="P35" s="6" t="n">
        <v>11280</v>
      </c>
      <c r="Q35" s="6" t="n">
        <v>12240</v>
      </c>
      <c r="R35" s="6" t="n">
        <v>0</v>
      </c>
      <c r="S35" s="6" t="n">
        <v>5280</v>
      </c>
      <c r="T35" s="6" t="n">
        <v>40080</v>
      </c>
      <c r="U35" s="6" t="n">
        <v>34800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BC35" s="4" t="n">
        <f aca="false">SUM(AQ35:BB35)</f>
        <v>0</v>
      </c>
    </row>
    <row r="36" customFormat="false" ht="13.8" hidden="false" customHeight="false" outlineLevel="0" collapsed="false">
      <c r="A36" s="12" t="n">
        <f aca="false">E36</f>
        <v>113630</v>
      </c>
      <c r="B36" s="12" t="s">
        <v>90</v>
      </c>
      <c r="C36" s="12" t="s">
        <v>70</v>
      </c>
      <c r="D36" s="13" t="s">
        <v>71</v>
      </c>
      <c r="E36" s="13" t="n">
        <v>113630</v>
      </c>
      <c r="F36" s="13"/>
      <c r="K36" s="6" t="n">
        <v>6960</v>
      </c>
      <c r="L36" s="6" t="n">
        <v>19080</v>
      </c>
      <c r="M36" s="6" t="n">
        <v>9120</v>
      </c>
      <c r="N36" s="6" t="n">
        <v>13680</v>
      </c>
      <c r="O36" s="6" t="n">
        <v>5280</v>
      </c>
      <c r="P36" s="6" t="n">
        <v>7560</v>
      </c>
      <c r="Q36" s="6" t="n">
        <v>6120</v>
      </c>
      <c r="R36" s="6" t="n">
        <v>30840</v>
      </c>
      <c r="BC36" s="4" t="n">
        <f aca="false">SUM(AQ36:BB36)</f>
        <v>0</v>
      </c>
    </row>
    <row r="37" customFormat="false" ht="13.8" hidden="false" customHeight="false" outlineLevel="0" collapsed="false">
      <c r="A37" s="12" t="n">
        <f aca="false">E37</f>
        <v>113630</v>
      </c>
      <c r="B37" s="12" t="s">
        <v>90</v>
      </c>
      <c r="C37" s="12" t="s">
        <v>70</v>
      </c>
      <c r="D37" s="13" t="s">
        <v>71</v>
      </c>
      <c r="E37" s="13" t="n">
        <v>113630</v>
      </c>
      <c r="F37" s="13"/>
      <c r="S37" s="6" t="n">
        <v>3480</v>
      </c>
      <c r="T37" s="6" t="n">
        <v>8280</v>
      </c>
      <c r="U37" s="6" t="n">
        <v>33840</v>
      </c>
      <c r="V37" s="6" t="n">
        <v>120</v>
      </c>
      <c r="W37" s="6" t="n">
        <v>3960</v>
      </c>
      <c r="X37" s="6" t="n">
        <v>5640</v>
      </c>
      <c r="Y37" s="6" t="n">
        <v>9240</v>
      </c>
      <c r="Z37" s="6" t="n">
        <v>13320</v>
      </c>
      <c r="AA37" s="6" t="n">
        <v>7440</v>
      </c>
      <c r="AB37" s="6" t="n">
        <v>16440</v>
      </c>
      <c r="AC37" s="6" t="n">
        <v>0</v>
      </c>
      <c r="AD37" s="6" t="n">
        <v>0</v>
      </c>
      <c r="BC37" s="4" t="n">
        <f aca="false">SUM(AQ37:BB37)</f>
        <v>0</v>
      </c>
    </row>
    <row r="38" customFormat="false" ht="13.8" hidden="false" customHeight="false" outlineLevel="0" collapsed="false">
      <c r="A38" s="12" t="n">
        <f aca="false">E38</f>
        <v>113626</v>
      </c>
      <c r="B38" s="12" t="s">
        <v>104</v>
      </c>
      <c r="C38" s="12" t="s">
        <v>70</v>
      </c>
      <c r="D38" s="13" t="s">
        <v>71</v>
      </c>
      <c r="E38" s="13" t="n">
        <v>113626</v>
      </c>
      <c r="F38" s="13"/>
      <c r="G38" s="6" t="n">
        <v>10440</v>
      </c>
      <c r="H38" s="6" t="n">
        <v>5160</v>
      </c>
      <c r="I38" s="6" t="n">
        <v>31320</v>
      </c>
      <c r="J38" s="6" t="n">
        <v>2760</v>
      </c>
      <c r="K38" s="6" t="n">
        <v>11040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6" t="n">
        <v>0</v>
      </c>
      <c r="BC38" s="4" t="n">
        <f aca="false">SUM(AQ38:BB38)</f>
        <v>0</v>
      </c>
    </row>
    <row r="39" customFormat="false" ht="13.8" hidden="false" customHeight="false" outlineLevel="0" collapsed="false">
      <c r="A39" s="12" t="n">
        <f aca="false">E39</f>
        <v>110826</v>
      </c>
      <c r="B39" s="12" t="s">
        <v>73</v>
      </c>
      <c r="C39" s="12" t="s">
        <v>74</v>
      </c>
      <c r="D39" s="13" t="s">
        <v>71</v>
      </c>
      <c r="E39" s="13" t="n">
        <v>110826</v>
      </c>
      <c r="F39" s="13"/>
      <c r="G39" s="6" t="n">
        <v>30144</v>
      </c>
      <c r="H39" s="6" t="n">
        <v>17184</v>
      </c>
      <c r="I39" s="6" t="n">
        <v>21216</v>
      </c>
      <c r="J39" s="6" t="n">
        <v>22063.968</v>
      </c>
      <c r="K39" s="6" t="n">
        <v>26880</v>
      </c>
      <c r="L39" s="6" t="n">
        <v>27456</v>
      </c>
      <c r="M39" s="6" t="n">
        <v>40224</v>
      </c>
      <c r="N39" s="6" t="n">
        <v>43452</v>
      </c>
      <c r="O39" s="6" t="n">
        <v>18948</v>
      </c>
      <c r="P39" s="6" t="n">
        <v>37152</v>
      </c>
      <c r="Q39" s="6" t="n">
        <v>27648</v>
      </c>
      <c r="R39" s="6" t="n">
        <v>32544</v>
      </c>
      <c r="S39" s="6" t="n">
        <v>13998.048</v>
      </c>
      <c r="T39" s="6" t="n">
        <v>28800</v>
      </c>
      <c r="U39" s="6" t="n">
        <v>29856</v>
      </c>
      <c r="V39" s="6" t="n">
        <v>31200</v>
      </c>
      <c r="W39" s="6" t="n">
        <v>27264</v>
      </c>
      <c r="X39" s="6" t="n">
        <v>37248</v>
      </c>
      <c r="Y39" s="6" t="n">
        <v>46560</v>
      </c>
      <c r="Z39" s="6" t="n">
        <v>47520</v>
      </c>
      <c r="AA39" s="6" t="n">
        <v>33216</v>
      </c>
      <c r="AB39" s="6" t="n">
        <v>31680</v>
      </c>
      <c r="AC39" s="6" t="n">
        <v>36960</v>
      </c>
      <c r="AD39" s="6" t="n">
        <v>45024</v>
      </c>
      <c r="BC39" s="4" t="n">
        <f aca="false">SUM(AQ39:BB39)</f>
        <v>0</v>
      </c>
    </row>
    <row r="40" customFormat="false" ht="13.8" hidden="false" customHeight="false" outlineLevel="0" collapsed="false">
      <c r="A40" s="12" t="n">
        <f aca="false">E40</f>
        <v>113816</v>
      </c>
      <c r="B40" s="12" t="s">
        <v>80</v>
      </c>
      <c r="C40" s="12" t="s">
        <v>70</v>
      </c>
      <c r="D40" s="13" t="s">
        <v>71</v>
      </c>
      <c r="E40" s="13" t="n">
        <v>113816</v>
      </c>
      <c r="F40" s="13"/>
      <c r="T40" s="6" t="n">
        <v>14760</v>
      </c>
      <c r="U40" s="6" t="n">
        <v>14640</v>
      </c>
      <c r="V40" s="6" t="n">
        <v>5520</v>
      </c>
      <c r="W40" s="6" t="n">
        <v>3840</v>
      </c>
      <c r="X40" s="6" t="n">
        <v>6000</v>
      </c>
      <c r="Y40" s="6" t="n">
        <v>11280</v>
      </c>
      <c r="Z40" s="6" t="n">
        <v>9600</v>
      </c>
      <c r="AA40" s="6" t="n">
        <v>4800</v>
      </c>
      <c r="AB40" s="6" t="n">
        <v>19560</v>
      </c>
      <c r="AC40" s="6" t="n">
        <v>36720</v>
      </c>
      <c r="AD40" s="6" t="n">
        <v>2520</v>
      </c>
      <c r="BC40" s="4" t="n">
        <f aca="false">SUM(AQ40:BB40)</f>
        <v>0</v>
      </c>
    </row>
    <row r="41" customFormat="false" ht="13.8" hidden="false" customHeight="false" outlineLevel="0" collapsed="false">
      <c r="A41" s="12" t="n">
        <f aca="false">E41</f>
        <v>113815</v>
      </c>
      <c r="B41" s="12" t="s">
        <v>79</v>
      </c>
      <c r="C41" s="12" t="s">
        <v>70</v>
      </c>
      <c r="D41" s="13" t="s">
        <v>71</v>
      </c>
      <c r="E41" s="13" t="n">
        <v>113815</v>
      </c>
      <c r="F41" s="13"/>
      <c r="T41" s="6" t="n">
        <v>21840</v>
      </c>
      <c r="U41" s="6" t="n">
        <v>12720</v>
      </c>
      <c r="V41" s="6" t="n">
        <v>16680</v>
      </c>
      <c r="W41" s="6" t="n">
        <v>18960</v>
      </c>
      <c r="X41" s="6" t="n">
        <v>21840</v>
      </c>
      <c r="Y41" s="6" t="n">
        <v>31200</v>
      </c>
      <c r="Z41" s="6" t="n">
        <v>21960</v>
      </c>
      <c r="AA41" s="6" t="n">
        <v>18120</v>
      </c>
      <c r="AB41" s="6" t="n">
        <v>43440</v>
      </c>
      <c r="AC41" s="6" t="n">
        <v>0</v>
      </c>
      <c r="AD41" s="6" t="n">
        <v>0</v>
      </c>
      <c r="BC41" s="4" t="n">
        <f aca="false">SUM(AQ41:BB41)</f>
        <v>0</v>
      </c>
    </row>
    <row r="42" customFormat="false" ht="13.8" hidden="false" customHeight="false" outlineLevel="0" collapsed="false">
      <c r="A42" s="12" t="n">
        <f aca="false">E42</f>
        <v>113818</v>
      </c>
      <c r="B42" s="12" t="s">
        <v>105</v>
      </c>
      <c r="C42" s="12" t="s">
        <v>70</v>
      </c>
      <c r="D42" s="13" t="s">
        <v>71</v>
      </c>
      <c r="E42" s="13" t="n">
        <v>113818</v>
      </c>
      <c r="F42" s="13"/>
      <c r="N42" s="6" t="n">
        <v>10680</v>
      </c>
      <c r="O42" s="6" t="n">
        <v>0</v>
      </c>
      <c r="P42" s="6" t="n">
        <v>0</v>
      </c>
      <c r="Q42" s="6" t="n">
        <v>0</v>
      </c>
      <c r="R42" s="6" t="n">
        <v>0</v>
      </c>
      <c r="BC42" s="4" t="n">
        <f aca="false">SUM(AQ42:BB42)</f>
        <v>0</v>
      </c>
    </row>
    <row r="43" customFormat="false" ht="13.8" hidden="false" customHeight="false" outlineLevel="0" collapsed="false">
      <c r="A43" s="12" t="n">
        <f aca="false">E43</f>
        <v>343597</v>
      </c>
      <c r="B43" s="12" t="s">
        <v>106</v>
      </c>
      <c r="C43" s="12" t="s">
        <v>92</v>
      </c>
      <c r="D43" s="13" t="s">
        <v>71</v>
      </c>
      <c r="E43" s="13" t="n">
        <v>343597</v>
      </c>
      <c r="F43" s="13"/>
      <c r="U43" s="6" t="n">
        <v>684</v>
      </c>
      <c r="V43" s="6" t="n">
        <v>276</v>
      </c>
      <c r="W43" s="6" t="n">
        <v>744</v>
      </c>
      <c r="X43" s="6" t="n">
        <v>384</v>
      </c>
      <c r="Y43" s="6" t="n">
        <v>396</v>
      </c>
      <c r="Z43" s="6" t="n">
        <v>372</v>
      </c>
      <c r="AA43" s="6" t="n">
        <v>480</v>
      </c>
      <c r="AB43" s="6" t="n">
        <v>612</v>
      </c>
      <c r="AC43" s="6" t="n">
        <v>612</v>
      </c>
      <c r="AD43" s="6" t="n">
        <v>828</v>
      </c>
      <c r="AE43" s="6" t="n">
        <v>336</v>
      </c>
      <c r="AF43" s="6" t="n">
        <v>480</v>
      </c>
      <c r="AG43" s="6" t="n">
        <v>1356</v>
      </c>
      <c r="AH43" s="6" t="n">
        <v>576</v>
      </c>
      <c r="AI43" s="6" t="n">
        <v>1386</v>
      </c>
      <c r="AJ43" s="6" t="n">
        <v>192</v>
      </c>
      <c r="AK43" s="6" t="n">
        <v>84</v>
      </c>
      <c r="AL43" s="6" t="n">
        <v>372</v>
      </c>
      <c r="AM43" s="6" t="n">
        <v>120</v>
      </c>
      <c r="AN43" s="6" t="n">
        <v>0</v>
      </c>
      <c r="AO43" s="6" t="n">
        <v>0</v>
      </c>
      <c r="AP43" s="6" t="n">
        <v>0</v>
      </c>
      <c r="BC43" s="4" t="n">
        <f aca="false">SUM(AQ43:BB43)</f>
        <v>0</v>
      </c>
    </row>
    <row r="44" customFormat="false" ht="13.8" hidden="false" customHeight="false" outlineLevel="0" collapsed="false">
      <c r="A44" s="12" t="n">
        <f aca="false">E44</f>
        <v>113777</v>
      </c>
      <c r="B44" s="12" t="s">
        <v>89</v>
      </c>
      <c r="C44" s="12" t="s">
        <v>70</v>
      </c>
      <c r="D44" s="13" t="s">
        <v>71</v>
      </c>
      <c r="E44" s="13" t="n">
        <v>113777</v>
      </c>
      <c r="F44" s="13"/>
      <c r="G44" s="6" t="n">
        <v>28032</v>
      </c>
      <c r="H44" s="6" t="n">
        <v>19872</v>
      </c>
      <c r="I44" s="6" t="n">
        <v>11808</v>
      </c>
      <c r="J44" s="6" t="n">
        <v>19372.032</v>
      </c>
      <c r="K44" s="6" t="n">
        <v>22080</v>
      </c>
      <c r="L44" s="6" t="n">
        <v>16512</v>
      </c>
      <c r="M44" s="6" t="n">
        <v>7392</v>
      </c>
      <c r="N44" s="6" t="n">
        <v>16128</v>
      </c>
      <c r="O44" s="6" t="n">
        <v>9600</v>
      </c>
      <c r="P44" s="6" t="n">
        <v>18816</v>
      </c>
      <c r="Q44" s="6" t="n">
        <v>29280</v>
      </c>
      <c r="R44" s="6" t="n">
        <v>36480</v>
      </c>
      <c r="S44" s="6" t="n">
        <v>15072</v>
      </c>
      <c r="T44" s="6" t="n">
        <v>19008</v>
      </c>
      <c r="U44" s="6" t="n">
        <v>24672</v>
      </c>
      <c r="V44" s="6" t="n">
        <v>19680</v>
      </c>
      <c r="W44" s="6" t="n">
        <v>22560</v>
      </c>
      <c r="X44" s="6" t="n">
        <v>27648</v>
      </c>
      <c r="Y44" s="6" t="n">
        <v>26688</v>
      </c>
      <c r="Z44" s="6" t="n">
        <v>41856</v>
      </c>
      <c r="AA44" s="6" t="n">
        <v>26880</v>
      </c>
      <c r="AB44" s="6" t="n">
        <v>31104</v>
      </c>
      <c r="AC44" s="6" t="n">
        <v>42912</v>
      </c>
      <c r="AD44" s="6" t="n">
        <v>69024</v>
      </c>
      <c r="AE44" s="6" t="n">
        <v>18144</v>
      </c>
      <c r="AF44" s="6" t="n">
        <v>17376</v>
      </c>
      <c r="AG44" s="6" t="n">
        <v>12096</v>
      </c>
      <c r="AH44" s="6" t="n">
        <v>14976</v>
      </c>
      <c r="AI44" s="6" t="n">
        <v>12576</v>
      </c>
      <c r="AJ44" s="6" t="n">
        <v>2520</v>
      </c>
      <c r="AK44" s="6" t="n">
        <v>672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BC44" s="4" t="n">
        <f aca="false">SUM(AQ44:BB44)</f>
        <v>0</v>
      </c>
    </row>
    <row r="45" customFormat="false" ht="13.8" hidden="false" customHeight="false" outlineLevel="0" collapsed="false">
      <c r="A45" s="12" t="n">
        <f aca="false">E45</f>
        <v>113776</v>
      </c>
      <c r="B45" s="12" t="s">
        <v>86</v>
      </c>
      <c r="C45" s="12" t="s">
        <v>70</v>
      </c>
      <c r="D45" s="13" t="s">
        <v>71</v>
      </c>
      <c r="E45" s="13" t="n">
        <v>113776</v>
      </c>
      <c r="F45" s="13"/>
      <c r="H45" s="6" t="n">
        <v>5376</v>
      </c>
      <c r="I45" s="6" t="n">
        <v>11616</v>
      </c>
      <c r="J45" s="6" t="n">
        <v>0</v>
      </c>
      <c r="K45" s="6" t="n">
        <v>0</v>
      </c>
      <c r="L45" s="6" t="n">
        <v>10656</v>
      </c>
      <c r="M45" s="6" t="n">
        <v>7200</v>
      </c>
      <c r="N45" s="6" t="n">
        <v>9888</v>
      </c>
      <c r="O45" s="6" t="n">
        <v>0</v>
      </c>
      <c r="P45" s="6" t="n">
        <v>0</v>
      </c>
      <c r="Q45" s="6" t="n">
        <v>2400</v>
      </c>
      <c r="R45" s="6" t="n">
        <v>0</v>
      </c>
      <c r="AG45" s="6" t="n">
        <v>10752</v>
      </c>
      <c r="AH45" s="6" t="n">
        <v>11616</v>
      </c>
      <c r="AI45" s="6" t="n">
        <v>10744.032</v>
      </c>
      <c r="AJ45" s="6" t="n">
        <v>1992</v>
      </c>
      <c r="AK45" s="6" t="n">
        <v>528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BC45" s="4" t="n">
        <f aca="false">SUM(AQ45:BB45)</f>
        <v>0</v>
      </c>
    </row>
    <row r="46" customFormat="false" ht="13.8" hidden="false" customHeight="false" outlineLevel="0" collapsed="false">
      <c r="A46" s="12" t="n">
        <f aca="false">E46</f>
        <v>113778</v>
      </c>
      <c r="B46" s="12" t="s">
        <v>107</v>
      </c>
      <c r="C46" s="12" t="s">
        <v>70</v>
      </c>
      <c r="D46" s="13" t="s">
        <v>71</v>
      </c>
      <c r="E46" s="13" t="n">
        <v>113778</v>
      </c>
      <c r="F46" s="13"/>
      <c r="J46" s="6" t="n">
        <v>1152</v>
      </c>
      <c r="K46" s="6" t="n">
        <v>0</v>
      </c>
      <c r="L46" s="6" t="n">
        <v>192</v>
      </c>
      <c r="M46" s="6" t="n">
        <v>15936</v>
      </c>
      <c r="N46" s="6" t="n">
        <v>1536</v>
      </c>
      <c r="O46" s="6" t="n">
        <v>10944</v>
      </c>
      <c r="P46" s="6" t="n">
        <v>0</v>
      </c>
      <c r="Q46" s="6" t="n">
        <v>0</v>
      </c>
      <c r="R46" s="6" t="n">
        <v>0</v>
      </c>
      <c r="BC46" s="4" t="n">
        <f aca="false">SUM(AQ46:BB46)</f>
        <v>0</v>
      </c>
    </row>
    <row r="47" customFormat="false" ht="13.8" hidden="false" customHeight="false" outlineLevel="0" collapsed="false">
      <c r="A47" s="12" t="n">
        <f aca="false">E47</f>
        <v>501812</v>
      </c>
      <c r="B47" s="12" t="s">
        <v>108</v>
      </c>
      <c r="C47" s="12" t="s">
        <v>109</v>
      </c>
      <c r="D47" s="13" t="s">
        <v>71</v>
      </c>
      <c r="E47" s="13" t="n">
        <v>501812</v>
      </c>
      <c r="F47" s="13"/>
      <c r="U47" s="6" t="n">
        <v>13536</v>
      </c>
      <c r="V47" s="6" t="n">
        <v>0</v>
      </c>
      <c r="W47" s="6" t="n">
        <v>3840</v>
      </c>
      <c r="X47" s="6" t="n">
        <v>3936</v>
      </c>
      <c r="Y47" s="6" t="n">
        <v>3360</v>
      </c>
      <c r="Z47" s="6" t="n">
        <v>4992</v>
      </c>
      <c r="AA47" s="6" t="n">
        <v>2208</v>
      </c>
      <c r="AB47" s="6" t="n">
        <v>3840</v>
      </c>
      <c r="AC47" s="6" t="n">
        <v>3168</v>
      </c>
      <c r="AD47" s="6" t="n">
        <v>6816</v>
      </c>
      <c r="AE47" s="6" t="n">
        <v>5664</v>
      </c>
      <c r="AF47" s="6" t="n">
        <v>4128</v>
      </c>
      <c r="AG47" s="6" t="n">
        <v>3264</v>
      </c>
      <c r="AH47" s="6" t="n">
        <v>4224</v>
      </c>
      <c r="AI47" s="6" t="n">
        <v>3840</v>
      </c>
      <c r="AJ47" s="6" t="n">
        <v>3552</v>
      </c>
      <c r="AK47" s="6" t="n">
        <v>7776</v>
      </c>
      <c r="AL47" s="6" t="n">
        <v>6432</v>
      </c>
      <c r="AM47" s="6" t="n">
        <v>7872</v>
      </c>
      <c r="AN47" s="6" t="n">
        <v>7872</v>
      </c>
      <c r="AO47" s="6" t="n">
        <v>0</v>
      </c>
      <c r="AP47" s="6" t="n">
        <v>0</v>
      </c>
      <c r="BC47" s="4" t="n">
        <f aca="false">SUM(AQ47:BB47)</f>
        <v>0</v>
      </c>
    </row>
    <row r="48" customFormat="false" ht="13.8" hidden="false" customHeight="false" outlineLevel="0" collapsed="false">
      <c r="A48" s="12" t="n">
        <f aca="false">E48</f>
        <v>501813</v>
      </c>
      <c r="B48" s="12" t="s">
        <v>110</v>
      </c>
      <c r="C48" s="12" t="s">
        <v>109</v>
      </c>
      <c r="D48" s="13" t="s">
        <v>71</v>
      </c>
      <c r="E48" s="13" t="n">
        <v>501813</v>
      </c>
      <c r="F48" s="13"/>
      <c r="U48" s="6" t="n">
        <v>13056</v>
      </c>
      <c r="V48" s="6" t="n">
        <v>2784</v>
      </c>
      <c r="W48" s="6" t="n">
        <v>4032</v>
      </c>
      <c r="X48" s="6" t="n">
        <v>3936</v>
      </c>
      <c r="Y48" s="6" t="n">
        <v>5184</v>
      </c>
      <c r="Z48" s="6" t="n">
        <v>9312</v>
      </c>
      <c r="AA48" s="6" t="n">
        <v>6432</v>
      </c>
      <c r="AB48" s="6" t="n">
        <v>5088</v>
      </c>
      <c r="AC48" s="6" t="n">
        <v>7008</v>
      </c>
      <c r="AD48" s="6" t="n">
        <v>5568</v>
      </c>
      <c r="AE48" s="6" t="n">
        <v>1248</v>
      </c>
      <c r="AF48" s="6" t="n">
        <v>2400</v>
      </c>
      <c r="AG48" s="6" t="n">
        <v>3552</v>
      </c>
      <c r="AH48" s="6" t="n">
        <v>4224</v>
      </c>
      <c r="AI48" s="6" t="n">
        <v>3936</v>
      </c>
      <c r="AJ48" s="6" t="n">
        <v>3072</v>
      </c>
      <c r="AK48" s="6" t="n">
        <v>5760</v>
      </c>
      <c r="AL48" s="6" t="n">
        <v>2784</v>
      </c>
      <c r="AM48" s="6" t="n">
        <v>0</v>
      </c>
      <c r="AN48" s="6" t="n">
        <v>0</v>
      </c>
      <c r="AO48" s="6" t="n">
        <v>0</v>
      </c>
      <c r="AP48" s="6" t="n">
        <v>0</v>
      </c>
      <c r="BC48" s="4" t="n">
        <f aca="false">SUM(AQ48:BB48)</f>
        <v>0</v>
      </c>
    </row>
    <row r="49" customFormat="false" ht="13.8" hidden="false" customHeight="false" outlineLevel="0" collapsed="false">
      <c r="A49" s="12" t="n">
        <f aca="false">E49</f>
        <v>113851</v>
      </c>
      <c r="B49" s="12" t="s">
        <v>82</v>
      </c>
      <c r="C49" s="12" t="s">
        <v>70</v>
      </c>
      <c r="D49" s="13" t="s">
        <v>71</v>
      </c>
      <c r="E49" s="13" t="n">
        <v>113851</v>
      </c>
      <c r="F49" s="13"/>
      <c r="J49" s="6" t="n">
        <v>9480</v>
      </c>
      <c r="K49" s="6" t="n">
        <v>360</v>
      </c>
      <c r="L49" s="6" t="n">
        <v>5520</v>
      </c>
      <c r="M49" s="6" t="n">
        <v>28680</v>
      </c>
      <c r="N49" s="6" t="n">
        <v>9720</v>
      </c>
      <c r="O49" s="6" t="n">
        <v>0</v>
      </c>
      <c r="P49" s="6" t="n">
        <v>0</v>
      </c>
      <c r="Q49" s="6" t="n">
        <v>6600</v>
      </c>
      <c r="R49" s="6" t="n">
        <v>11760</v>
      </c>
      <c r="S49" s="6" t="n">
        <v>3840</v>
      </c>
      <c r="T49" s="6" t="n">
        <v>5160</v>
      </c>
      <c r="U49" s="6" t="n">
        <v>8880</v>
      </c>
      <c r="V49" s="6" t="n">
        <v>7440</v>
      </c>
      <c r="W49" s="6" t="n">
        <v>6240</v>
      </c>
      <c r="X49" s="6" t="n">
        <v>6600</v>
      </c>
      <c r="Y49" s="6" t="n">
        <v>6240</v>
      </c>
      <c r="Z49" s="6" t="n">
        <v>10920</v>
      </c>
      <c r="AA49" s="6" t="n">
        <v>4920</v>
      </c>
      <c r="AB49" s="6" t="n">
        <v>14760</v>
      </c>
      <c r="AC49" s="6" t="n">
        <v>9600</v>
      </c>
      <c r="AD49" s="6" t="n">
        <v>15360</v>
      </c>
      <c r="AE49" s="6" t="n">
        <v>5760</v>
      </c>
      <c r="AF49" s="6" t="n">
        <v>4800</v>
      </c>
      <c r="AG49" s="6" t="n">
        <v>5880</v>
      </c>
      <c r="AH49" s="6" t="n">
        <v>7200</v>
      </c>
      <c r="AI49" s="6" t="n">
        <v>7200</v>
      </c>
      <c r="AJ49" s="6" t="n">
        <v>5880</v>
      </c>
      <c r="AK49" s="6" t="n">
        <v>12360</v>
      </c>
      <c r="AL49" s="6" t="n">
        <v>2640</v>
      </c>
      <c r="AM49" s="6" t="n">
        <v>5520</v>
      </c>
      <c r="AN49" s="6" t="n">
        <v>5520</v>
      </c>
      <c r="AO49" s="6" t="n">
        <v>6600</v>
      </c>
      <c r="AP49" s="6" t="n">
        <v>9000</v>
      </c>
      <c r="BC49" s="4" t="n">
        <f aca="false">SUM(AQ49:BB49)</f>
        <v>0</v>
      </c>
    </row>
    <row r="50" customFormat="false" ht="13.8" hidden="false" customHeight="false" outlineLevel="0" collapsed="false">
      <c r="A50" s="12" t="n">
        <f aca="false">E50</f>
        <v>113852</v>
      </c>
      <c r="B50" s="12" t="s">
        <v>83</v>
      </c>
      <c r="C50" s="12" t="s">
        <v>70</v>
      </c>
      <c r="D50" s="13" t="s">
        <v>71</v>
      </c>
      <c r="E50" s="13" t="n">
        <v>113852</v>
      </c>
      <c r="F50" s="13"/>
      <c r="H50" s="6" t="n">
        <v>5280</v>
      </c>
      <c r="I50" s="6" t="n">
        <v>21360</v>
      </c>
      <c r="J50" s="6" t="n">
        <v>9120</v>
      </c>
      <c r="K50" s="6" t="n">
        <v>840</v>
      </c>
      <c r="L50" s="6" t="n">
        <v>17760</v>
      </c>
      <c r="M50" s="6" t="n">
        <v>8040</v>
      </c>
      <c r="N50" s="6" t="n">
        <v>0</v>
      </c>
      <c r="O50" s="6" t="n">
        <v>0</v>
      </c>
      <c r="P50" s="6" t="n">
        <v>0</v>
      </c>
      <c r="Q50" s="6" t="n">
        <v>2160</v>
      </c>
      <c r="R50" s="6" t="n">
        <v>14280</v>
      </c>
      <c r="BC50" s="4" t="n">
        <f aca="false">SUM(AQ50:BB50)</f>
        <v>0</v>
      </c>
    </row>
    <row r="51" customFormat="false" ht="13.8" hidden="false" customHeight="false" outlineLevel="0" collapsed="false">
      <c r="A51" s="12" t="n">
        <f aca="false">E51</f>
        <v>110848</v>
      </c>
      <c r="B51" s="12" t="s">
        <v>81</v>
      </c>
      <c r="C51" s="12" t="s">
        <v>74</v>
      </c>
      <c r="D51" s="13" t="s">
        <v>71</v>
      </c>
      <c r="E51" s="13" t="n">
        <v>110848</v>
      </c>
      <c r="F51" s="13"/>
      <c r="K51" s="6" t="n">
        <v>14952</v>
      </c>
      <c r="L51" s="6" t="n">
        <v>11004</v>
      </c>
      <c r="M51" s="6" t="n">
        <v>9576</v>
      </c>
      <c r="N51" s="6" t="n">
        <v>9828</v>
      </c>
      <c r="O51" s="6" t="n">
        <v>6300</v>
      </c>
      <c r="P51" s="6" t="n">
        <v>5544</v>
      </c>
      <c r="Q51" s="6" t="n">
        <v>8232</v>
      </c>
      <c r="R51" s="6" t="n">
        <v>10836</v>
      </c>
      <c r="S51" s="6" t="n">
        <v>3192</v>
      </c>
      <c r="T51" s="6" t="n">
        <v>6384</v>
      </c>
      <c r="U51" s="6" t="n">
        <v>8316</v>
      </c>
      <c r="V51" s="6" t="n">
        <v>5292</v>
      </c>
      <c r="W51" s="6" t="n">
        <v>9072</v>
      </c>
      <c r="X51" s="6" t="n">
        <v>9996</v>
      </c>
      <c r="Y51" s="6" t="n">
        <v>9996</v>
      </c>
      <c r="Z51" s="6" t="n">
        <v>13776</v>
      </c>
      <c r="AA51" s="6" t="n">
        <v>7980</v>
      </c>
      <c r="AB51" s="6" t="n">
        <v>7812</v>
      </c>
      <c r="AC51" s="6" t="n">
        <v>10332</v>
      </c>
      <c r="AD51" s="6" t="n">
        <v>11256</v>
      </c>
      <c r="BC51" s="4" t="n">
        <f aca="false">SUM(AQ51:BB51)</f>
        <v>0</v>
      </c>
    </row>
    <row r="52" customFormat="false" ht="13.8" hidden="false" customHeight="false" outlineLevel="0" collapsed="false">
      <c r="A52" s="12" t="n">
        <f aca="false">E52</f>
        <v>110926</v>
      </c>
      <c r="B52" s="12" t="s">
        <v>111</v>
      </c>
      <c r="C52" s="12" t="s">
        <v>70</v>
      </c>
      <c r="D52" s="13" t="s">
        <v>71</v>
      </c>
      <c r="E52" s="13" t="n">
        <v>110926</v>
      </c>
      <c r="F52" s="13"/>
      <c r="L52" s="6" t="n">
        <v>30024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BC52" s="4" t="n">
        <f aca="false">SUM(AQ52:BB52)</f>
        <v>0</v>
      </c>
    </row>
    <row r="53" customFormat="false" ht="13.8" hidden="false" customHeight="false" outlineLevel="0" collapsed="false">
      <c r="A53" s="12" t="n">
        <f aca="false">E53</f>
        <v>125047</v>
      </c>
      <c r="B53" s="12" t="s">
        <v>112</v>
      </c>
      <c r="C53" s="12" t="s">
        <v>109</v>
      </c>
      <c r="D53" s="13" t="s">
        <v>71</v>
      </c>
      <c r="E53" s="13" t="n">
        <v>125047</v>
      </c>
      <c r="F53" s="13"/>
      <c r="V53" s="6" t="n">
        <v>2208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BC53" s="4" t="n">
        <f aca="false">SUM(AQ53:BB53)</f>
        <v>0</v>
      </c>
    </row>
    <row r="54" customFormat="false" ht="13.8" hidden="false" customHeight="false" outlineLevel="0" collapsed="false">
      <c r="A54" s="12" t="n">
        <f aca="false">E54</f>
        <v>115220</v>
      </c>
      <c r="B54" s="12" t="s">
        <v>113</v>
      </c>
      <c r="C54" s="12" t="s">
        <v>70</v>
      </c>
      <c r="D54" s="13" t="s">
        <v>76</v>
      </c>
      <c r="E54" s="13" t="n">
        <v>115220</v>
      </c>
      <c r="F54" s="13"/>
      <c r="H54" s="6" t="n">
        <v>360</v>
      </c>
      <c r="I54" s="6" t="n">
        <v>5160</v>
      </c>
      <c r="J54" s="6" t="n">
        <v>5040</v>
      </c>
      <c r="K54" s="6" t="n">
        <v>16920</v>
      </c>
      <c r="L54" s="6" t="n">
        <v>6120</v>
      </c>
      <c r="M54" s="6" t="n">
        <v>4560</v>
      </c>
      <c r="N54" s="6" t="n">
        <v>0</v>
      </c>
      <c r="O54" s="6" t="n">
        <v>0</v>
      </c>
      <c r="P54" s="6" t="n">
        <v>720</v>
      </c>
      <c r="Q54" s="6" t="n">
        <v>0</v>
      </c>
      <c r="R54" s="6" t="n">
        <v>360</v>
      </c>
      <c r="W54" s="6" t="n">
        <v>120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J54" s="6" t="n">
        <v>11400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BC54" s="4" t="n">
        <f aca="false">SUM(AQ54:BB54)</f>
        <v>0</v>
      </c>
    </row>
    <row r="55" customFormat="false" ht="13.8" hidden="false" customHeight="false" outlineLevel="0" collapsed="false">
      <c r="A55" s="12" t="n">
        <f aca="false">E55</f>
        <v>115221</v>
      </c>
      <c r="B55" s="12" t="s">
        <v>114</v>
      </c>
      <c r="C55" s="12" t="s">
        <v>70</v>
      </c>
      <c r="D55" s="13" t="s">
        <v>76</v>
      </c>
      <c r="E55" s="13" t="n">
        <v>115221</v>
      </c>
      <c r="F55" s="13"/>
      <c r="H55" s="6" t="n">
        <v>3600</v>
      </c>
      <c r="I55" s="6" t="n">
        <v>9480</v>
      </c>
      <c r="J55" s="6" t="n">
        <v>11280</v>
      </c>
      <c r="K55" s="6" t="n">
        <v>1440</v>
      </c>
      <c r="L55" s="6" t="n">
        <v>5760</v>
      </c>
      <c r="M55" s="6" t="n">
        <v>18720</v>
      </c>
      <c r="N55" s="6" t="n">
        <v>6120</v>
      </c>
      <c r="O55" s="6" t="n">
        <v>0</v>
      </c>
      <c r="P55" s="6" t="n">
        <v>0</v>
      </c>
      <c r="Q55" s="6" t="n">
        <v>0</v>
      </c>
      <c r="R55" s="6" t="n">
        <v>0</v>
      </c>
      <c r="BC55" s="4" t="n">
        <f aca="false">SUM(AQ55:BB55)</f>
        <v>0</v>
      </c>
    </row>
  </sheetData>
  <autoFilter ref="A1:BC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3838"/>
    <pageSetUpPr fitToPage="false"/>
  </sheetPr>
  <dimension ref="A1:S27"/>
  <sheetViews>
    <sheetView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U7" activeCellId="0" sqref="U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79.88"/>
    <col collapsed="false" customWidth="true" hidden="false" outlineLevel="0" max="3" min="3" style="1" width="16.45"/>
    <col collapsed="false" customWidth="true" hidden="false" outlineLevel="0" max="5" min="4" style="1" width="9.36"/>
    <col collapsed="false" customWidth="true" hidden="false" outlineLevel="0" max="6" min="6" style="1" width="16.37"/>
    <col collapsed="false" customWidth="true" hidden="false" outlineLevel="0" max="18" min="7" style="1" width="10.64"/>
  </cols>
  <sheetData>
    <row r="1" customFormat="false" ht="12.8" hidden="false" customHeight="false" outlineLevel="0" collapsed="false"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0" t="s">
        <v>115</v>
      </c>
    </row>
    <row r="2" customFormat="false" ht="12.8" hidden="false" customHeight="false" outlineLevel="0" collapsed="false">
      <c r="A2" s="1" t="n">
        <v>0</v>
      </c>
      <c r="B2" s="1" t="str">
        <f aca="false">VLOOKUP(E2,'Volga - pcs'!$A$2:$D$55,2,0)</f>
        <v>Дуру S-556B мыло Хоз  экопак 2*115 г 1/48</v>
      </c>
      <c r="C2" s="1" t="str">
        <f aca="false">VLOOKUP(E2,'Volga - pcs'!$A$2:$D$55,3,0)</f>
        <v>хоз</v>
      </c>
      <c r="D2" s="1" t="str">
        <f aca="false">VLOOKUP(E2,'Volga - pcs'!$A$2:$D$55,4,0)</f>
        <v>DURU</v>
      </c>
      <c r="E2" s="1" t="n">
        <v>110826</v>
      </c>
      <c r="F2" s="1" t="n">
        <f aca="false">VLOOKUP(E2,'Volga - pcs'!$A$2:$F$55,5,0)</f>
        <v>110826</v>
      </c>
      <c r="G2" s="19" t="n">
        <v>24128</v>
      </c>
      <c r="H2" s="19" t="n">
        <v>34160</v>
      </c>
      <c r="I2" s="19" t="n">
        <v>27600</v>
      </c>
      <c r="J2" s="19" t="n">
        <v>29975</v>
      </c>
      <c r="K2" s="19" t="n">
        <v>29600</v>
      </c>
      <c r="L2" s="19" t="n">
        <v>30513</v>
      </c>
      <c r="M2" s="19" t="n">
        <v>47041</v>
      </c>
      <c r="N2" s="19" t="n">
        <v>29226</v>
      </c>
      <c r="O2" s="19" t="n">
        <v>28866</v>
      </c>
      <c r="P2" s="19" t="n">
        <v>32085</v>
      </c>
      <c r="Q2" s="19" t="n">
        <v>30452</v>
      </c>
      <c r="R2" s="19" t="n">
        <v>39010</v>
      </c>
      <c r="S2" s="20" t="n">
        <f aca="false">SUM(G2:R2)</f>
        <v>382656</v>
      </c>
    </row>
    <row r="3" customFormat="false" ht="12.8" hidden="false" customHeight="false" outlineLevel="0" collapsed="false">
      <c r="A3" s="1" t="n">
        <v>1</v>
      </c>
      <c r="B3" s="1" t="str">
        <f aca="false">VLOOKUP(E3,'Volga - pcs'!$A$2:$D$55,2,0)</f>
        <v>Дуру S-640А мыло Хоз  для стирки Дет белья 2*125 г</v>
      </c>
      <c r="C3" s="1" t="str">
        <f aca="false">VLOOKUP(E3,'Volga - pcs'!$A$2:$D$55,3,0)</f>
        <v>хоз</v>
      </c>
      <c r="D3" s="1" t="str">
        <f aca="false">VLOOKUP(E3,'Volga - pcs'!$A$2:$D$55,4,0)</f>
        <v>DURU</v>
      </c>
      <c r="E3" s="1" t="n">
        <v>110848</v>
      </c>
      <c r="F3" s="1" t="n">
        <f aca="false">VLOOKUP(E3,'Volga - pcs'!$A$2:$F$55,5,0)</f>
        <v>110848</v>
      </c>
      <c r="G3" s="19" t="n">
        <v>4456</v>
      </c>
      <c r="H3" s="19" t="n">
        <v>7225</v>
      </c>
      <c r="I3" s="19" t="n">
        <v>3810</v>
      </c>
      <c r="J3" s="19" t="n">
        <v>4301</v>
      </c>
      <c r="K3" s="19" t="n">
        <v>1457</v>
      </c>
      <c r="L3" s="19" t="n">
        <v>8982</v>
      </c>
      <c r="M3" s="19" t="n">
        <v>10479</v>
      </c>
      <c r="N3" s="19" t="n">
        <v>8483</v>
      </c>
      <c r="O3" s="19" t="n">
        <v>7278</v>
      </c>
      <c r="P3" s="19" t="n">
        <v>6206</v>
      </c>
      <c r="Q3" s="19" t="n">
        <v>8224</v>
      </c>
      <c r="R3" s="19" t="n">
        <v>9383</v>
      </c>
      <c r="S3" s="20" t="n">
        <f aca="false">SUM(G3:R3)</f>
        <v>80284</v>
      </c>
    </row>
    <row r="4" customFormat="false" ht="12.8" hidden="false" customHeight="false" outlineLevel="0" collapsed="false">
      <c r="A4" s="1" t="n">
        <v>12</v>
      </c>
      <c r="B4" s="1" t="str">
        <f aca="false">VLOOKUP(E4,'Volga - pcs'!$A$2:$D$55,2,0)</f>
        <v>Дуру S-261 мыло 1+1 Зеленый чай экопак 4*90 г </v>
      </c>
      <c r="C4" s="1" t="str">
        <f aca="false">VLOOKUP(E4,'Volga - pcs'!$A$2:$D$55,3,0)</f>
        <v>туалетн</v>
      </c>
      <c r="D4" s="1" t="str">
        <f aca="false">VLOOKUP(E4,'Volga - pcs'!$A$2:$D$55,4,0)</f>
        <v>DURU</v>
      </c>
      <c r="E4" s="1" t="n">
        <v>113797</v>
      </c>
      <c r="F4" s="1" t="n">
        <f aca="false">VLOOKUP(E4,'Volga - pcs'!$A$2:$F$55,5,0)</f>
        <v>113797</v>
      </c>
      <c r="G4" s="19" t="n">
        <v>3600</v>
      </c>
      <c r="H4" s="19" t="n">
        <v>4969</v>
      </c>
      <c r="I4" s="19" t="n">
        <v>4488</v>
      </c>
      <c r="J4" s="19" t="n">
        <v>21313</v>
      </c>
      <c r="K4" s="19" t="n">
        <v>21424</v>
      </c>
      <c r="L4" s="19" t="n">
        <v>26289</v>
      </c>
      <c r="M4" s="19" t="n">
        <v>12840</v>
      </c>
      <c r="N4" s="19" t="n">
        <v>13375</v>
      </c>
      <c r="O4" s="19" t="n">
        <v>24751</v>
      </c>
      <c r="P4" s="19" t="n">
        <v>16488</v>
      </c>
      <c r="Q4" s="19" t="n">
        <v>14579</v>
      </c>
      <c r="R4" s="19" t="n">
        <v>14586</v>
      </c>
      <c r="S4" s="20" t="n">
        <f aca="false">SUM(G4:R4)</f>
        <v>178702</v>
      </c>
    </row>
    <row r="5" customFormat="false" ht="12.8" hidden="false" customHeight="false" outlineLevel="0" collapsed="false">
      <c r="A5" s="1" t="n">
        <v>14</v>
      </c>
      <c r="B5" s="1" t="str">
        <f aca="false">VLOOKUP(E5,'Volga - pcs'!$A$2:$D$55,2,0)</f>
        <v>Дуру S-557А мыло Фрут/Милк Молочные протеины и гранат экопак 5*70 г</v>
      </c>
      <c r="C5" s="1" t="str">
        <f aca="false">VLOOKUP(E5,'Volga - pcs'!$A$2:$D$55,3,0)</f>
        <v>туалетн</v>
      </c>
      <c r="D5" s="1" t="str">
        <f aca="false">VLOOKUP(E5,'Volga - pcs'!$A$2:$D$55,4,0)</f>
        <v>DURU</v>
      </c>
      <c r="E5" s="1" t="n">
        <v>113816</v>
      </c>
      <c r="F5" s="1" t="n">
        <f aca="false">VLOOKUP(E5,'Volga - pcs'!$A$2:$F$55,5,0)</f>
        <v>113816</v>
      </c>
      <c r="G5" s="19" t="n">
        <v>3701</v>
      </c>
      <c r="H5" s="19" t="n">
        <v>4967</v>
      </c>
      <c r="I5" s="19" t="n">
        <v>5133</v>
      </c>
      <c r="J5" s="19" t="n">
        <v>4355</v>
      </c>
      <c r="K5" s="19" t="n">
        <v>3905</v>
      </c>
      <c r="L5" s="19" t="n">
        <v>4567</v>
      </c>
      <c r="M5" s="19" t="n">
        <v>13091</v>
      </c>
      <c r="N5" s="19" t="n">
        <v>5338</v>
      </c>
      <c r="O5" s="19" t="n">
        <v>8877</v>
      </c>
      <c r="P5" s="19" t="n">
        <v>6782</v>
      </c>
      <c r="Q5" s="19" t="n">
        <v>9940</v>
      </c>
      <c r="R5" s="19" t="n">
        <v>7438</v>
      </c>
      <c r="S5" s="20" t="n">
        <f aca="false">SUM(G5:R5)</f>
        <v>78094</v>
      </c>
    </row>
    <row r="6" customFormat="false" ht="12.8" hidden="false" customHeight="false" outlineLevel="0" collapsed="false">
      <c r="A6" s="1" t="n">
        <v>16</v>
      </c>
      <c r="B6" s="1" t="str">
        <f aca="false">VLOOKUP(E6,'Volga - pcs'!$A$2:$D$55,2,0)</f>
        <v>Дуру S-622 мыло Гурмэ Вишневый пирог экопак 5*75 г</v>
      </c>
      <c r="C6" s="1" t="str">
        <f aca="false">VLOOKUP(E6,'Volga - pcs'!$A$2:$D$55,3,0)</f>
        <v>туалетн</v>
      </c>
      <c r="D6" s="1" t="str">
        <f aca="false">VLOOKUP(E6,'Volga - pcs'!$A$2:$D$55,4,0)</f>
        <v>DURU</v>
      </c>
      <c r="E6" s="1" t="n">
        <v>113850</v>
      </c>
      <c r="F6" s="1" t="n">
        <f aca="false">VLOOKUP(E6,'Volga - pcs'!$A$2:$F$55,5,0)</f>
        <v>113850</v>
      </c>
      <c r="G6" s="19" t="n">
        <v>7763</v>
      </c>
      <c r="H6" s="19" t="n">
        <v>14352</v>
      </c>
      <c r="I6" s="19" t="n">
        <v>16795</v>
      </c>
      <c r="J6" s="19" t="n">
        <v>15396</v>
      </c>
      <c r="K6" s="19" t="n">
        <v>13816</v>
      </c>
      <c r="L6" s="19" t="n">
        <v>12791</v>
      </c>
      <c r="M6" s="19" t="n">
        <v>27225</v>
      </c>
      <c r="N6" s="19" t="n">
        <v>25297</v>
      </c>
      <c r="O6" s="19" t="n">
        <v>5201</v>
      </c>
      <c r="P6" s="19" t="n">
        <v>4981</v>
      </c>
      <c r="Q6" s="19" t="n">
        <v>21283</v>
      </c>
      <c r="R6" s="19" t="n">
        <v>24013</v>
      </c>
      <c r="S6" s="20" t="n">
        <f aca="false">SUM(G6:R6)</f>
        <v>188913</v>
      </c>
    </row>
    <row r="7" customFormat="false" ht="12.8" hidden="false" customHeight="false" outlineLevel="0" collapsed="false">
      <c r="A7" s="1" t="n">
        <v>18</v>
      </c>
      <c r="B7" s="1" t="str">
        <f aca="false">VLOOKUP(E7,'Volga - pcs'!$A$2:$D$55,2,0)</f>
        <v>Дуру S-622 мыло Гурмэ Манговое мороженое экопак 5*75 г</v>
      </c>
      <c r="C7" s="1" t="str">
        <f aca="false">VLOOKUP(E7,'Volga - pcs'!$A$2:$D$55,3,0)</f>
        <v>туалетн</v>
      </c>
      <c r="D7" s="1" t="str">
        <f aca="false">VLOOKUP(E7,'Volga - pcs'!$A$2:$D$55,4,0)</f>
        <v>DURU</v>
      </c>
      <c r="E7" s="1" t="n">
        <v>113852</v>
      </c>
      <c r="F7" s="1" t="n">
        <f aca="false">VLOOKUP(E7,'Volga - pcs'!$A$2:$F$55,5,0)</f>
        <v>113852</v>
      </c>
      <c r="G7" s="19" t="n">
        <v>3453</v>
      </c>
      <c r="H7" s="19" t="n">
        <v>5040</v>
      </c>
      <c r="I7" s="19" t="n">
        <v>2062</v>
      </c>
      <c r="J7" s="19" t="n">
        <v>1704</v>
      </c>
      <c r="K7" s="19" t="n">
        <v>3900</v>
      </c>
      <c r="L7" s="19" t="n">
        <v>3610</v>
      </c>
      <c r="M7" s="19" t="n">
        <v>16410</v>
      </c>
      <c r="N7" s="19" t="n">
        <v>6513</v>
      </c>
      <c r="O7" s="19" t="n">
        <v>4583</v>
      </c>
      <c r="P7" s="19" t="n">
        <v>4368</v>
      </c>
      <c r="Q7" s="19" t="n">
        <v>5546</v>
      </c>
      <c r="R7" s="19" t="n">
        <v>4935</v>
      </c>
      <c r="S7" s="20" t="n">
        <f aca="false">SUM(G7:R7)</f>
        <v>62124</v>
      </c>
    </row>
    <row r="8" customFormat="false" ht="12.8" hidden="false" customHeight="false" outlineLevel="0" collapsed="false">
      <c r="A8" s="1" t="n">
        <v>20</v>
      </c>
      <c r="B8" s="1" t="str">
        <f aca="false">VLOOKUP(E8,'Volga - pcs'!$A$2:$D$55,2,0)</f>
        <v>Факс S-647 мыло Фэмили Ежевика 75г</v>
      </c>
      <c r="C8" s="1" t="str">
        <f aca="false">VLOOKUP(E8,'Volga - pcs'!$A$2:$D$55,3,0)</f>
        <v>туалетн</v>
      </c>
      <c r="D8" s="1" t="str">
        <f aca="false">VLOOKUP(E8,'Volga - pcs'!$A$2:$D$55,4,0)</f>
        <v>FAX</v>
      </c>
      <c r="E8" s="1" t="n">
        <v>115176</v>
      </c>
      <c r="F8" s="1" t="n">
        <f aca="false">VLOOKUP(E8,'Volga - pcs'!$A$2:$F$55,5,0)</f>
        <v>115176</v>
      </c>
      <c r="G8" s="19" t="n">
        <v>3382</v>
      </c>
      <c r="H8" s="19" t="n">
        <v>3598</v>
      </c>
      <c r="I8" s="19" t="n">
        <v>5252</v>
      </c>
      <c r="J8" s="19" t="n">
        <v>5976</v>
      </c>
      <c r="K8" s="19" t="n">
        <v>4466</v>
      </c>
      <c r="L8" s="19" t="n">
        <v>3387</v>
      </c>
      <c r="M8" s="19" t="n">
        <v>2603</v>
      </c>
      <c r="N8" s="19" t="n">
        <v>2790</v>
      </c>
      <c r="O8" s="19" t="n">
        <v>2036</v>
      </c>
      <c r="P8" s="19" t="n">
        <v>2480</v>
      </c>
      <c r="Q8" s="19" t="n">
        <v>2377</v>
      </c>
      <c r="R8" s="19" t="n">
        <v>2482</v>
      </c>
      <c r="S8" s="20" t="n">
        <f aca="false">SUM(G8:R8)</f>
        <v>40829</v>
      </c>
    </row>
    <row r="9" customFormat="false" ht="12.8" hidden="false" customHeight="false" outlineLevel="0" collapsed="false">
      <c r="A9" s="1" t="n">
        <v>21</v>
      </c>
      <c r="B9" s="1" t="str">
        <f aca="false">VLOOKUP(E9,'Volga - pcs'!$A$2:$D$55,2,0)</f>
        <v>Факс S-647 мыло Фэмили Ромашка 75г</v>
      </c>
      <c r="C9" s="1" t="str">
        <f aca="false">VLOOKUP(E9,'Volga - pcs'!$A$2:$D$55,3,0)</f>
        <v>туалетн</v>
      </c>
      <c r="D9" s="1" t="str">
        <f aca="false">VLOOKUP(E9,'Volga - pcs'!$A$2:$D$55,4,0)</f>
        <v>FAX</v>
      </c>
      <c r="E9" s="1" t="n">
        <v>115178</v>
      </c>
      <c r="F9" s="1" t="n">
        <f aca="false">VLOOKUP(E9,'Volga - pcs'!$A$2:$F$55,5,0)</f>
        <v>115178</v>
      </c>
      <c r="G9" s="19" t="n">
        <v>2520</v>
      </c>
      <c r="H9" s="19" t="n">
        <v>4390</v>
      </c>
      <c r="I9" s="19" t="n">
        <v>5544</v>
      </c>
      <c r="J9" s="19" t="n">
        <v>6552</v>
      </c>
      <c r="K9" s="19" t="n">
        <v>4266</v>
      </c>
      <c r="L9" s="19" t="n">
        <v>3456</v>
      </c>
      <c r="M9" s="19" t="n">
        <v>2818</v>
      </c>
      <c r="N9" s="19" t="n">
        <v>2030</v>
      </c>
      <c r="O9" s="19" t="n">
        <v>1807</v>
      </c>
      <c r="P9" s="19" t="n">
        <v>2508</v>
      </c>
      <c r="Q9" s="19" t="n">
        <v>2643</v>
      </c>
      <c r="R9" s="19" t="n">
        <v>2458</v>
      </c>
      <c r="S9" s="20" t="n">
        <f aca="false">SUM(G9:R9)</f>
        <v>40992</v>
      </c>
    </row>
    <row r="10" customFormat="false" ht="12.8" hidden="false" customHeight="false" outlineLevel="0" collapsed="false">
      <c r="A10" s="1" t="n">
        <v>24</v>
      </c>
      <c r="B10" s="1" t="str">
        <f aca="false">VLOOKUP(E10,'Volga - pcs'!$A$2:$D$55,2,0)</f>
        <v>Факс S-613 мыло Фэмили Зеленое  экопак 5*60 г</v>
      </c>
      <c r="C10" s="1" t="str">
        <f aca="false">VLOOKUP(E10,'Volga - pcs'!$A$2:$D$55,3,0)</f>
        <v>туалетн</v>
      </c>
      <c r="D10" s="1" t="str">
        <f aca="false">VLOOKUP(E10,'Volga - pcs'!$A$2:$D$55,4,0)</f>
        <v>FAX</v>
      </c>
      <c r="E10" s="1" t="n">
        <v>115222</v>
      </c>
      <c r="F10" s="1" t="n">
        <f aca="false">VLOOKUP(E10,'Volga - pcs'!$A$2:$F$55,5,0)</f>
        <v>115222</v>
      </c>
      <c r="G10" s="19" t="n">
        <v>7091</v>
      </c>
      <c r="H10" s="19" t="n">
        <v>10437</v>
      </c>
      <c r="I10" s="19" t="n">
        <v>10005</v>
      </c>
      <c r="J10" s="19" t="n">
        <v>13559</v>
      </c>
      <c r="K10" s="19" t="n">
        <v>11874</v>
      </c>
      <c r="L10" s="19" t="n">
        <v>17385</v>
      </c>
      <c r="M10" s="19" t="n">
        <v>14812</v>
      </c>
      <c r="N10" s="19" t="n">
        <v>9408</v>
      </c>
      <c r="O10" s="19" t="n">
        <v>16860</v>
      </c>
      <c r="P10" s="19" t="n">
        <v>13200</v>
      </c>
      <c r="Q10" s="19" t="n">
        <v>13757</v>
      </c>
      <c r="R10" s="19" t="n">
        <v>19178</v>
      </c>
      <c r="S10" s="20" t="n">
        <f aca="false">SUM(G10:R10)</f>
        <v>157566</v>
      </c>
    </row>
    <row r="11" customFormat="false" ht="12.8" hidden="false" customHeight="false" outlineLevel="0" collapsed="false">
      <c r="A11" s="1" t="n">
        <v>37</v>
      </c>
      <c r="B11" s="1" t="str">
        <f aca="false">VLOOKUP(E11,'Volga - pcs'!$A$2:$D$55,2,0)</f>
        <v>Дуру S-557А мыло Фрут/Милк Молочные протеины и клубника экопак 5*70 г</v>
      </c>
      <c r="C11" s="1" t="str">
        <f aca="false">VLOOKUP(E11,'Volga - pcs'!$A$2:$D$55,3,0)</f>
        <v>туалетн</v>
      </c>
      <c r="D11" s="1" t="str">
        <f aca="false">VLOOKUP(E11,'Volga - pcs'!$A$2:$D$55,4,0)</f>
        <v>DURU</v>
      </c>
      <c r="E11" s="1" t="n">
        <v>502593</v>
      </c>
      <c r="F11" s="1" t="n">
        <f aca="false">VLOOKUP(E11,'Volga - pcs'!$A$2:$F$55,5,0)</f>
        <v>502593</v>
      </c>
      <c r="G11" s="19" t="n">
        <v>8953</v>
      </c>
      <c r="H11" s="19" t="n">
        <v>13541</v>
      </c>
      <c r="I11" s="19" t="n">
        <v>11760</v>
      </c>
      <c r="J11" s="19" t="n">
        <v>16532</v>
      </c>
      <c r="K11" s="19" t="n">
        <v>12504</v>
      </c>
      <c r="L11" s="19" t="n">
        <v>14384</v>
      </c>
      <c r="M11" s="19" t="n">
        <v>7356</v>
      </c>
      <c r="N11" s="19" t="n">
        <v>6494</v>
      </c>
      <c r="O11" s="19" t="n">
        <v>5839</v>
      </c>
      <c r="P11" s="19" t="n">
        <v>7977</v>
      </c>
      <c r="Q11" s="19" t="n">
        <v>10783</v>
      </c>
      <c r="R11" s="19" t="n">
        <v>11063</v>
      </c>
      <c r="S11" s="20" t="n">
        <f aca="false">SUM(G11:R11)</f>
        <v>127186</v>
      </c>
    </row>
    <row r="12" customFormat="false" ht="12.8" hidden="false" customHeight="false" outlineLevel="0" collapsed="false">
      <c r="A12" s="1" t="n">
        <v>40</v>
      </c>
      <c r="B12" s="1" t="str">
        <f aca="false">VLOOKUP(E12,'Volga - pcs'!$A$2:$D$55,2,0)</f>
        <v>ПРОМО Дуру S-261G мыло Зелёный чай  1+1 экопак 4*90 г + 1шт бесплатно</v>
      </c>
      <c r="C12" s="1" t="str">
        <f aca="false">VLOOKUP(E12,'Volga - pcs'!$A$2:$D$55,3,0)</f>
        <v>туалетн</v>
      </c>
      <c r="D12" s="1" t="str">
        <f aca="false">VLOOKUP(E12,'Volga - pcs'!$A$2:$D$55,4,0)</f>
        <v>DURU</v>
      </c>
      <c r="E12" s="1" t="n">
        <v>502607</v>
      </c>
      <c r="F12" s="1" t="n">
        <f aca="false">VLOOKUP(E12,'Volga - pcs'!$A$2:$F$55,5,0)</f>
        <v>502607</v>
      </c>
      <c r="G12" s="19" t="n">
        <v>8384</v>
      </c>
      <c r="H12" s="19" t="n">
        <v>8384</v>
      </c>
      <c r="I12" s="19" t="n">
        <v>8384</v>
      </c>
      <c r="J12" s="19" t="n">
        <v>8384</v>
      </c>
      <c r="K12" s="19" t="n">
        <v>8384</v>
      </c>
      <c r="L12" s="19" t="n">
        <v>8384</v>
      </c>
      <c r="M12" s="19" t="n">
        <v>2664</v>
      </c>
      <c r="N12" s="19" t="n">
        <v>4873</v>
      </c>
      <c r="O12" s="19" t="n">
        <v>768</v>
      </c>
      <c r="P12" s="19" t="n">
        <v>2768</v>
      </c>
      <c r="Q12" s="19" t="n">
        <v>2136</v>
      </c>
      <c r="R12" s="19" t="n">
        <v>2136</v>
      </c>
      <c r="S12" s="20" t="n">
        <f aca="false">SUM(G12:R12)</f>
        <v>65649</v>
      </c>
    </row>
    <row r="13" customFormat="false" ht="12.8" hidden="false" customHeight="false" outlineLevel="0" collapsed="false">
      <c r="A13" s="1" t="n">
        <v>41</v>
      </c>
      <c r="B13" s="1" t="str">
        <f aca="false">VLOOKUP(E13,'Volga - pcs'!$A$2:$D$55,2,0)</f>
        <v>Дуру S-622 мыло Гурмэ Карамель/ Черничное парфэ экопак 5*75 г</v>
      </c>
      <c r="C13" s="1" t="str">
        <f aca="false">VLOOKUP(E13,'Volga - pcs'!$A$2:$D$55,3,0)</f>
        <v>туалетн</v>
      </c>
      <c r="D13" s="1" t="str">
        <f aca="false">VLOOKUP(E13,'Volga - pcs'!$A$2:$D$55,4,0)</f>
        <v>DURU</v>
      </c>
      <c r="E13" s="1" t="n">
        <v>502895</v>
      </c>
      <c r="F13" s="1" t="n">
        <f aca="false">VLOOKUP(E13,'Volga - pcs'!$A$2:$F$55,5,0)</f>
        <v>502895</v>
      </c>
      <c r="G13" s="19" t="n">
        <v>480</v>
      </c>
      <c r="H13" s="19" t="n">
        <v>540</v>
      </c>
      <c r="I13" s="19" t="n">
        <v>660</v>
      </c>
      <c r="J13" s="19" t="n">
        <v>690</v>
      </c>
      <c r="K13" s="19" t="n">
        <v>720</v>
      </c>
      <c r="L13" s="19" t="n">
        <v>1020</v>
      </c>
      <c r="M13" s="19" t="n">
        <v>3870</v>
      </c>
      <c r="N13" s="19" t="n">
        <v>2760</v>
      </c>
      <c r="O13" s="19" t="n">
        <v>810</v>
      </c>
      <c r="P13" s="19" t="n">
        <v>240</v>
      </c>
      <c r="Q13" s="19" t="n">
        <v>1110</v>
      </c>
      <c r="R13" s="19" t="n">
        <v>1110</v>
      </c>
      <c r="S13" s="20" t="n">
        <f aca="false">SUM(G13:R13)</f>
        <v>14010</v>
      </c>
    </row>
    <row r="14" customFormat="false" ht="12.8" hidden="false" customHeight="false" outlineLevel="0" collapsed="false">
      <c r="A14" s="1" t="n">
        <v>42</v>
      </c>
      <c r="B14" s="1" t="str">
        <f aca="false">VLOOKUP(E14,'Volga - pcs'!$A$2:$D$55,2,0)</f>
        <v>Дуру S-603B мыло Пюр/натурал Наслаждение экопак 4*85 г</v>
      </c>
      <c r="C14" s="1" t="str">
        <f aca="false">VLOOKUP(E14,'Volga - pcs'!$A$2:$D$55,3,0)</f>
        <v>туалетн</v>
      </c>
      <c r="D14" s="1" t="str">
        <f aca="false">VLOOKUP(E14,'Volga - pcs'!$A$2:$D$55,4,0)</f>
        <v>DURU</v>
      </c>
      <c r="E14" s="1" t="n">
        <v>502931</v>
      </c>
      <c r="F14" s="1" t="n">
        <f aca="false">VLOOKUP(E14,'Volga - pcs'!$A$2:$F$55,5,0)</f>
        <v>502931</v>
      </c>
      <c r="G14" s="19" t="n">
        <v>288</v>
      </c>
      <c r="H14" s="19" t="n">
        <v>506</v>
      </c>
      <c r="I14" s="19" t="n">
        <v>882</v>
      </c>
      <c r="J14" s="19" t="n">
        <v>1212</v>
      </c>
      <c r="K14" s="19" t="n">
        <v>1050</v>
      </c>
      <c r="L14" s="19" t="n">
        <v>648</v>
      </c>
      <c r="M14" s="19" t="n">
        <v>6562</v>
      </c>
      <c r="N14" s="19" t="n">
        <v>3600</v>
      </c>
      <c r="O14" s="19" t="n">
        <v>3068</v>
      </c>
      <c r="P14" s="19" t="n">
        <v>3066</v>
      </c>
      <c r="Q14" s="19" t="n">
        <v>2784</v>
      </c>
      <c r="R14" s="19" t="n">
        <v>1703</v>
      </c>
      <c r="S14" s="20" t="n">
        <f aca="false">SUM(G14:R14)</f>
        <v>25369</v>
      </c>
    </row>
    <row r="15" customFormat="false" ht="12.8" hidden="false" customHeight="false" outlineLevel="0" collapsed="false">
      <c r="A15" s="1" t="n">
        <v>43</v>
      </c>
      <c r="B15" s="1" t="str">
        <f aca="false">VLOOKUP(E15,'Volga - pcs'!$A$2:$D$55,2,0)</f>
        <v>Дуру S-603B мыло Пюр/натурал Комфорт экопак 4*85 г</v>
      </c>
      <c r="C15" s="1" t="str">
        <f aca="false">VLOOKUP(E15,'Volga - pcs'!$A$2:$D$55,3,0)</f>
        <v>туалетн</v>
      </c>
      <c r="D15" s="1" t="str">
        <f aca="false">VLOOKUP(E15,'Volga - pcs'!$A$2:$D$55,4,0)</f>
        <v>DURU</v>
      </c>
      <c r="E15" s="1" t="n">
        <v>502932</v>
      </c>
      <c r="F15" s="1" t="n">
        <f aca="false">VLOOKUP(E15,'Volga - pcs'!$A$2:$F$55,5,0)</f>
        <v>502932</v>
      </c>
      <c r="G15" s="19" t="n">
        <v>426</v>
      </c>
      <c r="H15" s="19" t="n">
        <v>612</v>
      </c>
      <c r="I15" s="19" t="n">
        <v>684</v>
      </c>
      <c r="J15" s="19" t="n">
        <v>906</v>
      </c>
      <c r="K15" s="19" t="n">
        <v>984</v>
      </c>
      <c r="L15" s="19" t="n">
        <v>798</v>
      </c>
      <c r="M15" s="19" t="n">
        <v>1742</v>
      </c>
      <c r="N15" s="19" t="n">
        <v>2924</v>
      </c>
      <c r="O15" s="19" t="n">
        <v>1636</v>
      </c>
      <c r="P15" s="19" t="n">
        <v>897</v>
      </c>
      <c r="Q15" s="19" t="n">
        <v>1318</v>
      </c>
      <c r="R15" s="19" t="n">
        <v>1789</v>
      </c>
      <c r="S15" s="20" t="n">
        <f aca="false">SUM(G15:R15)</f>
        <v>14716</v>
      </c>
    </row>
    <row r="16" customFormat="false" ht="12.8" hidden="false" customHeight="false" outlineLevel="0" collapsed="false">
      <c r="A16" s="1" t="n">
        <v>44</v>
      </c>
      <c r="B16" s="1" t="str">
        <f aca="false">VLOOKUP(E16,'Volga - pcs'!$A$2:$D$55,2,0)</f>
        <v>Дуру S-653 мыло Гурмэ Вишневый пирог 90 г</v>
      </c>
      <c r="C16" s="1" t="str">
        <f aca="false">VLOOKUP(E16,'Volga - pcs'!$A$2:$D$55,3,0)</f>
        <v>туалетн</v>
      </c>
      <c r="D16" s="1" t="str">
        <f aca="false">VLOOKUP(E16,'Volga - pcs'!$A$2:$D$55,4,0)</f>
        <v>DURU</v>
      </c>
      <c r="E16" s="1" t="n">
        <v>503252</v>
      </c>
      <c r="F16" s="1" t="n">
        <f aca="false">VLOOKUP(E16,'Volga - pcs'!$A$2:$F$55,5,0)</f>
        <v>503252</v>
      </c>
      <c r="G16" s="19" t="n">
        <v>2754</v>
      </c>
      <c r="H16" s="19" t="n">
        <v>2755</v>
      </c>
      <c r="I16" s="19" t="n">
        <v>2756</v>
      </c>
      <c r="J16" s="19" t="n">
        <v>2757</v>
      </c>
      <c r="K16" s="19" t="n">
        <v>2758</v>
      </c>
      <c r="L16" s="19" t="n">
        <v>2759</v>
      </c>
      <c r="M16" s="19" t="n">
        <v>2760</v>
      </c>
      <c r="N16" s="19" t="n">
        <v>108</v>
      </c>
      <c r="O16" s="19" t="n">
        <v>2064</v>
      </c>
      <c r="P16" s="19" t="n">
        <v>882</v>
      </c>
      <c r="Q16" s="19" t="n">
        <v>1206</v>
      </c>
      <c r="R16" s="19" t="n">
        <v>1206</v>
      </c>
      <c r="S16" s="20" t="n">
        <f aca="false">SUM(G16:R16)</f>
        <v>24765</v>
      </c>
    </row>
    <row r="17" customFormat="false" ht="12.8" hidden="false" customHeight="false" outlineLevel="0" collapsed="false">
      <c r="E17" s="1" t="s">
        <v>115</v>
      </c>
      <c r="G17" s="19" t="n">
        <f aca="false">SUM(G2:G16)</f>
        <v>81379</v>
      </c>
      <c r="H17" s="19" t="n">
        <f aca="false">SUM(H2:H16)</f>
        <v>115476</v>
      </c>
      <c r="I17" s="19" t="n">
        <f aca="false">SUM(I2:I16)</f>
        <v>105815</v>
      </c>
      <c r="J17" s="19" t="n">
        <f aca="false">SUM(J2:J16)</f>
        <v>133612</v>
      </c>
      <c r="K17" s="19" t="n">
        <f aca="false">SUM(K2:K16)</f>
        <v>121108</v>
      </c>
      <c r="L17" s="19" t="n">
        <f aca="false">SUM(L2:L16)</f>
        <v>138973</v>
      </c>
      <c r="M17" s="19" t="n">
        <f aca="false">SUM(M2:M16)</f>
        <v>172273</v>
      </c>
      <c r="N17" s="19" t="n">
        <f aca="false">SUM(N2:N16)</f>
        <v>123219</v>
      </c>
      <c r="O17" s="19" t="n">
        <f aca="false">SUM(O2:O16)</f>
        <v>114444</v>
      </c>
      <c r="P17" s="19" t="n">
        <f aca="false">SUM(P2:P16)</f>
        <v>104928</v>
      </c>
      <c r="Q17" s="19" t="n">
        <f aca="false">SUM(Q2:Q16)</f>
        <v>128138</v>
      </c>
      <c r="R17" s="19" t="n">
        <f aca="false">SUM(R2:R16)</f>
        <v>142490</v>
      </c>
      <c r="S17" s="20" t="n">
        <f aca="false">SUM(G17:R17)</f>
        <v>1481855</v>
      </c>
    </row>
    <row r="21" customFormat="false" ht="12.8" hidden="false" customHeight="false" outlineLevel="0" collapsed="false">
      <c r="G21" s="1" t="str">
        <f aca="false">G1</f>
        <v>2014-01</v>
      </c>
      <c r="H21" s="1" t="str">
        <f aca="false">H1</f>
        <v>2014-02</v>
      </c>
      <c r="I21" s="1" t="str">
        <f aca="false">I1</f>
        <v>2014-03</v>
      </c>
      <c r="J21" s="1" t="str">
        <f aca="false">J1</f>
        <v>2014-04</v>
      </c>
      <c r="K21" s="1" t="str">
        <f aca="false">K1</f>
        <v>2014-05</v>
      </c>
      <c r="L21" s="1" t="str">
        <f aca="false">L1</f>
        <v>2014-06</v>
      </c>
      <c r="M21" s="1" t="str">
        <f aca="false">M1</f>
        <v>2014-07</v>
      </c>
      <c r="N21" s="1" t="str">
        <f aca="false">N1</f>
        <v>2014-08</v>
      </c>
      <c r="O21" s="1" t="str">
        <f aca="false">O1</f>
        <v>2014-09</v>
      </c>
      <c r="P21" s="1" t="str">
        <f aca="false">P1</f>
        <v>2014-10</v>
      </c>
      <c r="Q21" s="1" t="str">
        <f aca="false">Q1</f>
        <v>2014-11</v>
      </c>
      <c r="R21" s="1" t="str">
        <f aca="false">R1</f>
        <v>2014-12</v>
      </c>
    </row>
    <row r="22" customFormat="false" ht="12.8" hidden="false" customHeight="false" outlineLevel="0" collapsed="false">
      <c r="F22" s="1" t="s">
        <v>71</v>
      </c>
      <c r="G22" s="1" t="n">
        <f aca="false">SUM(G2:G7,G11:G16)</f>
        <v>68386</v>
      </c>
      <c r="H22" s="1" t="n">
        <f aca="false">SUM(H2:H7,H11:H16)</f>
        <v>97051</v>
      </c>
      <c r="I22" s="1" t="n">
        <f aca="false">SUM(I2:I7,I11:I16)</f>
        <v>85014</v>
      </c>
      <c r="J22" s="1" t="n">
        <f aca="false">SUM(J2:J7,J11:J16)</f>
        <v>107525</v>
      </c>
      <c r="K22" s="1" t="n">
        <f aca="false">SUM(K2:K7,K11:K16)</f>
        <v>100502</v>
      </c>
      <c r="L22" s="1" t="n">
        <f aca="false">SUM(L2:L7,L11:L16)</f>
        <v>114745</v>
      </c>
      <c r="M22" s="1" t="n">
        <f aca="false">SUM(M2:M7,M11:M16)</f>
        <v>152040</v>
      </c>
      <c r="N22" s="1" t="n">
        <f aca="false">SUM(N2:N7,N11:N16)</f>
        <v>108991</v>
      </c>
      <c r="O22" s="1" t="n">
        <f aca="false">SUM(O2:O7,O11:O16)</f>
        <v>93741</v>
      </c>
      <c r="P22" s="1" t="n">
        <f aca="false">SUM(P2:P7,P11:P16)</f>
        <v>86740</v>
      </c>
      <c r="Q22" s="1" t="n">
        <f aca="false">SUM(Q2:Q7,Q11:Q16)</f>
        <v>109361</v>
      </c>
      <c r="R22" s="1" t="n">
        <f aca="false">SUM(R2:R7,R11:R16)</f>
        <v>118372</v>
      </c>
    </row>
    <row r="23" customFormat="false" ht="12.8" hidden="false" customHeight="false" outlineLevel="0" collapsed="false">
      <c r="F23" s="1" t="s">
        <v>76</v>
      </c>
      <c r="G23" s="1" t="n">
        <f aca="false">SUM(G8:G10)</f>
        <v>12993</v>
      </c>
      <c r="H23" s="1" t="n">
        <f aca="false">SUM(H8:H10)</f>
        <v>18425</v>
      </c>
      <c r="I23" s="1" t="n">
        <f aca="false">SUM(I8:I10)</f>
        <v>20801</v>
      </c>
      <c r="J23" s="1" t="n">
        <f aca="false">SUM(J8:J10)</f>
        <v>26087</v>
      </c>
      <c r="K23" s="1" t="n">
        <f aca="false">SUM(K8:K10)</f>
        <v>20606</v>
      </c>
      <c r="L23" s="1" t="n">
        <f aca="false">SUM(L8:L10)</f>
        <v>24228</v>
      </c>
      <c r="M23" s="1" t="n">
        <f aca="false">SUM(M8:M10)</f>
        <v>20233</v>
      </c>
      <c r="N23" s="1" t="n">
        <f aca="false">SUM(N8:N10)</f>
        <v>14228</v>
      </c>
      <c r="O23" s="1" t="n">
        <f aca="false">SUM(O8:O10)</f>
        <v>20703</v>
      </c>
      <c r="P23" s="1" t="n">
        <f aca="false">SUM(P8:P10)</f>
        <v>18188</v>
      </c>
      <c r="Q23" s="1" t="n">
        <f aca="false">SUM(Q8:Q10)</f>
        <v>18777</v>
      </c>
      <c r="R23" s="1" t="n">
        <f aca="false">SUM(R8:R10)</f>
        <v>24118</v>
      </c>
    </row>
    <row r="24" customFormat="false" ht="12.8" hidden="false" customHeight="false" outlineLevel="0" collapsed="false">
      <c r="G24" s="1" t="n">
        <f aca="false">G22/(G22+G23)</f>
        <v>0.840339645363054</v>
      </c>
      <c r="H24" s="1" t="n">
        <f aca="false">H22/(H22+H23)</f>
        <v>0.840443035782327</v>
      </c>
      <c r="I24" s="1" t="n">
        <f aca="false">I22/(I22+I23)</f>
        <v>0.803421065066389</v>
      </c>
      <c r="J24" s="1" t="n">
        <f aca="false">J22/(J22+J23)</f>
        <v>0.804755560877766</v>
      </c>
      <c r="K24" s="1" t="n">
        <f aca="false">K22/(K22+K23)</f>
        <v>0.829854344882254</v>
      </c>
      <c r="L24" s="1" t="n">
        <f aca="false">L22/(L22+L23)</f>
        <v>0.825663977894987</v>
      </c>
      <c r="M24" s="1" t="n">
        <f aca="false">M22/(M22+M23)</f>
        <v>0.882552692528719</v>
      </c>
      <c r="N24" s="1" t="n">
        <f aca="false">N22/(N22+N23)</f>
        <v>0.884530794763795</v>
      </c>
      <c r="O24" s="1" t="n">
        <f aca="false">O22/(O22+O23)</f>
        <v>0.819099297473</v>
      </c>
      <c r="P24" s="1" t="n">
        <f aca="false">P22/(P22+P23)</f>
        <v>0.82666209210125</v>
      </c>
      <c r="Q24" s="1" t="n">
        <f aca="false">Q22/(Q22+Q23)</f>
        <v>0.853462673055612</v>
      </c>
      <c r="R24" s="1" t="n">
        <f aca="false">R22/(R22+R23)</f>
        <v>0.830738999228016</v>
      </c>
    </row>
    <row r="25" customFormat="false" ht="12.8" hidden="false" customHeight="false" outlineLevel="0" collapsed="false">
      <c r="G25" s="1" t="str">
        <f aca="false">G21</f>
        <v>2014-01</v>
      </c>
      <c r="H25" s="1" t="str">
        <f aca="false">H21</f>
        <v>2014-02</v>
      </c>
      <c r="I25" s="1" t="str">
        <f aca="false">I21</f>
        <v>2014-03</v>
      </c>
      <c r="J25" s="1" t="str">
        <f aca="false">J21</f>
        <v>2014-04</v>
      </c>
      <c r="K25" s="1" t="str">
        <f aca="false">K21</f>
        <v>2014-05</v>
      </c>
      <c r="L25" s="1" t="str">
        <f aca="false">L21</f>
        <v>2014-06</v>
      </c>
      <c r="M25" s="1" t="str">
        <f aca="false">M21</f>
        <v>2014-07</v>
      </c>
      <c r="N25" s="1" t="str">
        <f aca="false">N21</f>
        <v>2014-08</v>
      </c>
      <c r="O25" s="1" t="str">
        <f aca="false">O21</f>
        <v>2014-09</v>
      </c>
      <c r="P25" s="1" t="str">
        <f aca="false">P21</f>
        <v>2014-10</v>
      </c>
      <c r="Q25" s="1" t="str">
        <f aca="false">Q21</f>
        <v>2014-11</v>
      </c>
      <c r="R25" s="1" t="str">
        <f aca="false">R21</f>
        <v>2014-12</v>
      </c>
    </row>
    <row r="26" customFormat="false" ht="12.8" hidden="false" customHeight="false" outlineLevel="0" collapsed="false">
      <c r="F26" s="1" t="s">
        <v>116</v>
      </c>
      <c r="G26" s="1" t="n">
        <f aca="false">SUM(G4:G16)</f>
        <v>52795</v>
      </c>
      <c r="H26" s="1" t="n">
        <f aca="false">SUM(H4:H16)</f>
        <v>74091</v>
      </c>
      <c r="I26" s="1" t="n">
        <f aca="false">SUM(I4:I16)</f>
        <v>74405</v>
      </c>
      <c r="J26" s="1" t="n">
        <f aca="false">SUM(J4:J16)</f>
        <v>99336</v>
      </c>
      <c r="K26" s="1" t="n">
        <f aca="false">SUM(K4:K16)</f>
        <v>90051</v>
      </c>
      <c r="L26" s="1" t="n">
        <f aca="false">SUM(L4:L16)</f>
        <v>99478</v>
      </c>
      <c r="M26" s="1" t="n">
        <f aca="false">SUM(M4:M16)</f>
        <v>114753</v>
      </c>
      <c r="N26" s="1" t="n">
        <f aca="false">SUM(N4:N16)</f>
        <v>85510</v>
      </c>
      <c r="O26" s="1" t="n">
        <f aca="false">SUM(O4:O16)</f>
        <v>78300</v>
      </c>
      <c r="P26" s="1" t="n">
        <f aca="false">SUM(P4:P16)</f>
        <v>66637</v>
      </c>
      <c r="Q26" s="1" t="n">
        <f aca="false">SUM(Q4:Q16)</f>
        <v>89462</v>
      </c>
      <c r="R26" s="1" t="n">
        <f aca="false">SUM(R4:R16)</f>
        <v>94097</v>
      </c>
    </row>
    <row r="27" customFormat="false" ht="12.8" hidden="false" customHeight="false" outlineLevel="0" collapsed="false">
      <c r="F27" s="1" t="s">
        <v>117</v>
      </c>
      <c r="G27" s="1" t="n">
        <f aca="false">SUM(G2:G3)</f>
        <v>28584</v>
      </c>
      <c r="H27" s="1" t="n">
        <f aca="false">SUM(H2:H3)</f>
        <v>41385</v>
      </c>
      <c r="I27" s="1" t="n">
        <f aca="false">SUM(I2:I3)</f>
        <v>31410</v>
      </c>
      <c r="J27" s="1" t="n">
        <f aca="false">SUM(J2:J3)</f>
        <v>34276</v>
      </c>
      <c r="K27" s="1" t="n">
        <f aca="false">SUM(K2:K3)</f>
        <v>31057</v>
      </c>
      <c r="L27" s="1" t="n">
        <f aca="false">SUM(L2:L3)</f>
        <v>39495</v>
      </c>
      <c r="M27" s="1" t="n">
        <f aca="false">SUM(M2:M3)</f>
        <v>57520</v>
      </c>
      <c r="N27" s="1" t="n">
        <f aca="false">SUM(N2:N3)</f>
        <v>37709</v>
      </c>
      <c r="O27" s="1" t="n">
        <f aca="false">SUM(O2:O3)</f>
        <v>36144</v>
      </c>
      <c r="P27" s="1" t="n">
        <f aca="false">SUM(P2:P3)</f>
        <v>38291</v>
      </c>
      <c r="Q27" s="1" t="n">
        <f aca="false">SUM(Q2:Q3)</f>
        <v>38676</v>
      </c>
      <c r="R27" s="1" t="n">
        <f aca="false">SUM(R2:R3)</f>
        <v>48393</v>
      </c>
    </row>
  </sheetData>
  <autoFilter ref="A1:R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S26" activeCellId="0" sqref="S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2"/>
    <col collapsed="false" customWidth="true" hidden="false" outlineLevel="0" max="2" min="2" style="1" width="9.61"/>
    <col collapsed="false" customWidth="true" hidden="false" outlineLevel="0" max="14" min="3" style="1" width="8.22"/>
  </cols>
  <sheetData>
    <row r="1" customFormat="false" ht="12.8" hidden="false" customHeight="false" outlineLevel="0" collapsed="false">
      <c r="A1" s="21" t="s">
        <v>1</v>
      </c>
      <c r="B1" s="22" t="s">
        <v>2</v>
      </c>
      <c r="C1" s="23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24" t="s">
        <v>10</v>
      </c>
      <c r="J1" s="24" t="s">
        <v>11</v>
      </c>
      <c r="K1" s="24" t="s">
        <v>12</v>
      </c>
      <c r="L1" s="24" t="s">
        <v>13</v>
      </c>
      <c r="M1" s="24" t="s">
        <v>14</v>
      </c>
      <c r="N1" s="25" t="s">
        <v>15</v>
      </c>
    </row>
    <row r="2" customFormat="false" ht="12.8" hidden="false" customHeight="false" outlineLevel="0" collapsed="false">
      <c r="A2" s="26" t="s">
        <v>71</v>
      </c>
      <c r="B2" s="27" t="n">
        <v>110826</v>
      </c>
      <c r="C2" s="28" t="n">
        <v>24128</v>
      </c>
      <c r="D2" s="29" t="n">
        <v>34160</v>
      </c>
      <c r="E2" s="29" t="n">
        <v>27600</v>
      </c>
      <c r="F2" s="29" t="n">
        <v>29975</v>
      </c>
      <c r="G2" s="29" t="n">
        <v>29600</v>
      </c>
      <c r="H2" s="29" t="n">
        <v>30513</v>
      </c>
      <c r="I2" s="29" t="n">
        <v>47041</v>
      </c>
      <c r="J2" s="29" t="n">
        <v>29226</v>
      </c>
      <c r="K2" s="29" t="n">
        <v>28866</v>
      </c>
      <c r="L2" s="29" t="n">
        <v>32085</v>
      </c>
      <c r="M2" s="29" t="n">
        <v>30452</v>
      </c>
      <c r="N2" s="30" t="n">
        <v>39010</v>
      </c>
    </row>
    <row r="3" customFormat="false" ht="12.8" hidden="false" customHeight="false" outlineLevel="0" collapsed="false">
      <c r="A3" s="31"/>
      <c r="B3" s="32" t="n">
        <v>110848</v>
      </c>
      <c r="C3" s="33" t="n">
        <v>4456</v>
      </c>
      <c r="D3" s="34" t="n">
        <v>7225</v>
      </c>
      <c r="E3" s="34" t="n">
        <v>3810</v>
      </c>
      <c r="F3" s="34" t="n">
        <v>4301</v>
      </c>
      <c r="G3" s="34" t="n">
        <v>1457</v>
      </c>
      <c r="H3" s="34" t="n">
        <v>8982</v>
      </c>
      <c r="I3" s="34" t="n">
        <v>10479</v>
      </c>
      <c r="J3" s="34" t="n">
        <v>8483</v>
      </c>
      <c r="K3" s="34" t="n">
        <v>7278</v>
      </c>
      <c r="L3" s="34" t="n">
        <v>6206</v>
      </c>
      <c r="M3" s="34" t="n">
        <v>8224</v>
      </c>
      <c r="N3" s="35" t="n">
        <v>9383</v>
      </c>
    </row>
    <row r="4" customFormat="false" ht="12.8" hidden="false" customHeight="false" outlineLevel="0" collapsed="false">
      <c r="A4" s="31"/>
      <c r="B4" s="32" t="n">
        <v>113797</v>
      </c>
      <c r="C4" s="33" t="n">
        <v>3600</v>
      </c>
      <c r="D4" s="34" t="n">
        <v>4969</v>
      </c>
      <c r="E4" s="34" t="n">
        <v>4488</v>
      </c>
      <c r="F4" s="34" t="n">
        <v>21313</v>
      </c>
      <c r="G4" s="34" t="n">
        <v>21424</v>
      </c>
      <c r="H4" s="34" t="n">
        <v>26289</v>
      </c>
      <c r="I4" s="34" t="n">
        <v>12840</v>
      </c>
      <c r="J4" s="34" t="n">
        <v>13375</v>
      </c>
      <c r="K4" s="34" t="n">
        <v>24751</v>
      </c>
      <c r="L4" s="34" t="n">
        <v>16488</v>
      </c>
      <c r="M4" s="34" t="n">
        <v>145791</v>
      </c>
      <c r="N4" s="35" t="n">
        <v>145861</v>
      </c>
    </row>
    <row r="5" customFormat="false" ht="12.8" hidden="false" customHeight="false" outlineLevel="0" collapsed="false">
      <c r="A5" s="31"/>
      <c r="B5" s="32" t="n">
        <v>113816</v>
      </c>
      <c r="C5" s="33" t="n">
        <v>3701</v>
      </c>
      <c r="D5" s="34" t="n">
        <v>4967</v>
      </c>
      <c r="E5" s="34" t="n">
        <v>5133</v>
      </c>
      <c r="F5" s="34" t="n">
        <v>4355</v>
      </c>
      <c r="G5" s="34" t="n">
        <v>3905</v>
      </c>
      <c r="H5" s="34" t="n">
        <v>4567</v>
      </c>
      <c r="I5" s="34" t="n">
        <v>13091</v>
      </c>
      <c r="J5" s="34" t="n">
        <v>5338</v>
      </c>
      <c r="K5" s="34" t="n">
        <v>8877</v>
      </c>
      <c r="L5" s="34" t="n">
        <v>6782</v>
      </c>
      <c r="M5" s="34" t="n">
        <v>9940</v>
      </c>
      <c r="N5" s="35" t="n">
        <v>7438</v>
      </c>
    </row>
    <row r="6" customFormat="false" ht="12.8" hidden="false" customHeight="false" outlineLevel="0" collapsed="false">
      <c r="A6" s="31"/>
      <c r="B6" s="32" t="n">
        <v>113850</v>
      </c>
      <c r="C6" s="33" t="n">
        <v>7763</v>
      </c>
      <c r="D6" s="34" t="n">
        <v>14352</v>
      </c>
      <c r="E6" s="34" t="n">
        <v>16795</v>
      </c>
      <c r="F6" s="34" t="n">
        <v>15396</v>
      </c>
      <c r="G6" s="34" t="n">
        <v>13816</v>
      </c>
      <c r="H6" s="34" t="n">
        <v>12791</v>
      </c>
      <c r="I6" s="34" t="n">
        <v>27225</v>
      </c>
      <c r="J6" s="34" t="n">
        <v>25297</v>
      </c>
      <c r="K6" s="34" t="n">
        <v>5201</v>
      </c>
      <c r="L6" s="34" t="n">
        <v>4981</v>
      </c>
      <c r="M6" s="34" t="n">
        <v>21283</v>
      </c>
      <c r="N6" s="35" t="n">
        <v>24013</v>
      </c>
    </row>
    <row r="7" customFormat="false" ht="12.8" hidden="false" customHeight="false" outlineLevel="0" collapsed="false">
      <c r="A7" s="31"/>
      <c r="B7" s="32" t="n">
        <v>113852</v>
      </c>
      <c r="C7" s="33" t="n">
        <v>3453</v>
      </c>
      <c r="D7" s="34" t="n">
        <v>5040</v>
      </c>
      <c r="E7" s="34" t="n">
        <v>2062</v>
      </c>
      <c r="F7" s="34" t="n">
        <v>1704</v>
      </c>
      <c r="G7" s="34" t="n">
        <v>3900</v>
      </c>
      <c r="H7" s="34" t="n">
        <v>3610</v>
      </c>
      <c r="I7" s="34" t="n">
        <v>16410</v>
      </c>
      <c r="J7" s="34" t="n">
        <v>6513</v>
      </c>
      <c r="K7" s="34" t="n">
        <v>4583</v>
      </c>
      <c r="L7" s="34" t="n">
        <v>4368</v>
      </c>
      <c r="M7" s="34" t="n">
        <v>5546</v>
      </c>
      <c r="N7" s="35" t="n">
        <v>4935</v>
      </c>
    </row>
    <row r="8" customFormat="false" ht="12.8" hidden="false" customHeight="false" outlineLevel="0" collapsed="false">
      <c r="A8" s="31"/>
      <c r="B8" s="32" t="n">
        <v>502593</v>
      </c>
      <c r="C8" s="33" t="n">
        <v>8953</v>
      </c>
      <c r="D8" s="34" t="n">
        <v>13541</v>
      </c>
      <c r="E8" s="34" t="n">
        <v>11760</v>
      </c>
      <c r="F8" s="34" t="n">
        <v>16532</v>
      </c>
      <c r="G8" s="34" t="n">
        <v>12504</v>
      </c>
      <c r="H8" s="34" t="n">
        <v>14384</v>
      </c>
      <c r="I8" s="34" t="n">
        <v>7356</v>
      </c>
      <c r="J8" s="34" t="n">
        <v>6494</v>
      </c>
      <c r="K8" s="34" t="n">
        <v>5839</v>
      </c>
      <c r="L8" s="34" t="n">
        <v>7977</v>
      </c>
      <c r="M8" s="34" t="n">
        <v>10783</v>
      </c>
      <c r="N8" s="35" t="n">
        <v>11063</v>
      </c>
    </row>
    <row r="9" customFormat="false" ht="12.8" hidden="false" customHeight="false" outlineLevel="0" collapsed="false">
      <c r="A9" s="31"/>
      <c r="B9" s="32" t="n">
        <v>502604</v>
      </c>
      <c r="C9" s="33" t="n">
        <v>57669</v>
      </c>
      <c r="D9" s="34" t="n">
        <v>57669</v>
      </c>
      <c r="E9" s="34" t="n">
        <v>57669</v>
      </c>
      <c r="F9" s="34" t="n">
        <v>57669</v>
      </c>
      <c r="G9" s="34" t="n">
        <v>6913</v>
      </c>
      <c r="H9" s="34" t="n">
        <v>7009</v>
      </c>
      <c r="I9" s="34" t="n">
        <v>8113</v>
      </c>
      <c r="J9" s="34" t="n">
        <v>13942</v>
      </c>
      <c r="K9" s="34" t="n">
        <v>10608</v>
      </c>
      <c r="L9" s="34" t="n">
        <v>4345</v>
      </c>
      <c r="M9" s="34" t="n">
        <v>75396</v>
      </c>
      <c r="N9" s="35" t="n">
        <v>75396</v>
      </c>
    </row>
    <row r="10" customFormat="false" ht="12.8" hidden="false" customHeight="false" outlineLevel="0" collapsed="false">
      <c r="A10" s="31"/>
      <c r="B10" s="32" t="n">
        <v>502607</v>
      </c>
      <c r="C10" s="33" t="n">
        <v>8384</v>
      </c>
      <c r="D10" s="34" t="n">
        <v>8384</v>
      </c>
      <c r="E10" s="34" t="n">
        <v>8384</v>
      </c>
      <c r="F10" s="34" t="n">
        <v>8384</v>
      </c>
      <c r="G10" s="34" t="n">
        <v>8384</v>
      </c>
      <c r="H10" s="34" t="n">
        <v>8384</v>
      </c>
      <c r="I10" s="34" t="n">
        <v>2664</v>
      </c>
      <c r="J10" s="34" t="n">
        <v>4873</v>
      </c>
      <c r="K10" s="34" t="n">
        <v>768</v>
      </c>
      <c r="L10" s="34" t="n">
        <v>2768</v>
      </c>
      <c r="M10" s="34" t="n">
        <v>2136</v>
      </c>
      <c r="N10" s="35" t="n">
        <v>2136</v>
      </c>
    </row>
    <row r="11" customFormat="false" ht="12.8" hidden="false" customHeight="false" outlineLevel="0" collapsed="false">
      <c r="A11" s="31"/>
      <c r="B11" s="32" t="n">
        <v>502895</v>
      </c>
      <c r="C11" s="33" t="n">
        <v>480</v>
      </c>
      <c r="D11" s="34" t="n">
        <v>540</v>
      </c>
      <c r="E11" s="34" t="n">
        <v>660</v>
      </c>
      <c r="F11" s="34" t="n">
        <v>690</v>
      </c>
      <c r="G11" s="34" t="n">
        <v>720</v>
      </c>
      <c r="H11" s="34" t="n">
        <v>1020</v>
      </c>
      <c r="I11" s="34" t="n">
        <v>3870</v>
      </c>
      <c r="J11" s="34" t="n">
        <v>2760</v>
      </c>
      <c r="K11" s="34" t="n">
        <v>810</v>
      </c>
      <c r="L11" s="34" t="n">
        <v>240</v>
      </c>
      <c r="M11" s="34" t="n">
        <v>1110</v>
      </c>
      <c r="N11" s="35" t="n">
        <v>1110</v>
      </c>
    </row>
    <row r="12" customFormat="false" ht="12.8" hidden="false" customHeight="false" outlineLevel="0" collapsed="false">
      <c r="A12" s="31"/>
      <c r="B12" s="32" t="n">
        <v>502931</v>
      </c>
      <c r="C12" s="33" t="n">
        <v>288</v>
      </c>
      <c r="D12" s="34" t="n">
        <v>506</v>
      </c>
      <c r="E12" s="34" t="n">
        <v>882</v>
      </c>
      <c r="F12" s="34" t="n">
        <v>1212</v>
      </c>
      <c r="G12" s="34" t="n">
        <v>1050</v>
      </c>
      <c r="H12" s="34" t="n">
        <v>648</v>
      </c>
      <c r="I12" s="34" t="n">
        <v>6562</v>
      </c>
      <c r="J12" s="34" t="n">
        <v>3600</v>
      </c>
      <c r="K12" s="34" t="n">
        <v>3068</v>
      </c>
      <c r="L12" s="34" t="n">
        <v>3066</v>
      </c>
      <c r="M12" s="34" t="n">
        <v>2784</v>
      </c>
      <c r="N12" s="35" t="n">
        <v>1703</v>
      </c>
    </row>
    <row r="13" customFormat="false" ht="12.8" hidden="false" customHeight="false" outlineLevel="0" collapsed="false">
      <c r="A13" s="31"/>
      <c r="B13" s="32" t="n">
        <v>502932</v>
      </c>
      <c r="C13" s="33" t="n">
        <v>426</v>
      </c>
      <c r="D13" s="34" t="n">
        <v>612</v>
      </c>
      <c r="E13" s="34" t="n">
        <v>684</v>
      </c>
      <c r="F13" s="34" t="n">
        <v>906</v>
      </c>
      <c r="G13" s="34" t="n">
        <v>984</v>
      </c>
      <c r="H13" s="34" t="n">
        <v>798</v>
      </c>
      <c r="I13" s="34" t="n">
        <v>1742</v>
      </c>
      <c r="J13" s="34" t="n">
        <v>2924</v>
      </c>
      <c r="K13" s="34" t="n">
        <v>1636</v>
      </c>
      <c r="L13" s="34" t="n">
        <v>897</v>
      </c>
      <c r="M13" s="34" t="n">
        <v>1318</v>
      </c>
      <c r="N13" s="35" t="n">
        <v>1789</v>
      </c>
    </row>
    <row r="14" customFormat="false" ht="12.8" hidden="false" customHeight="false" outlineLevel="0" collapsed="false">
      <c r="A14" s="36"/>
      <c r="B14" s="37" t="n">
        <v>503252</v>
      </c>
      <c r="C14" s="38" t="n">
        <v>2754</v>
      </c>
      <c r="D14" s="39" t="n">
        <v>2755</v>
      </c>
      <c r="E14" s="39" t="n">
        <v>2756</v>
      </c>
      <c r="F14" s="39" t="n">
        <v>2757</v>
      </c>
      <c r="G14" s="39" t="n">
        <v>2758</v>
      </c>
      <c r="H14" s="39" t="n">
        <v>2759</v>
      </c>
      <c r="I14" s="39" t="n">
        <v>2760</v>
      </c>
      <c r="J14" s="39" t="n">
        <v>108</v>
      </c>
      <c r="K14" s="39" t="n">
        <v>2064</v>
      </c>
      <c r="L14" s="39" t="n">
        <v>882</v>
      </c>
      <c r="M14" s="39" t="n">
        <v>1206</v>
      </c>
      <c r="N14" s="40" t="n">
        <v>1206</v>
      </c>
    </row>
    <row r="15" customFormat="false" ht="12.8" hidden="false" customHeight="false" outlineLevel="0" collapsed="false">
      <c r="A15" s="26" t="s">
        <v>76</v>
      </c>
      <c r="B15" s="27" t="n">
        <v>115176</v>
      </c>
      <c r="C15" s="28" t="n">
        <v>3382</v>
      </c>
      <c r="D15" s="29" t="n">
        <v>3598</v>
      </c>
      <c r="E15" s="29" t="n">
        <v>5252</v>
      </c>
      <c r="F15" s="29" t="n">
        <v>5976</v>
      </c>
      <c r="G15" s="29" t="n">
        <v>4466</v>
      </c>
      <c r="H15" s="29" t="n">
        <v>3387</v>
      </c>
      <c r="I15" s="29" t="n">
        <v>2603</v>
      </c>
      <c r="J15" s="29" t="n">
        <v>2790</v>
      </c>
      <c r="K15" s="29" t="n">
        <v>2036</v>
      </c>
      <c r="L15" s="29" t="n">
        <v>2480</v>
      </c>
      <c r="M15" s="29" t="n">
        <v>2377</v>
      </c>
      <c r="N15" s="30" t="n">
        <v>2482</v>
      </c>
    </row>
    <row r="16" customFormat="false" ht="12.8" hidden="false" customHeight="false" outlineLevel="0" collapsed="false">
      <c r="A16" s="31"/>
      <c r="B16" s="32" t="n">
        <v>115178</v>
      </c>
      <c r="C16" s="33" t="n">
        <v>2520</v>
      </c>
      <c r="D16" s="34" t="n">
        <v>4390</v>
      </c>
      <c r="E16" s="34" t="n">
        <v>5544</v>
      </c>
      <c r="F16" s="34" t="n">
        <v>6552</v>
      </c>
      <c r="G16" s="34" t="n">
        <v>4266</v>
      </c>
      <c r="H16" s="34" t="n">
        <v>3456</v>
      </c>
      <c r="I16" s="34" t="n">
        <v>2818</v>
      </c>
      <c r="J16" s="34" t="n">
        <v>2030</v>
      </c>
      <c r="K16" s="34" t="n">
        <v>1807</v>
      </c>
      <c r="L16" s="34" t="n">
        <v>2508</v>
      </c>
      <c r="M16" s="34" t="n">
        <v>2643</v>
      </c>
      <c r="N16" s="35" t="n">
        <v>2458</v>
      </c>
    </row>
    <row r="17" customFormat="false" ht="12.8" hidden="false" customHeight="false" outlineLevel="0" collapsed="false">
      <c r="A17" s="36"/>
      <c r="B17" s="37" t="n">
        <v>115222</v>
      </c>
      <c r="C17" s="38" t="n">
        <v>7091</v>
      </c>
      <c r="D17" s="39" t="n">
        <v>10437</v>
      </c>
      <c r="E17" s="39" t="n">
        <v>10005</v>
      </c>
      <c r="F17" s="39" t="n">
        <v>13559</v>
      </c>
      <c r="G17" s="39" t="n">
        <v>11874</v>
      </c>
      <c r="H17" s="39" t="n">
        <v>17385</v>
      </c>
      <c r="I17" s="39" t="n">
        <v>14812</v>
      </c>
      <c r="J17" s="39" t="n">
        <v>9408</v>
      </c>
      <c r="K17" s="39" t="n">
        <v>16860</v>
      </c>
      <c r="L17" s="39" t="n">
        <v>13200</v>
      </c>
      <c r="M17" s="39" t="n">
        <v>13757</v>
      </c>
      <c r="N17" s="40" t="n">
        <v>19178</v>
      </c>
    </row>
    <row r="18" customFormat="false" ht="12.8" hidden="false" customHeight="false" outlineLevel="0" collapsed="false">
      <c r="A18" s="41" t="s">
        <v>118</v>
      </c>
      <c r="B18" s="42"/>
      <c r="C18" s="43" t="n">
        <v>139048</v>
      </c>
      <c r="D18" s="44" t="n">
        <v>173145</v>
      </c>
      <c r="E18" s="44" t="n">
        <v>163484</v>
      </c>
      <c r="F18" s="44" t="n">
        <v>191281</v>
      </c>
      <c r="G18" s="44" t="n">
        <v>128021</v>
      </c>
      <c r="H18" s="44" t="n">
        <v>145982</v>
      </c>
      <c r="I18" s="44" t="n">
        <v>180386</v>
      </c>
      <c r="J18" s="44" t="n">
        <v>137161</v>
      </c>
      <c r="K18" s="44" t="n">
        <v>125052</v>
      </c>
      <c r="L18" s="44" t="n">
        <v>109273</v>
      </c>
      <c r="M18" s="44" t="n">
        <v>334746</v>
      </c>
      <c r="N18" s="45" t="n">
        <v>349161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H57" activeCellId="0" sqref="H5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8.07"/>
    <col collapsed="false" customWidth="true" hidden="false" outlineLevel="0" max="4" min="4" style="1" width="23.89"/>
  </cols>
  <sheetData>
    <row r="1" customFormat="false" ht="12.8" hidden="false" customHeight="false" outlineLevel="0" collapsed="false">
      <c r="A1" s="46"/>
      <c r="B1" s="47"/>
      <c r="C1" s="48" t="s">
        <v>119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customFormat="false" ht="12.8" hidden="false" customHeight="false" outlineLevel="0" collapsed="false">
      <c r="A2" s="51" t="s">
        <v>17</v>
      </c>
      <c r="B2" s="52" t="s">
        <v>1</v>
      </c>
      <c r="C2" s="53" t="s">
        <v>120</v>
      </c>
      <c r="D2" s="54" t="s">
        <v>121</v>
      </c>
      <c r="E2" s="54" t="s">
        <v>122</v>
      </c>
      <c r="F2" s="54" t="s">
        <v>123</v>
      </c>
      <c r="G2" s="54" t="s">
        <v>124</v>
      </c>
      <c r="H2" s="54" t="s">
        <v>125</v>
      </c>
      <c r="I2" s="54" t="s">
        <v>126</v>
      </c>
      <c r="J2" s="54" t="s">
        <v>127</v>
      </c>
      <c r="K2" s="54" t="s">
        <v>128</v>
      </c>
      <c r="L2" s="54" t="s">
        <v>129</v>
      </c>
      <c r="M2" s="54" t="s">
        <v>130</v>
      </c>
      <c r="N2" s="55" t="s">
        <v>131</v>
      </c>
    </row>
    <row r="3" customFormat="false" ht="12.8" hidden="false" customHeight="false" outlineLevel="0" collapsed="false">
      <c r="A3" s="56" t="s">
        <v>70</v>
      </c>
      <c r="B3" s="57" t="s">
        <v>71</v>
      </c>
      <c r="C3" s="58" t="n">
        <v>3472525</v>
      </c>
      <c r="D3" s="59" t="n">
        <v>39802</v>
      </c>
      <c r="E3" s="59" t="n">
        <v>55666</v>
      </c>
      <c r="F3" s="59" t="n">
        <v>53604</v>
      </c>
      <c r="G3" s="59" t="n">
        <v>73249</v>
      </c>
      <c r="H3" s="59" t="n">
        <v>69445</v>
      </c>
      <c r="I3" s="59" t="n">
        <v>75250</v>
      </c>
      <c r="J3" s="59" t="n">
        <v>94520</v>
      </c>
      <c r="K3" s="59" t="n">
        <v>71282</v>
      </c>
      <c r="L3" s="59" t="n">
        <v>57597</v>
      </c>
      <c r="M3" s="59" t="n">
        <v>48449</v>
      </c>
      <c r="N3" s="60" t="n">
        <v>70685</v>
      </c>
    </row>
    <row r="4" customFormat="false" ht="12.8" hidden="false" customHeight="false" outlineLevel="0" collapsed="false">
      <c r="A4" s="61"/>
      <c r="B4" s="62" t="s">
        <v>76</v>
      </c>
      <c r="C4" s="63" t="n">
        <v>345576</v>
      </c>
      <c r="D4" s="64" t="n">
        <v>12993</v>
      </c>
      <c r="E4" s="64" t="n">
        <v>18425</v>
      </c>
      <c r="F4" s="64" t="n">
        <v>20801</v>
      </c>
      <c r="G4" s="64" t="n">
        <v>26087</v>
      </c>
      <c r="H4" s="64" t="n">
        <v>20606</v>
      </c>
      <c r="I4" s="64" t="n">
        <v>24228</v>
      </c>
      <c r="J4" s="64" t="n">
        <v>20233</v>
      </c>
      <c r="K4" s="64" t="n">
        <v>14228</v>
      </c>
      <c r="L4" s="64" t="n">
        <v>20703</v>
      </c>
      <c r="M4" s="64" t="n">
        <v>18188</v>
      </c>
      <c r="N4" s="65" t="n">
        <v>18777</v>
      </c>
    </row>
    <row r="5" customFormat="false" ht="12.8" hidden="false" customHeight="false" outlineLevel="0" collapsed="false">
      <c r="A5" s="66" t="s">
        <v>74</v>
      </c>
      <c r="B5" s="67" t="s">
        <v>71</v>
      </c>
      <c r="C5" s="68" t="n">
        <v>221674</v>
      </c>
      <c r="D5" s="69" t="n">
        <v>28584</v>
      </c>
      <c r="E5" s="69" t="n">
        <v>41385</v>
      </c>
      <c r="F5" s="69" t="n">
        <v>31410</v>
      </c>
      <c r="G5" s="69" t="n">
        <v>34276</v>
      </c>
      <c r="H5" s="69" t="n">
        <v>31057</v>
      </c>
      <c r="I5" s="69" t="n">
        <v>39495</v>
      </c>
      <c r="J5" s="69" t="n">
        <v>57520</v>
      </c>
      <c r="K5" s="69" t="n">
        <v>37709</v>
      </c>
      <c r="L5" s="69" t="n">
        <v>36144</v>
      </c>
      <c r="M5" s="69" t="n">
        <v>38291</v>
      </c>
      <c r="N5" s="70" t="n">
        <v>38676</v>
      </c>
    </row>
    <row r="6" customFormat="false" ht="12.8" hidden="false" customHeight="false" outlineLevel="0" collapsed="false">
      <c r="A6" s="71" t="s">
        <v>118</v>
      </c>
      <c r="B6" s="72"/>
      <c r="C6" s="73" t="n">
        <v>4039775</v>
      </c>
      <c r="D6" s="74" t="n">
        <v>81379</v>
      </c>
      <c r="E6" s="74" t="n">
        <v>115476</v>
      </c>
      <c r="F6" s="74" t="n">
        <v>105815</v>
      </c>
      <c r="G6" s="74" t="n">
        <v>133612</v>
      </c>
      <c r="H6" s="74" t="n">
        <v>121108</v>
      </c>
      <c r="I6" s="74" t="n">
        <v>138973</v>
      </c>
      <c r="J6" s="74" t="n">
        <v>172273</v>
      </c>
      <c r="K6" s="74" t="n">
        <v>123219</v>
      </c>
      <c r="L6" s="74" t="n">
        <v>114444</v>
      </c>
      <c r="M6" s="74" t="n">
        <v>104928</v>
      </c>
      <c r="N6" s="75" t="n">
        <v>128138</v>
      </c>
    </row>
    <row r="7" customFormat="false" ht="12.8" hidden="false" customHeight="false" outlineLevel="0" collapsed="false">
      <c r="C7" s="0"/>
      <c r="D7" s="0"/>
    </row>
    <row r="8" customFormat="false" ht="12.8" hidden="false" customHeight="false" outlineLevel="0" collapsed="false">
      <c r="C8" s="0"/>
      <c r="D8" s="0"/>
    </row>
    <row r="9" customFormat="false" ht="12.8" hidden="false" customHeight="false" outlineLevel="0" collapsed="false">
      <c r="C9" s="0"/>
      <c r="D9" s="0"/>
    </row>
    <row r="10" customFormat="false" ht="12.8" hidden="false" customHeight="false" outlineLevel="0" collapsed="false">
      <c r="C10" s="0"/>
      <c r="D10" s="0"/>
    </row>
    <row r="11" customFormat="false" ht="12.8" hidden="false" customHeight="false" outlineLevel="0" collapsed="false">
      <c r="C11" s="0"/>
      <c r="D11" s="0"/>
    </row>
    <row r="12" customFormat="false" ht="12.8" hidden="false" customHeight="false" outlineLevel="0" collapsed="false">
      <c r="C12" s="0"/>
      <c r="D12" s="0"/>
    </row>
    <row r="13" customFormat="false" ht="12.8" hidden="false" customHeight="false" outlineLevel="0" collapsed="false">
      <c r="C13" s="0"/>
      <c r="D13" s="0"/>
    </row>
    <row r="14" customFormat="false" ht="12.8" hidden="false" customHeight="false" outlineLevel="0" collapsed="false">
      <c r="C14" s="0"/>
      <c r="D14" s="0"/>
    </row>
    <row r="15" customFormat="false" ht="12.8" hidden="false" customHeight="false" outlineLevel="0" collapsed="false">
      <c r="C15" s="0"/>
      <c r="D15" s="0"/>
    </row>
    <row r="16" customFormat="false" ht="12.8" hidden="false" customHeight="false" outlineLevel="0" collapsed="false">
      <c r="C16" s="0"/>
      <c r="D16" s="0"/>
    </row>
    <row r="17" customFormat="false" ht="12.8" hidden="false" customHeight="false" outlineLevel="0" collapsed="false">
      <c r="C17" s="0"/>
      <c r="D17" s="0"/>
    </row>
    <row r="18" customFormat="false" ht="12.8" hidden="false" customHeight="false" outlineLevel="0" collapsed="false">
      <c r="C18" s="0"/>
      <c r="D18" s="0"/>
    </row>
    <row r="19" customFormat="false" ht="12.8" hidden="false" customHeight="false" outlineLevel="0" collapsed="false">
      <c r="C19" s="0"/>
      <c r="D19" s="0"/>
    </row>
    <row r="26" customFormat="false" ht="12.8" hidden="false" customHeight="false" outlineLevel="0" collapsed="false">
      <c r="A26" s="21" t="s">
        <v>1</v>
      </c>
      <c r="B26" s="22" t="s">
        <v>2</v>
      </c>
      <c r="C26" s="23" t="s">
        <v>4</v>
      </c>
      <c r="D26" s="24" t="s">
        <v>5</v>
      </c>
      <c r="E26" s="24" t="s">
        <v>6</v>
      </c>
      <c r="F26" s="24" t="s">
        <v>7</v>
      </c>
      <c r="G26" s="24" t="s">
        <v>8</v>
      </c>
      <c r="H26" s="24" t="s">
        <v>9</v>
      </c>
      <c r="I26" s="24" t="s">
        <v>10</v>
      </c>
      <c r="J26" s="24" t="s">
        <v>11</v>
      </c>
      <c r="K26" s="24" t="s">
        <v>12</v>
      </c>
      <c r="L26" s="24" t="s">
        <v>13</v>
      </c>
      <c r="M26" s="24" t="s">
        <v>14</v>
      </c>
      <c r="N26" s="25" t="s">
        <v>15</v>
      </c>
    </row>
    <row r="27" customFormat="false" ht="12.8" hidden="false" customHeight="false" outlineLevel="0" collapsed="false">
      <c r="A27" s="26" t="s">
        <v>71</v>
      </c>
      <c r="B27" s="27" t="n">
        <v>110826</v>
      </c>
      <c r="C27" s="28" t="n">
        <v>24128</v>
      </c>
      <c r="D27" s="29" t="n">
        <v>34160</v>
      </c>
      <c r="E27" s="29" t="n">
        <v>27600</v>
      </c>
      <c r="F27" s="29" t="n">
        <v>29975</v>
      </c>
      <c r="G27" s="29" t="n">
        <v>29600</v>
      </c>
      <c r="H27" s="29" t="n">
        <v>30513</v>
      </c>
      <c r="I27" s="29" t="n">
        <v>47041</v>
      </c>
      <c r="J27" s="29" t="n">
        <v>29226</v>
      </c>
      <c r="K27" s="29" t="n">
        <v>28866</v>
      </c>
      <c r="L27" s="29" t="n">
        <v>32085</v>
      </c>
      <c r="M27" s="29" t="n">
        <v>30452</v>
      </c>
      <c r="N27" s="30" t="n">
        <v>39010</v>
      </c>
    </row>
    <row r="28" customFormat="false" ht="12.8" hidden="false" customHeight="false" outlineLevel="0" collapsed="false">
      <c r="A28" s="31"/>
      <c r="B28" s="32" t="n">
        <v>110848</v>
      </c>
      <c r="C28" s="33" t="n">
        <v>4456</v>
      </c>
      <c r="D28" s="34" t="n">
        <v>7225</v>
      </c>
      <c r="E28" s="34" t="n">
        <v>3810</v>
      </c>
      <c r="F28" s="34" t="n">
        <v>4301</v>
      </c>
      <c r="G28" s="34" t="n">
        <v>1457</v>
      </c>
      <c r="H28" s="34" t="n">
        <v>8982</v>
      </c>
      <c r="I28" s="34" t="n">
        <v>10479</v>
      </c>
      <c r="J28" s="34" t="n">
        <v>8483</v>
      </c>
      <c r="K28" s="34" t="n">
        <v>7278</v>
      </c>
      <c r="L28" s="34" t="n">
        <v>6206</v>
      </c>
      <c r="M28" s="34" t="n">
        <v>8224</v>
      </c>
      <c r="N28" s="35" t="n">
        <v>9383</v>
      </c>
    </row>
    <row r="29" customFormat="false" ht="12.8" hidden="false" customHeight="false" outlineLevel="0" collapsed="false">
      <c r="A29" s="31"/>
      <c r="B29" s="32" t="n">
        <v>113797</v>
      </c>
      <c r="C29" s="33" t="n">
        <v>3600</v>
      </c>
      <c r="D29" s="34" t="n">
        <v>4969</v>
      </c>
      <c r="E29" s="34" t="n">
        <v>4488</v>
      </c>
      <c r="F29" s="34" t="n">
        <v>21313</v>
      </c>
      <c r="G29" s="34" t="n">
        <v>21424</v>
      </c>
      <c r="H29" s="34" t="n">
        <v>26289</v>
      </c>
      <c r="I29" s="34" t="n">
        <v>12840</v>
      </c>
      <c r="J29" s="34" t="n">
        <v>13375</v>
      </c>
      <c r="K29" s="34" t="n">
        <v>24751</v>
      </c>
      <c r="L29" s="34" t="n">
        <v>16488</v>
      </c>
      <c r="M29" s="34" t="n">
        <v>145791</v>
      </c>
      <c r="N29" s="35" t="n">
        <v>145861</v>
      </c>
    </row>
    <row r="30" customFormat="false" ht="12.8" hidden="false" customHeight="false" outlineLevel="0" collapsed="false">
      <c r="A30" s="31"/>
      <c r="B30" s="32" t="n">
        <v>113816</v>
      </c>
      <c r="C30" s="33" t="n">
        <v>3701</v>
      </c>
      <c r="D30" s="34" t="n">
        <v>4967</v>
      </c>
      <c r="E30" s="34" t="n">
        <v>5133</v>
      </c>
      <c r="F30" s="34" t="n">
        <v>4355</v>
      </c>
      <c r="G30" s="34" t="n">
        <v>3905</v>
      </c>
      <c r="H30" s="34" t="n">
        <v>4567</v>
      </c>
      <c r="I30" s="34" t="n">
        <v>13091</v>
      </c>
      <c r="J30" s="34" t="n">
        <v>5338</v>
      </c>
      <c r="K30" s="34" t="n">
        <v>8877</v>
      </c>
      <c r="L30" s="34" t="n">
        <v>6782</v>
      </c>
      <c r="M30" s="34" t="n">
        <v>9940</v>
      </c>
      <c r="N30" s="35" t="n">
        <v>7438</v>
      </c>
    </row>
    <row r="31" customFormat="false" ht="12.8" hidden="false" customHeight="false" outlineLevel="0" collapsed="false">
      <c r="A31" s="31"/>
      <c r="B31" s="32" t="n">
        <v>113850</v>
      </c>
      <c r="C31" s="33" t="n">
        <v>7763</v>
      </c>
      <c r="D31" s="34" t="n">
        <v>14352</v>
      </c>
      <c r="E31" s="34" t="n">
        <v>16795</v>
      </c>
      <c r="F31" s="34" t="n">
        <v>15396</v>
      </c>
      <c r="G31" s="34" t="n">
        <v>13816</v>
      </c>
      <c r="H31" s="34" t="n">
        <v>12791</v>
      </c>
      <c r="I31" s="34" t="n">
        <v>27225</v>
      </c>
      <c r="J31" s="34" t="n">
        <v>25297</v>
      </c>
      <c r="K31" s="34" t="n">
        <v>5201</v>
      </c>
      <c r="L31" s="34" t="n">
        <v>4981</v>
      </c>
      <c r="M31" s="34" t="n">
        <v>21283</v>
      </c>
      <c r="N31" s="35" t="n">
        <v>24013</v>
      </c>
    </row>
    <row r="32" customFormat="false" ht="12.8" hidden="false" customHeight="false" outlineLevel="0" collapsed="false">
      <c r="A32" s="31"/>
      <c r="B32" s="32" t="n">
        <v>113852</v>
      </c>
      <c r="C32" s="33" t="n">
        <v>3453</v>
      </c>
      <c r="D32" s="34" t="n">
        <v>5040</v>
      </c>
      <c r="E32" s="34" t="n">
        <v>2062</v>
      </c>
      <c r="F32" s="34" t="n">
        <v>1704</v>
      </c>
      <c r="G32" s="34" t="n">
        <v>3900</v>
      </c>
      <c r="H32" s="34" t="n">
        <v>3610</v>
      </c>
      <c r="I32" s="34" t="n">
        <v>16410</v>
      </c>
      <c r="J32" s="34" t="n">
        <v>6513</v>
      </c>
      <c r="K32" s="34" t="n">
        <v>4583</v>
      </c>
      <c r="L32" s="34" t="n">
        <v>4368</v>
      </c>
      <c r="M32" s="34" t="n">
        <v>5546</v>
      </c>
      <c r="N32" s="35" t="n">
        <v>4935</v>
      </c>
    </row>
    <row r="33" customFormat="false" ht="12.8" hidden="false" customHeight="false" outlineLevel="0" collapsed="false">
      <c r="A33" s="31"/>
      <c r="B33" s="32" t="n">
        <v>502593</v>
      </c>
      <c r="C33" s="33" t="n">
        <v>8953</v>
      </c>
      <c r="D33" s="34" t="n">
        <v>13541</v>
      </c>
      <c r="E33" s="34" t="n">
        <v>11760</v>
      </c>
      <c r="F33" s="34" t="n">
        <v>16532</v>
      </c>
      <c r="G33" s="34" t="n">
        <v>12504</v>
      </c>
      <c r="H33" s="34" t="n">
        <v>14384</v>
      </c>
      <c r="I33" s="34" t="n">
        <v>7356</v>
      </c>
      <c r="J33" s="34" t="n">
        <v>6494</v>
      </c>
      <c r="K33" s="34" t="n">
        <v>5839</v>
      </c>
      <c r="L33" s="34" t="n">
        <v>7977</v>
      </c>
      <c r="M33" s="34" t="n">
        <v>10783</v>
      </c>
      <c r="N33" s="35" t="n">
        <v>11063</v>
      </c>
    </row>
    <row r="34" customFormat="false" ht="12.8" hidden="false" customHeight="false" outlineLevel="0" collapsed="false">
      <c r="A34" s="31"/>
      <c r="B34" s="32" t="n">
        <v>502604</v>
      </c>
      <c r="C34" s="33" t="n">
        <v>57669</v>
      </c>
      <c r="D34" s="34" t="n">
        <v>57669</v>
      </c>
      <c r="E34" s="34" t="n">
        <v>57669</v>
      </c>
      <c r="F34" s="34" t="n">
        <v>57669</v>
      </c>
      <c r="G34" s="34" t="n">
        <v>6913</v>
      </c>
      <c r="H34" s="34" t="n">
        <v>7009</v>
      </c>
      <c r="I34" s="34" t="n">
        <v>8113</v>
      </c>
      <c r="J34" s="34" t="n">
        <v>13942</v>
      </c>
      <c r="K34" s="34" t="n">
        <v>10608</v>
      </c>
      <c r="L34" s="34" t="n">
        <v>4345</v>
      </c>
      <c r="M34" s="34" t="n">
        <v>75396</v>
      </c>
      <c r="N34" s="35" t="n">
        <v>75396</v>
      </c>
    </row>
    <row r="35" customFormat="false" ht="12.8" hidden="false" customHeight="false" outlineLevel="0" collapsed="false">
      <c r="A35" s="31"/>
      <c r="B35" s="32" t="n">
        <v>502607</v>
      </c>
      <c r="C35" s="33" t="n">
        <v>8384</v>
      </c>
      <c r="D35" s="34" t="n">
        <v>8384</v>
      </c>
      <c r="E35" s="34" t="n">
        <v>8384</v>
      </c>
      <c r="F35" s="34" t="n">
        <v>8384</v>
      </c>
      <c r="G35" s="34" t="n">
        <v>8384</v>
      </c>
      <c r="H35" s="34" t="n">
        <v>8384</v>
      </c>
      <c r="I35" s="34" t="n">
        <v>2664</v>
      </c>
      <c r="J35" s="34" t="n">
        <v>4873</v>
      </c>
      <c r="K35" s="34" t="n">
        <v>768</v>
      </c>
      <c r="L35" s="34" t="n">
        <v>2768</v>
      </c>
      <c r="M35" s="34" t="n">
        <v>2136</v>
      </c>
      <c r="N35" s="35" t="n">
        <v>2136</v>
      </c>
    </row>
    <row r="36" customFormat="false" ht="12.8" hidden="false" customHeight="false" outlineLevel="0" collapsed="false">
      <c r="A36" s="31"/>
      <c r="B36" s="32" t="n">
        <v>502895</v>
      </c>
      <c r="C36" s="33" t="n">
        <v>480</v>
      </c>
      <c r="D36" s="34" t="n">
        <v>540</v>
      </c>
      <c r="E36" s="34" t="n">
        <v>660</v>
      </c>
      <c r="F36" s="34" t="n">
        <v>690</v>
      </c>
      <c r="G36" s="34" t="n">
        <v>720</v>
      </c>
      <c r="H36" s="34" t="n">
        <v>1020</v>
      </c>
      <c r="I36" s="34" t="n">
        <v>3870</v>
      </c>
      <c r="J36" s="34" t="n">
        <v>2760</v>
      </c>
      <c r="K36" s="34" t="n">
        <v>810</v>
      </c>
      <c r="L36" s="34" t="n">
        <v>240</v>
      </c>
      <c r="M36" s="34" t="n">
        <v>1110</v>
      </c>
      <c r="N36" s="35" t="n">
        <v>1110</v>
      </c>
    </row>
    <row r="37" customFormat="false" ht="12.8" hidden="false" customHeight="false" outlineLevel="0" collapsed="false">
      <c r="A37" s="31"/>
      <c r="B37" s="32" t="n">
        <v>502931</v>
      </c>
      <c r="C37" s="33" t="n">
        <v>288</v>
      </c>
      <c r="D37" s="34" t="n">
        <v>506</v>
      </c>
      <c r="E37" s="34" t="n">
        <v>882</v>
      </c>
      <c r="F37" s="34" t="n">
        <v>1212</v>
      </c>
      <c r="G37" s="34" t="n">
        <v>1050</v>
      </c>
      <c r="H37" s="34" t="n">
        <v>648</v>
      </c>
      <c r="I37" s="34" t="n">
        <v>6562</v>
      </c>
      <c r="J37" s="34" t="n">
        <v>3600</v>
      </c>
      <c r="K37" s="34" t="n">
        <v>3068</v>
      </c>
      <c r="L37" s="34" t="n">
        <v>3066</v>
      </c>
      <c r="M37" s="34" t="n">
        <v>2784</v>
      </c>
      <c r="N37" s="35" t="n">
        <v>1703</v>
      </c>
    </row>
    <row r="38" customFormat="false" ht="12.8" hidden="false" customHeight="false" outlineLevel="0" collapsed="false">
      <c r="A38" s="31"/>
      <c r="B38" s="32" t="n">
        <v>502932</v>
      </c>
      <c r="C38" s="33" t="n">
        <v>426</v>
      </c>
      <c r="D38" s="34" t="n">
        <v>612</v>
      </c>
      <c r="E38" s="34" t="n">
        <v>684</v>
      </c>
      <c r="F38" s="34" t="n">
        <v>906</v>
      </c>
      <c r="G38" s="34" t="n">
        <v>984</v>
      </c>
      <c r="H38" s="34" t="n">
        <v>798</v>
      </c>
      <c r="I38" s="34" t="n">
        <v>1742</v>
      </c>
      <c r="J38" s="34" t="n">
        <v>2924</v>
      </c>
      <c r="K38" s="34" t="n">
        <v>1636</v>
      </c>
      <c r="L38" s="34" t="n">
        <v>897</v>
      </c>
      <c r="M38" s="34" t="n">
        <v>1318</v>
      </c>
      <c r="N38" s="35" t="n">
        <v>1789</v>
      </c>
    </row>
    <row r="39" customFormat="false" ht="12.8" hidden="false" customHeight="false" outlineLevel="0" collapsed="false">
      <c r="A39" s="36"/>
      <c r="B39" s="37" t="n">
        <v>503252</v>
      </c>
      <c r="C39" s="38" t="n">
        <v>2754</v>
      </c>
      <c r="D39" s="39" t="n">
        <v>2755</v>
      </c>
      <c r="E39" s="39" t="n">
        <v>2756</v>
      </c>
      <c r="F39" s="39" t="n">
        <v>2757</v>
      </c>
      <c r="G39" s="39" t="n">
        <v>2758</v>
      </c>
      <c r="H39" s="39" t="n">
        <v>2759</v>
      </c>
      <c r="I39" s="39" t="n">
        <v>2760</v>
      </c>
      <c r="J39" s="39" t="n">
        <v>108</v>
      </c>
      <c r="K39" s="39" t="n">
        <v>2064</v>
      </c>
      <c r="L39" s="39" t="n">
        <v>882</v>
      </c>
      <c r="M39" s="39" t="n">
        <v>1206</v>
      </c>
      <c r="N39" s="40" t="n">
        <v>1206</v>
      </c>
    </row>
    <row r="40" customFormat="false" ht="12.8" hidden="false" customHeight="false" outlineLevel="0" collapsed="false">
      <c r="A40" s="26" t="s">
        <v>76</v>
      </c>
      <c r="B40" s="27" t="n">
        <v>115176</v>
      </c>
      <c r="C40" s="28" t="n">
        <v>3382</v>
      </c>
      <c r="D40" s="29" t="n">
        <v>3598</v>
      </c>
      <c r="E40" s="29" t="n">
        <v>5252</v>
      </c>
      <c r="F40" s="29" t="n">
        <v>5976</v>
      </c>
      <c r="G40" s="29" t="n">
        <v>4466</v>
      </c>
      <c r="H40" s="29" t="n">
        <v>3387</v>
      </c>
      <c r="I40" s="29" t="n">
        <v>2603</v>
      </c>
      <c r="J40" s="29" t="n">
        <v>2790</v>
      </c>
      <c r="K40" s="29" t="n">
        <v>2036</v>
      </c>
      <c r="L40" s="29" t="n">
        <v>2480</v>
      </c>
      <c r="M40" s="29" t="n">
        <v>2377</v>
      </c>
      <c r="N40" s="30" t="n">
        <v>2482</v>
      </c>
    </row>
    <row r="41" customFormat="false" ht="12.8" hidden="false" customHeight="false" outlineLevel="0" collapsed="false">
      <c r="A41" s="31"/>
      <c r="B41" s="32" t="n">
        <v>115178</v>
      </c>
      <c r="C41" s="33" t="n">
        <v>2520</v>
      </c>
      <c r="D41" s="34" t="n">
        <v>4390</v>
      </c>
      <c r="E41" s="34" t="n">
        <v>5544</v>
      </c>
      <c r="F41" s="34" t="n">
        <v>6552</v>
      </c>
      <c r="G41" s="34" t="n">
        <v>4266</v>
      </c>
      <c r="H41" s="34" t="n">
        <v>3456</v>
      </c>
      <c r="I41" s="34" t="n">
        <v>2818</v>
      </c>
      <c r="J41" s="34" t="n">
        <v>2030</v>
      </c>
      <c r="K41" s="34" t="n">
        <v>1807</v>
      </c>
      <c r="L41" s="34" t="n">
        <v>2508</v>
      </c>
      <c r="M41" s="34" t="n">
        <v>2643</v>
      </c>
      <c r="N41" s="35" t="n">
        <v>2458</v>
      </c>
    </row>
    <row r="42" customFormat="false" ht="12.8" hidden="false" customHeight="false" outlineLevel="0" collapsed="false">
      <c r="A42" s="36"/>
      <c r="B42" s="37" t="n">
        <v>115222</v>
      </c>
      <c r="C42" s="38" t="n">
        <v>7091</v>
      </c>
      <c r="D42" s="39" t="n">
        <v>10437</v>
      </c>
      <c r="E42" s="39" t="n">
        <v>10005</v>
      </c>
      <c r="F42" s="39" t="n">
        <v>13559</v>
      </c>
      <c r="G42" s="39" t="n">
        <v>11874</v>
      </c>
      <c r="H42" s="39" t="n">
        <v>17385</v>
      </c>
      <c r="I42" s="39" t="n">
        <v>14812</v>
      </c>
      <c r="J42" s="39" t="n">
        <v>9408</v>
      </c>
      <c r="K42" s="39" t="n">
        <v>16860</v>
      </c>
      <c r="L42" s="39" t="n">
        <v>13200</v>
      </c>
      <c r="M42" s="39" t="n">
        <v>13757</v>
      </c>
      <c r="N42" s="40" t="n">
        <v>19178</v>
      </c>
    </row>
    <row r="43" customFormat="false" ht="12.8" hidden="false" customHeight="false" outlineLevel="0" collapsed="false">
      <c r="A43" s="41" t="s">
        <v>118</v>
      </c>
      <c r="B43" s="42"/>
      <c r="C43" s="43" t="n">
        <v>139048</v>
      </c>
      <c r="D43" s="44" t="n">
        <v>173145</v>
      </c>
      <c r="E43" s="44" t="n">
        <v>163484</v>
      </c>
      <c r="F43" s="44" t="n">
        <v>191281</v>
      </c>
      <c r="G43" s="44" t="n">
        <v>128021</v>
      </c>
      <c r="H43" s="44" t="n">
        <v>145982</v>
      </c>
      <c r="I43" s="44" t="n">
        <v>180386</v>
      </c>
      <c r="J43" s="44" t="n">
        <v>137161</v>
      </c>
      <c r="K43" s="44" t="n">
        <v>125052</v>
      </c>
      <c r="L43" s="44" t="n">
        <v>109273</v>
      </c>
      <c r="M43" s="44" t="n">
        <v>334746</v>
      </c>
      <c r="N43" s="45" t="n">
        <v>349161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1048576"/>
  <sheetViews>
    <sheetView showFormulas="false" showGridLines="true" showRowColHeaders="true" showZeros="true" rightToLeft="false" tabSelected="false" showOutlineSymbols="true" defaultGridColor="true" view="normal" topLeftCell="A43" colorId="64" zoomScale="130" zoomScaleNormal="130" zoomScalePageLayoutView="100" workbookViewId="0">
      <selection pane="topLeft" activeCell="L55" activeCellId="0" sqref="L55"/>
    </sheetView>
  </sheetViews>
  <sheetFormatPr defaultColWidth="9.1484375" defaultRowHeight="13.8" zeroHeight="false" outlineLevelRow="0" outlineLevelCol="0"/>
  <cols>
    <col collapsed="false" customWidth="true" hidden="false" outlineLevel="0" max="1" min="1" style="4" width="17.71"/>
    <col collapsed="false" customWidth="true" hidden="false" outlineLevel="0" max="2" min="2" style="4" width="83.96"/>
    <col collapsed="false" customWidth="true" hidden="false" outlineLevel="0" max="3" min="3" style="4" width="10.71"/>
    <col collapsed="false" customWidth="true" hidden="false" outlineLevel="0" max="5" min="4" style="5" width="10.71"/>
    <col collapsed="false" customWidth="true" hidden="true" outlineLevel="0" max="6" min="6" style="5" width="7.69"/>
    <col collapsed="false" customWidth="true" hidden="false" outlineLevel="0" max="16" min="7" style="6" width="7.69"/>
    <col collapsed="false" customWidth="true" hidden="false" outlineLevel="0" max="18" min="17" style="6" width="8.8"/>
    <col collapsed="false" customWidth="false" hidden="false" outlineLevel="0" max="19" min="19" style="4" width="9.14"/>
    <col collapsed="false" customWidth="true" hidden="false" outlineLevel="0" max="16384" min="16349" style="1" width="11.53"/>
  </cols>
  <sheetData>
    <row r="1" customFormat="false" ht="101.45" hidden="false" customHeight="true" outlineLevel="0" collapsed="false">
      <c r="A1" s="7" t="s">
        <v>16</v>
      </c>
      <c r="B1" s="7" t="s">
        <v>0</v>
      </c>
      <c r="C1" s="7" t="s">
        <v>17</v>
      </c>
      <c r="D1" s="8" t="s">
        <v>1</v>
      </c>
      <c r="E1" s="8" t="s">
        <v>18</v>
      </c>
      <c r="F1" s="9" t="s">
        <v>19</v>
      </c>
      <c r="G1" s="10" t="s">
        <v>56</v>
      </c>
      <c r="H1" s="10" t="s">
        <v>57</v>
      </c>
      <c r="I1" s="10" t="s">
        <v>58</v>
      </c>
      <c r="J1" s="10" t="s">
        <v>59</v>
      </c>
      <c r="K1" s="10" t="s">
        <v>60</v>
      </c>
      <c r="L1" s="10" t="s">
        <v>61</v>
      </c>
      <c r="M1" s="10" t="s">
        <v>62</v>
      </c>
      <c r="N1" s="10" t="s">
        <v>63</v>
      </c>
      <c r="O1" s="10" t="s">
        <v>64</v>
      </c>
      <c r="P1" s="10" t="s">
        <v>65</v>
      </c>
      <c r="Q1" s="10" t="s">
        <v>66</v>
      </c>
      <c r="R1" s="10" t="s">
        <v>67</v>
      </c>
      <c r="S1" s="11" t="s">
        <v>68</v>
      </c>
      <c r="T1" s="76" t="s">
        <v>132</v>
      </c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</row>
    <row r="2" customFormat="false" ht="13.8" hidden="false" customHeight="false" outlineLevel="0" collapsed="false">
      <c r="A2" s="12" t="n">
        <f aca="false">E2</f>
        <v>502604</v>
      </c>
      <c r="B2" s="12" t="s">
        <v>69</v>
      </c>
      <c r="C2" s="12" t="s">
        <v>70</v>
      </c>
      <c r="D2" s="13" t="s">
        <v>71</v>
      </c>
      <c r="E2" s="13" t="n">
        <v>502604</v>
      </c>
      <c r="F2" s="13" t="n">
        <v>1</v>
      </c>
      <c r="K2" s="6" t="n">
        <v>27648</v>
      </c>
      <c r="L2" s="6" t="n">
        <v>28032</v>
      </c>
      <c r="M2" s="6" t="n">
        <v>24096</v>
      </c>
      <c r="N2" s="6" t="n">
        <v>41664</v>
      </c>
      <c r="O2" s="6" t="n">
        <v>41952</v>
      </c>
      <c r="P2" s="6" t="n">
        <v>17376</v>
      </c>
      <c r="Q2" s="6" t="n">
        <v>29184</v>
      </c>
      <c r="R2" s="6" t="n">
        <v>29184</v>
      </c>
      <c r="S2" s="4" t="n">
        <f aca="false">SUM(G2:R2)</f>
        <v>239136</v>
      </c>
      <c r="T2" s="1" t="n">
        <f aca="false">AVERAGE(G2:R2)</f>
        <v>29892</v>
      </c>
    </row>
    <row r="3" customFormat="false" ht="13.8" hidden="false" customHeight="false" outlineLevel="0" collapsed="false">
      <c r="A3" s="12" t="n">
        <f aca="false">E3</f>
        <v>113797</v>
      </c>
      <c r="B3" s="12" t="s">
        <v>72</v>
      </c>
      <c r="C3" s="12" t="s">
        <v>70</v>
      </c>
      <c r="D3" s="13" t="s">
        <v>71</v>
      </c>
      <c r="E3" s="13" t="n">
        <v>113797</v>
      </c>
      <c r="F3" s="13" t="n">
        <v>1</v>
      </c>
      <c r="G3" s="6" t="n">
        <v>14400</v>
      </c>
      <c r="H3" s="6" t="n">
        <v>19872</v>
      </c>
      <c r="I3" s="6" t="n">
        <v>17952</v>
      </c>
      <c r="J3" s="6" t="n">
        <v>21408</v>
      </c>
      <c r="K3" s="6" t="n">
        <v>21408</v>
      </c>
      <c r="L3" s="6" t="n">
        <v>19872</v>
      </c>
      <c r="M3" s="6" t="n">
        <v>20544</v>
      </c>
      <c r="N3" s="6" t="n">
        <v>2784</v>
      </c>
      <c r="O3" s="6" t="n">
        <v>24768</v>
      </c>
      <c r="P3" s="6" t="n">
        <v>15648</v>
      </c>
      <c r="Q3" s="6" t="n">
        <v>14640</v>
      </c>
      <c r="R3" s="6" t="n">
        <v>14640</v>
      </c>
      <c r="S3" s="4" t="n">
        <f aca="false">SUM(G3:R3)</f>
        <v>207936</v>
      </c>
      <c r="T3" s="1" t="n">
        <f aca="false">AVERAGE(G3:R3)</f>
        <v>17328</v>
      </c>
    </row>
    <row r="4" customFormat="false" ht="13.8" hidden="false" customHeight="false" outlineLevel="0" collapsed="false">
      <c r="A4" s="12" t="n">
        <f aca="false">E4</f>
        <v>110826</v>
      </c>
      <c r="B4" s="12" t="s">
        <v>73</v>
      </c>
      <c r="C4" s="12" t="s">
        <v>74</v>
      </c>
      <c r="D4" s="13" t="s">
        <v>71</v>
      </c>
      <c r="E4" s="13" t="n">
        <v>110826</v>
      </c>
      <c r="F4" s="13" t="n">
        <v>1</v>
      </c>
      <c r="G4" s="6" t="n">
        <v>22176</v>
      </c>
      <c r="H4" s="6" t="n">
        <v>34176</v>
      </c>
      <c r="I4" s="6" t="n">
        <v>29856</v>
      </c>
      <c r="J4" s="6" t="n">
        <v>29952</v>
      </c>
      <c r="K4" s="6" t="n">
        <v>31488</v>
      </c>
      <c r="L4" s="6" t="n">
        <v>33984</v>
      </c>
      <c r="M4" s="6" t="n">
        <v>48192</v>
      </c>
      <c r="N4" s="6" t="n">
        <v>29184</v>
      </c>
      <c r="O4" s="6" t="n">
        <v>28608</v>
      </c>
      <c r="P4" s="6" t="n">
        <v>27072</v>
      </c>
      <c r="Q4" s="6" t="n">
        <v>25344</v>
      </c>
      <c r="R4" s="6" t="n">
        <v>25344</v>
      </c>
      <c r="S4" s="4" t="n">
        <f aca="false">SUM(G4:R4)</f>
        <v>365376</v>
      </c>
      <c r="T4" s="1" t="n">
        <f aca="false">AVERAGE(G4:R4)</f>
        <v>30448</v>
      </c>
    </row>
    <row r="5" customFormat="false" ht="13.8" hidden="false" customHeight="false" outlineLevel="0" collapsed="false">
      <c r="A5" s="12" t="n">
        <f aca="false">E5</f>
        <v>115222</v>
      </c>
      <c r="B5" s="12" t="s">
        <v>75</v>
      </c>
      <c r="C5" s="12" t="s">
        <v>70</v>
      </c>
      <c r="D5" s="13" t="s">
        <v>76</v>
      </c>
      <c r="E5" s="13" t="n">
        <v>115222</v>
      </c>
      <c r="F5" s="13" t="n">
        <v>1</v>
      </c>
      <c r="G5" s="6" t="n">
        <v>7080</v>
      </c>
      <c r="H5" s="6" t="n">
        <v>10440</v>
      </c>
      <c r="I5" s="6" t="n">
        <v>10080</v>
      </c>
      <c r="J5" s="6" t="n">
        <v>13560</v>
      </c>
      <c r="K5" s="6" t="n">
        <v>11880</v>
      </c>
      <c r="L5" s="6" t="n">
        <v>17400</v>
      </c>
      <c r="M5" s="6" t="n">
        <v>19800</v>
      </c>
      <c r="N5" s="6" t="n">
        <v>9360</v>
      </c>
      <c r="O5" s="6" t="n">
        <v>13200</v>
      </c>
      <c r="P5" s="6" t="n">
        <v>9360</v>
      </c>
      <c r="Q5" s="6" t="n">
        <v>12480</v>
      </c>
      <c r="R5" s="6" t="n">
        <v>12480</v>
      </c>
      <c r="S5" s="4" t="n">
        <f aca="false">SUM(G5:R5)</f>
        <v>147120</v>
      </c>
      <c r="T5" s="1" t="n">
        <f aca="false">AVERAGE(G5:R5)</f>
        <v>12260</v>
      </c>
    </row>
    <row r="6" customFormat="false" ht="13.8" hidden="false" customHeight="false" outlineLevel="0" collapsed="false">
      <c r="A6" s="12" t="n">
        <f aca="false">E6</f>
        <v>113850</v>
      </c>
      <c r="B6" s="12" t="s">
        <v>77</v>
      </c>
      <c r="C6" s="12" t="s">
        <v>70</v>
      </c>
      <c r="D6" s="13" t="s">
        <v>71</v>
      </c>
      <c r="E6" s="13" t="n">
        <v>113850</v>
      </c>
      <c r="F6" s="13" t="n">
        <v>1</v>
      </c>
      <c r="G6" s="6" t="n">
        <v>7440</v>
      </c>
      <c r="H6" s="6" t="n">
        <v>13200</v>
      </c>
      <c r="I6" s="6" t="n">
        <v>12480</v>
      </c>
      <c r="J6" s="6" t="n">
        <v>15840</v>
      </c>
      <c r="K6" s="6" t="n">
        <v>13800</v>
      </c>
      <c r="L6" s="6" t="n">
        <v>8640</v>
      </c>
      <c r="M6" s="6" t="n">
        <v>28200</v>
      </c>
      <c r="N6" s="6" t="n">
        <v>16680</v>
      </c>
      <c r="O6" s="6" t="n">
        <v>5160</v>
      </c>
      <c r="P6" s="6" t="n">
        <v>4920</v>
      </c>
      <c r="Q6" s="6" t="n">
        <v>2400</v>
      </c>
      <c r="R6" s="6" t="n">
        <v>2400</v>
      </c>
      <c r="S6" s="4" t="n">
        <f aca="false">SUM(G6:R6)</f>
        <v>131160</v>
      </c>
      <c r="T6" s="1" t="n">
        <f aca="false">AVERAGE(G6:R6)</f>
        <v>10930</v>
      </c>
    </row>
    <row r="7" customFormat="false" ht="13.8" hidden="false" customHeight="false" outlineLevel="0" collapsed="false">
      <c r="A7" s="14" t="n">
        <f aca="false">E7</f>
        <v>113764</v>
      </c>
      <c r="B7" s="14" t="s">
        <v>78</v>
      </c>
      <c r="C7" s="12" t="s">
        <v>70</v>
      </c>
      <c r="D7" s="15" t="s">
        <v>71</v>
      </c>
      <c r="E7" s="15" t="n">
        <v>113764</v>
      </c>
      <c r="F7" s="13"/>
      <c r="G7" s="16" t="n">
        <v>20832</v>
      </c>
      <c r="H7" s="16" t="n">
        <v>28224</v>
      </c>
      <c r="I7" s="16" t="n">
        <v>25248</v>
      </c>
      <c r="J7" s="16" t="n">
        <v>33696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7" t="n">
        <f aca="false">SUM(G7:R7)</f>
        <v>108000</v>
      </c>
      <c r="T7" s="1" t="n">
        <f aca="false">AVERAGE(G7:R7)</f>
        <v>9000</v>
      </c>
    </row>
    <row r="8" customFormat="false" ht="13.8" hidden="false" customHeight="false" outlineLevel="0" collapsed="false">
      <c r="A8" s="12" t="n">
        <f aca="false">E8</f>
        <v>502593</v>
      </c>
      <c r="B8" s="12" t="s">
        <v>79</v>
      </c>
      <c r="C8" s="12" t="s">
        <v>70</v>
      </c>
      <c r="D8" s="13" t="s">
        <v>71</v>
      </c>
      <c r="E8" s="13" t="n">
        <v>502593</v>
      </c>
      <c r="F8" s="13" t="n">
        <v>1</v>
      </c>
      <c r="G8" s="6" t="n">
        <v>8760</v>
      </c>
      <c r="H8" s="6" t="n">
        <v>13560</v>
      </c>
      <c r="I8" s="6" t="n">
        <v>11760</v>
      </c>
      <c r="J8" s="6" t="n">
        <v>16560</v>
      </c>
      <c r="K8" s="6" t="n">
        <v>12480</v>
      </c>
      <c r="L8" s="6" t="n">
        <v>14400</v>
      </c>
      <c r="M8" s="6" t="n">
        <v>5160</v>
      </c>
      <c r="N8" s="6" t="n">
        <v>3840</v>
      </c>
      <c r="O8" s="6" t="n">
        <v>3480</v>
      </c>
      <c r="P8" s="6" t="n">
        <v>2400</v>
      </c>
      <c r="Q8" s="6" t="n">
        <v>5520</v>
      </c>
      <c r="R8" s="6" t="n">
        <v>5520</v>
      </c>
      <c r="S8" s="4" t="n">
        <f aca="false">SUM(G8:R8)</f>
        <v>103440</v>
      </c>
      <c r="T8" s="1" t="n">
        <f aca="false">AVERAGE(G8:R8)</f>
        <v>8620</v>
      </c>
    </row>
    <row r="9" customFormat="false" ht="13.8" hidden="false" customHeight="false" outlineLevel="0" collapsed="false">
      <c r="A9" s="12" t="n">
        <f aca="false">E9</f>
        <v>113816</v>
      </c>
      <c r="B9" s="12" t="s">
        <v>80</v>
      </c>
      <c r="C9" s="12" t="s">
        <v>70</v>
      </c>
      <c r="D9" s="13" t="s">
        <v>71</v>
      </c>
      <c r="E9" s="13" t="n">
        <v>113816</v>
      </c>
      <c r="F9" s="13" t="n">
        <v>1</v>
      </c>
      <c r="G9" s="6" t="n">
        <v>1320</v>
      </c>
      <c r="H9" s="6" t="n">
        <v>2640</v>
      </c>
      <c r="I9" s="6" t="n">
        <v>2280</v>
      </c>
      <c r="J9" s="6" t="n">
        <v>3000</v>
      </c>
      <c r="K9" s="6" t="n">
        <v>2520</v>
      </c>
      <c r="L9" s="6" t="n">
        <v>4560</v>
      </c>
      <c r="M9" s="6" t="n">
        <v>13080</v>
      </c>
      <c r="N9" s="6" t="n">
        <v>5760</v>
      </c>
      <c r="O9" s="6" t="n">
        <v>9240</v>
      </c>
      <c r="P9" s="6" t="n">
        <v>8640</v>
      </c>
      <c r="Q9" s="6" t="n">
        <v>6600</v>
      </c>
      <c r="R9" s="6" t="n">
        <v>6600</v>
      </c>
      <c r="S9" s="4" t="n">
        <f aca="false">SUM(G9:R9)</f>
        <v>66240</v>
      </c>
      <c r="T9" s="1" t="n">
        <f aca="false">AVERAGE(G9:R9)</f>
        <v>5520</v>
      </c>
    </row>
    <row r="10" customFormat="false" ht="13.8" hidden="false" customHeight="false" outlineLevel="0" collapsed="false">
      <c r="A10" s="12" t="n">
        <f aca="false">E10</f>
        <v>110848</v>
      </c>
      <c r="B10" s="12" t="s">
        <v>81</v>
      </c>
      <c r="C10" s="12" t="s">
        <v>74</v>
      </c>
      <c r="D10" s="13" t="s">
        <v>71</v>
      </c>
      <c r="E10" s="13" t="n">
        <v>110848</v>
      </c>
      <c r="F10" s="13" t="n">
        <v>1</v>
      </c>
      <c r="G10" s="6" t="n">
        <v>4452</v>
      </c>
      <c r="H10" s="6" t="n">
        <v>7224</v>
      </c>
      <c r="I10" s="6" t="n">
        <v>5040</v>
      </c>
      <c r="J10" s="6" t="n">
        <v>4284</v>
      </c>
      <c r="K10" s="6" t="n">
        <v>1428</v>
      </c>
      <c r="L10" s="6" t="n">
        <v>8904</v>
      </c>
      <c r="M10" s="6" t="n">
        <v>8232</v>
      </c>
      <c r="N10" s="6" t="n">
        <v>4872</v>
      </c>
      <c r="O10" s="6" t="n">
        <v>6384</v>
      </c>
      <c r="P10" s="6" t="n">
        <v>3192</v>
      </c>
      <c r="Q10" s="6" t="n">
        <v>3780</v>
      </c>
      <c r="R10" s="6" t="n">
        <v>3780</v>
      </c>
      <c r="S10" s="4" t="n">
        <f aca="false">SUM(G10:R10)</f>
        <v>61572</v>
      </c>
      <c r="T10" s="1" t="n">
        <f aca="false">AVERAGE(G10:R10)</f>
        <v>5131</v>
      </c>
    </row>
    <row r="11" customFormat="false" ht="13.8" hidden="false" customHeight="false" outlineLevel="0" collapsed="false">
      <c r="A11" s="12" t="n">
        <f aca="false">E11</f>
        <v>502895</v>
      </c>
      <c r="B11" s="12" t="s">
        <v>82</v>
      </c>
      <c r="C11" s="12" t="s">
        <v>70</v>
      </c>
      <c r="D11" s="13" t="s">
        <v>71</v>
      </c>
      <c r="E11" s="13" t="n">
        <v>502895</v>
      </c>
      <c r="F11" s="13" t="n">
        <v>1</v>
      </c>
      <c r="G11" s="6" t="n">
        <v>1920</v>
      </c>
      <c r="H11" s="6" t="n">
        <v>2160</v>
      </c>
      <c r="I11" s="6" t="n">
        <v>2640</v>
      </c>
      <c r="J11" s="6" t="n">
        <v>2760</v>
      </c>
      <c r="K11" s="6" t="n">
        <v>2880</v>
      </c>
      <c r="L11" s="6" t="n">
        <v>4080</v>
      </c>
      <c r="M11" s="6" t="n">
        <v>15480</v>
      </c>
      <c r="N11" s="6" t="n">
        <v>11040</v>
      </c>
      <c r="O11" s="6" t="n">
        <v>3240</v>
      </c>
      <c r="P11" s="6" t="n">
        <v>960</v>
      </c>
      <c r="Q11" s="6" t="n">
        <v>4440</v>
      </c>
      <c r="R11" s="6" t="n">
        <v>4440</v>
      </c>
      <c r="S11" s="4" t="n">
        <f aca="false">SUM(G11:R11)</f>
        <v>56040</v>
      </c>
      <c r="T11" s="1" t="n">
        <f aca="false">AVERAGE(G11:R11)</f>
        <v>4670</v>
      </c>
    </row>
    <row r="12" customFormat="false" ht="13.8" hidden="false" customHeight="false" outlineLevel="0" collapsed="false">
      <c r="A12" s="12" t="n">
        <f aca="false">E12</f>
        <v>113852</v>
      </c>
      <c r="B12" s="12" t="s">
        <v>83</v>
      </c>
      <c r="C12" s="12" t="s">
        <v>70</v>
      </c>
      <c r="D12" s="13" t="s">
        <v>71</v>
      </c>
      <c r="E12" s="13" t="n">
        <v>113852</v>
      </c>
      <c r="F12" s="13" t="n">
        <v>1</v>
      </c>
      <c r="G12" s="6" t="n">
        <v>1800</v>
      </c>
      <c r="H12" s="6" t="n">
        <v>1320</v>
      </c>
      <c r="I12" s="6" t="n">
        <v>2040</v>
      </c>
      <c r="J12" s="6" t="n">
        <v>1680</v>
      </c>
      <c r="K12" s="6" t="n">
        <v>2040</v>
      </c>
      <c r="L12" s="6" t="n">
        <v>3600</v>
      </c>
      <c r="M12" s="6" t="n">
        <v>16440</v>
      </c>
      <c r="N12" s="6" t="n">
        <v>8880</v>
      </c>
      <c r="O12" s="6" t="n">
        <v>3600</v>
      </c>
      <c r="P12" s="6" t="n">
        <v>2160</v>
      </c>
      <c r="Q12" s="6" t="n">
        <v>4920</v>
      </c>
      <c r="R12" s="6" t="n">
        <v>4920</v>
      </c>
      <c r="S12" s="4" t="n">
        <f aca="false">SUM(G12:R12)</f>
        <v>53400</v>
      </c>
      <c r="T12" s="1" t="n">
        <f aca="false">AVERAGE(G12:R12)</f>
        <v>4450</v>
      </c>
    </row>
    <row r="13" customFormat="false" ht="13.8" hidden="false" customHeight="false" outlineLevel="0" collapsed="false">
      <c r="A13" s="14" t="n">
        <f aca="false">E13</f>
        <v>113855</v>
      </c>
      <c r="B13" s="14" t="s">
        <v>84</v>
      </c>
      <c r="C13" s="12" t="s">
        <v>70</v>
      </c>
      <c r="D13" s="15" t="s">
        <v>71</v>
      </c>
      <c r="E13" s="15" t="n">
        <v>113855</v>
      </c>
      <c r="F13" s="13"/>
      <c r="G13" s="16" t="n">
        <v>3648</v>
      </c>
      <c r="H13" s="16" t="n">
        <v>3552</v>
      </c>
      <c r="I13" s="16" t="n">
        <v>3264</v>
      </c>
      <c r="J13" s="16" t="n">
        <v>1920</v>
      </c>
      <c r="K13" s="16" t="n">
        <v>1344</v>
      </c>
      <c r="L13" s="16" t="n">
        <v>6336</v>
      </c>
      <c r="M13" s="16" t="n">
        <v>11904</v>
      </c>
      <c r="N13" s="16" t="n">
        <v>19008</v>
      </c>
      <c r="O13" s="16" t="n">
        <v>0</v>
      </c>
      <c r="P13" s="16" t="n">
        <v>0</v>
      </c>
      <c r="Q13" s="16" t="n">
        <v>0</v>
      </c>
      <c r="R13" s="16" t="n">
        <v>0</v>
      </c>
      <c r="S13" s="17" t="n">
        <f aca="false">SUM(G13:R13)</f>
        <v>50976</v>
      </c>
      <c r="T13" s="1" t="n">
        <f aca="false">AVERAGE(G13:R13)</f>
        <v>4248</v>
      </c>
    </row>
    <row r="14" customFormat="false" ht="13.8" hidden="false" customHeight="false" outlineLevel="0" collapsed="false">
      <c r="A14" s="12" t="n">
        <f aca="false">E14</f>
        <v>502607</v>
      </c>
      <c r="B14" s="12" t="s">
        <v>85</v>
      </c>
      <c r="C14" s="12" t="s">
        <v>70</v>
      </c>
      <c r="D14" s="13" t="s">
        <v>71</v>
      </c>
      <c r="E14" s="13" t="n">
        <v>502607</v>
      </c>
      <c r="F14" s="13" t="n">
        <v>1</v>
      </c>
      <c r="M14" s="6" t="n">
        <v>10656</v>
      </c>
      <c r="N14" s="6" t="n">
        <v>19488</v>
      </c>
      <c r="O14" s="6" t="n">
        <v>3072</v>
      </c>
      <c r="P14" s="6" t="n">
        <v>0</v>
      </c>
      <c r="Q14" s="6" t="n">
        <v>8544</v>
      </c>
      <c r="R14" s="6" t="n">
        <v>8544</v>
      </c>
      <c r="S14" s="4" t="n">
        <f aca="false">SUM(G14:R14)</f>
        <v>50304</v>
      </c>
      <c r="T14" s="1" t="n">
        <f aca="false">AVERAGE(G14:R14)</f>
        <v>8384</v>
      </c>
    </row>
    <row r="15" customFormat="false" ht="13.8" hidden="false" customHeight="false" outlineLevel="0" collapsed="false">
      <c r="A15" s="12" t="n">
        <f aca="false">E15</f>
        <v>502604</v>
      </c>
      <c r="B15" s="12" t="s">
        <v>69</v>
      </c>
      <c r="C15" s="12" t="s">
        <v>70</v>
      </c>
      <c r="D15" s="13" t="s">
        <v>71</v>
      </c>
      <c r="E15" s="13" t="n">
        <v>502604</v>
      </c>
      <c r="F15" s="13" t="n">
        <v>1</v>
      </c>
      <c r="M15" s="6" t="n">
        <v>8352</v>
      </c>
      <c r="N15" s="6" t="n">
        <v>14112</v>
      </c>
      <c r="O15" s="6" t="n">
        <v>480</v>
      </c>
      <c r="P15" s="6" t="n">
        <v>0</v>
      </c>
      <c r="Q15" s="6" t="n">
        <v>9984</v>
      </c>
      <c r="R15" s="6" t="n">
        <v>9984</v>
      </c>
      <c r="S15" s="4" t="n">
        <f aca="false">SUM(G15:R15)</f>
        <v>42912</v>
      </c>
      <c r="T15" s="1" t="n">
        <f aca="false">AVERAGE(G15:R15)</f>
        <v>7152</v>
      </c>
    </row>
    <row r="16" customFormat="false" ht="13.8" hidden="false" customHeight="false" outlineLevel="0" collapsed="false">
      <c r="A16" s="12" t="n">
        <f aca="false">E16</f>
        <v>502931</v>
      </c>
      <c r="B16" s="12" t="s">
        <v>86</v>
      </c>
      <c r="C16" s="12" t="s">
        <v>70</v>
      </c>
      <c r="D16" s="13" t="s">
        <v>71</v>
      </c>
      <c r="E16" s="13" t="n">
        <v>502931</v>
      </c>
      <c r="F16" s="13" t="n">
        <v>1</v>
      </c>
      <c r="G16" s="6" t="n">
        <v>1152</v>
      </c>
      <c r="H16" s="6" t="n">
        <v>2016</v>
      </c>
      <c r="I16" s="6" t="n">
        <v>3528</v>
      </c>
      <c r="J16" s="6" t="n">
        <v>4848</v>
      </c>
      <c r="K16" s="6" t="n">
        <v>4200</v>
      </c>
      <c r="L16" s="6" t="n">
        <v>2592</v>
      </c>
      <c r="M16" s="6" t="n">
        <v>6576</v>
      </c>
      <c r="N16" s="6" t="n">
        <v>3600</v>
      </c>
      <c r="O16" s="6" t="n">
        <v>3072</v>
      </c>
      <c r="P16" s="6" t="n">
        <v>3072</v>
      </c>
      <c r="Q16" s="6" t="n">
        <v>2784</v>
      </c>
      <c r="R16" s="6" t="n">
        <v>2784</v>
      </c>
      <c r="S16" s="4" t="n">
        <f aca="false">SUM(G16:R16)</f>
        <v>40224</v>
      </c>
      <c r="T16" s="1" t="n">
        <f aca="false">AVERAGE(G16:R16)</f>
        <v>3352</v>
      </c>
    </row>
    <row r="17" customFormat="false" ht="13.8" hidden="false" customHeight="false" outlineLevel="0" collapsed="false">
      <c r="A17" s="12" t="n">
        <f aca="false">E17</f>
        <v>115178</v>
      </c>
      <c r="B17" s="12" t="s">
        <v>87</v>
      </c>
      <c r="C17" s="12" t="s">
        <v>70</v>
      </c>
      <c r="D17" s="13" t="s">
        <v>76</v>
      </c>
      <c r="E17" s="13" t="n">
        <v>115178</v>
      </c>
      <c r="F17" s="13" t="n">
        <v>1</v>
      </c>
      <c r="G17" s="6" t="n">
        <v>2520</v>
      </c>
      <c r="H17" s="6" t="n">
        <v>4392</v>
      </c>
      <c r="I17" s="6" t="n">
        <v>5544</v>
      </c>
      <c r="J17" s="6" t="n">
        <v>6552</v>
      </c>
      <c r="K17" s="6" t="n">
        <v>4248</v>
      </c>
      <c r="L17" s="6" t="n">
        <v>3456</v>
      </c>
      <c r="M17" s="6" t="n">
        <v>2808</v>
      </c>
      <c r="N17" s="6" t="n">
        <v>1296</v>
      </c>
      <c r="O17" s="6" t="n">
        <v>648</v>
      </c>
      <c r="P17" s="6" t="n">
        <v>432</v>
      </c>
      <c r="Q17" s="6" t="n">
        <v>0</v>
      </c>
      <c r="R17" s="6" t="n">
        <v>0</v>
      </c>
      <c r="S17" s="4" t="n">
        <f aca="false">SUM(G17:R17)</f>
        <v>31896</v>
      </c>
      <c r="T17" s="1" t="n">
        <f aca="false">AVERAGE(G17:R17)</f>
        <v>2658</v>
      </c>
    </row>
    <row r="18" customFormat="false" ht="13.8" hidden="false" customHeight="false" outlineLevel="0" collapsed="false">
      <c r="A18" s="12" t="n">
        <f aca="false">E18</f>
        <v>115176</v>
      </c>
      <c r="B18" s="12" t="s">
        <v>88</v>
      </c>
      <c r="C18" s="12" t="s">
        <v>70</v>
      </c>
      <c r="D18" s="13" t="s">
        <v>76</v>
      </c>
      <c r="E18" s="13" t="n">
        <v>115176</v>
      </c>
      <c r="F18" s="13" t="n">
        <v>1</v>
      </c>
      <c r="G18" s="6" t="n">
        <v>3384</v>
      </c>
      <c r="H18" s="6" t="n">
        <v>3600</v>
      </c>
      <c r="I18" s="6" t="n">
        <v>5256</v>
      </c>
      <c r="J18" s="6" t="n">
        <v>5976</v>
      </c>
      <c r="K18" s="6" t="n">
        <v>4032</v>
      </c>
      <c r="L18" s="6" t="n">
        <v>3384</v>
      </c>
      <c r="M18" s="6" t="n">
        <v>2592</v>
      </c>
      <c r="N18" s="6" t="n">
        <v>1440</v>
      </c>
      <c r="O18" s="6" t="n">
        <v>504</v>
      </c>
      <c r="P18" s="6" t="n">
        <v>432</v>
      </c>
      <c r="Q18" s="6" t="n">
        <v>0</v>
      </c>
      <c r="R18" s="6" t="n">
        <v>0</v>
      </c>
      <c r="S18" s="4" t="n">
        <f aca="false">SUM(G18:R18)</f>
        <v>30600</v>
      </c>
      <c r="T18" s="1" t="n">
        <f aca="false">AVERAGE(G18:R18)</f>
        <v>2550</v>
      </c>
    </row>
    <row r="19" customFormat="false" ht="13.8" hidden="false" customHeight="false" outlineLevel="0" collapsed="false">
      <c r="A19" s="12" t="n">
        <f aca="false">E19</f>
        <v>502932</v>
      </c>
      <c r="B19" s="12" t="s">
        <v>89</v>
      </c>
      <c r="C19" s="12" t="s">
        <v>70</v>
      </c>
      <c r="D19" s="13" t="s">
        <v>71</v>
      </c>
      <c r="E19" s="13" t="n">
        <v>502932</v>
      </c>
      <c r="F19" s="13" t="n">
        <v>1</v>
      </c>
      <c r="G19" s="6" t="n">
        <v>1704</v>
      </c>
      <c r="H19" s="6" t="n">
        <v>2448</v>
      </c>
      <c r="I19" s="6" t="n">
        <v>2736</v>
      </c>
      <c r="J19" s="6" t="n">
        <v>3624</v>
      </c>
      <c r="K19" s="6" t="n">
        <v>3936</v>
      </c>
      <c r="L19" s="6" t="n">
        <v>3192</v>
      </c>
      <c r="M19" s="6" t="n">
        <v>2568</v>
      </c>
      <c r="N19" s="6" t="n">
        <v>1800</v>
      </c>
      <c r="O19" s="6" t="n">
        <v>1680</v>
      </c>
      <c r="P19" s="6" t="n">
        <v>1752</v>
      </c>
      <c r="Q19" s="6" t="n">
        <v>1776</v>
      </c>
      <c r="R19" s="6" t="n">
        <v>1776</v>
      </c>
      <c r="S19" s="4" t="n">
        <f aca="false">SUM(G19:R19)</f>
        <v>28992</v>
      </c>
      <c r="T19" s="1" t="n">
        <f aca="false">AVERAGE(G19:R19)</f>
        <v>2416</v>
      </c>
    </row>
    <row r="20" customFormat="false" ht="13.8" hidden="false" customHeight="false" outlineLevel="0" collapsed="false">
      <c r="A20" s="12" t="n">
        <f aca="false">E20</f>
        <v>503252</v>
      </c>
      <c r="B20" s="12" t="s">
        <v>84</v>
      </c>
      <c r="C20" s="12" t="s">
        <v>70</v>
      </c>
      <c r="D20" s="13" t="s">
        <v>71</v>
      </c>
      <c r="E20" s="13" t="n">
        <v>503252</v>
      </c>
      <c r="F20" s="13" t="n">
        <v>1</v>
      </c>
      <c r="N20" s="6" t="n">
        <v>432</v>
      </c>
      <c r="O20" s="6" t="n">
        <v>8424</v>
      </c>
      <c r="P20" s="6" t="n">
        <v>3384</v>
      </c>
      <c r="Q20" s="6" t="n">
        <v>4608</v>
      </c>
      <c r="R20" s="6" t="n">
        <v>4608</v>
      </c>
      <c r="S20" s="4" t="n">
        <f aca="false">SUM(G20:R20)</f>
        <v>21456</v>
      </c>
      <c r="T20" s="1" t="n">
        <f aca="false">AVERAGE(G20:R20)</f>
        <v>4291.2</v>
      </c>
    </row>
    <row r="21" customFormat="false" ht="13.8" hidden="false" customHeight="false" outlineLevel="0" collapsed="false">
      <c r="A21" s="14" t="n">
        <f aca="false">E21</f>
        <v>502601</v>
      </c>
      <c r="B21" s="14" t="s">
        <v>90</v>
      </c>
      <c r="C21" s="12" t="s">
        <v>70</v>
      </c>
      <c r="D21" s="15" t="s">
        <v>71</v>
      </c>
      <c r="E21" s="15" t="n">
        <v>502601</v>
      </c>
      <c r="F21" s="13"/>
      <c r="G21" s="16" t="n">
        <v>5640</v>
      </c>
      <c r="H21" s="16" t="n">
        <v>4560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7" t="n">
        <f aca="false">SUM(G21:R21)</f>
        <v>10200</v>
      </c>
      <c r="T21" s="1" t="n">
        <f aca="false">AVERAGE(G21:R21)</f>
        <v>850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L40" activeCellId="0" sqref="L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35"/>
    <col collapsed="false" customWidth="true" hidden="false" outlineLevel="0" max="2" min="2" style="1" width="13.9"/>
  </cols>
  <sheetData>
    <row r="1" customFormat="false" ht="12.8" hidden="false" customHeight="false" outlineLevel="0" collapsed="false">
      <c r="A1" s="46"/>
      <c r="B1" s="47"/>
      <c r="C1" s="48" t="s">
        <v>119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customFormat="false" ht="12.8" hidden="false" customHeight="false" outlineLevel="0" collapsed="false">
      <c r="A2" s="51" t="s">
        <v>1</v>
      </c>
      <c r="B2" s="52" t="s">
        <v>17</v>
      </c>
      <c r="C2" s="53" t="s">
        <v>133</v>
      </c>
      <c r="D2" s="54" t="s">
        <v>134</v>
      </c>
      <c r="E2" s="54" t="s">
        <v>135</v>
      </c>
      <c r="F2" s="54" t="s">
        <v>136</v>
      </c>
      <c r="G2" s="54" t="s">
        <v>137</v>
      </c>
      <c r="H2" s="54" t="s">
        <v>138</v>
      </c>
      <c r="I2" s="54" t="s">
        <v>139</v>
      </c>
      <c r="J2" s="54" t="s">
        <v>140</v>
      </c>
      <c r="K2" s="54" t="s">
        <v>141</v>
      </c>
      <c r="L2" s="54" t="s">
        <v>142</v>
      </c>
      <c r="M2" s="54" t="s">
        <v>143</v>
      </c>
      <c r="N2" s="55" t="s">
        <v>144</v>
      </c>
    </row>
    <row r="3" customFormat="false" ht="12.8" hidden="false" customHeight="false" outlineLevel="0" collapsed="false">
      <c r="A3" s="56" t="s">
        <v>71</v>
      </c>
      <c r="B3" s="57" t="s">
        <v>70</v>
      </c>
      <c r="C3" s="77" t="n">
        <v>68616</v>
      </c>
      <c r="D3" s="78" t="n">
        <v>93552</v>
      </c>
      <c r="E3" s="78" t="n">
        <v>83928</v>
      </c>
      <c r="F3" s="78" t="n">
        <v>105336</v>
      </c>
      <c r="G3" s="78" t="n">
        <v>92256</v>
      </c>
      <c r="H3" s="78" t="n">
        <v>95304</v>
      </c>
      <c r="I3" s="78" t="n">
        <v>163056</v>
      </c>
      <c r="J3" s="78" t="n">
        <v>149088</v>
      </c>
      <c r="K3" s="78" t="n">
        <v>108168</v>
      </c>
      <c r="L3" s="78" t="n">
        <v>60312</v>
      </c>
      <c r="M3" s="78" t="n">
        <v>95400</v>
      </c>
      <c r="N3" s="79" t="n">
        <v>95400</v>
      </c>
    </row>
    <row r="4" customFormat="false" ht="12.8" hidden="false" customHeight="false" outlineLevel="0" collapsed="false">
      <c r="A4" s="61"/>
      <c r="B4" s="62" t="s">
        <v>74</v>
      </c>
      <c r="C4" s="80" t="n">
        <v>26628</v>
      </c>
      <c r="D4" s="81" t="n">
        <v>41400</v>
      </c>
      <c r="E4" s="81" t="n">
        <v>34896</v>
      </c>
      <c r="F4" s="81" t="n">
        <v>34236</v>
      </c>
      <c r="G4" s="81" t="n">
        <v>32916</v>
      </c>
      <c r="H4" s="81" t="n">
        <v>42888</v>
      </c>
      <c r="I4" s="81" t="n">
        <v>56424</v>
      </c>
      <c r="J4" s="81" t="n">
        <v>34056</v>
      </c>
      <c r="K4" s="81" t="n">
        <v>34992</v>
      </c>
      <c r="L4" s="81" t="n">
        <v>30264</v>
      </c>
      <c r="M4" s="81" t="n">
        <v>29124</v>
      </c>
      <c r="N4" s="82" t="n">
        <v>29124</v>
      </c>
    </row>
    <row r="5" customFormat="false" ht="12.8" hidden="false" customHeight="false" outlineLevel="0" collapsed="false">
      <c r="A5" s="66" t="s">
        <v>76</v>
      </c>
      <c r="B5" s="67" t="s">
        <v>70</v>
      </c>
      <c r="C5" s="83" t="n">
        <v>12984</v>
      </c>
      <c r="D5" s="84" t="n">
        <v>18432</v>
      </c>
      <c r="E5" s="84" t="n">
        <v>20880</v>
      </c>
      <c r="F5" s="84" t="n">
        <v>26088</v>
      </c>
      <c r="G5" s="84" t="n">
        <v>20160</v>
      </c>
      <c r="H5" s="84" t="n">
        <v>24240</v>
      </c>
      <c r="I5" s="84" t="n">
        <v>25200</v>
      </c>
      <c r="J5" s="84" t="n">
        <v>12096</v>
      </c>
      <c r="K5" s="84" t="n">
        <v>14352</v>
      </c>
      <c r="L5" s="84" t="n">
        <v>10224</v>
      </c>
      <c r="M5" s="84" t="n">
        <v>12480</v>
      </c>
      <c r="N5" s="85" t="n">
        <v>12480</v>
      </c>
    </row>
    <row r="6" customFormat="false" ht="12.8" hidden="false" customHeight="false" outlineLevel="0" collapsed="false">
      <c r="A6" s="71" t="s">
        <v>118</v>
      </c>
      <c r="B6" s="72"/>
      <c r="C6" s="86" t="n">
        <v>108228</v>
      </c>
      <c r="D6" s="87" t="n">
        <v>153384</v>
      </c>
      <c r="E6" s="87" t="n">
        <v>139704</v>
      </c>
      <c r="F6" s="87" t="n">
        <v>165660</v>
      </c>
      <c r="G6" s="87" t="n">
        <v>145332</v>
      </c>
      <c r="H6" s="87" t="n">
        <v>162432</v>
      </c>
      <c r="I6" s="87" t="n">
        <v>244680</v>
      </c>
      <c r="J6" s="87" t="n">
        <v>195240</v>
      </c>
      <c r="K6" s="87" t="n">
        <v>157512</v>
      </c>
      <c r="L6" s="87" t="n">
        <v>100800</v>
      </c>
      <c r="M6" s="87" t="n">
        <v>137004</v>
      </c>
      <c r="N6" s="88" t="n">
        <v>137004</v>
      </c>
    </row>
    <row r="8" customFormat="false" ht="12.8" hidden="false" customHeight="false" outlineLevel="0" collapsed="false">
      <c r="A8" s="22" t="s">
        <v>1</v>
      </c>
      <c r="B8" s="22" t="s">
        <v>17</v>
      </c>
      <c r="C8" s="89" t="s">
        <v>56</v>
      </c>
      <c r="D8" s="89" t="s">
        <v>57</v>
      </c>
      <c r="E8" s="89" t="s">
        <v>58</v>
      </c>
      <c r="F8" s="89" t="s">
        <v>59</v>
      </c>
      <c r="G8" s="89" t="s">
        <v>60</v>
      </c>
      <c r="H8" s="89" t="s">
        <v>61</v>
      </c>
      <c r="I8" s="89" t="s">
        <v>62</v>
      </c>
      <c r="J8" s="89" t="s">
        <v>63</v>
      </c>
      <c r="K8" s="89" t="s">
        <v>64</v>
      </c>
      <c r="L8" s="89" t="s">
        <v>65</v>
      </c>
      <c r="M8" s="89" t="s">
        <v>66</v>
      </c>
      <c r="N8" s="89" t="s">
        <v>67</v>
      </c>
      <c r="P8" s="90"/>
    </row>
    <row r="9" customFormat="false" ht="12.8" hidden="false" customHeight="false" outlineLevel="0" collapsed="false">
      <c r="A9" s="89" t="s">
        <v>71</v>
      </c>
      <c r="B9" s="89" t="s">
        <v>116</v>
      </c>
      <c r="C9" s="91" t="n">
        <v>68616</v>
      </c>
      <c r="D9" s="91" t="n">
        <v>93552</v>
      </c>
      <c r="E9" s="91" t="n">
        <v>83928</v>
      </c>
      <c r="F9" s="91" t="n">
        <v>105336</v>
      </c>
      <c r="G9" s="91" t="n">
        <v>92256</v>
      </c>
      <c r="H9" s="91" t="n">
        <v>95304</v>
      </c>
      <c r="I9" s="91" t="n">
        <v>163056</v>
      </c>
      <c r="J9" s="91" t="n">
        <v>149088</v>
      </c>
      <c r="K9" s="91" t="n">
        <v>108168</v>
      </c>
      <c r="L9" s="91" t="n">
        <v>60312</v>
      </c>
      <c r="M9" s="91" t="n">
        <v>95400</v>
      </c>
      <c r="N9" s="91" t="n">
        <v>95400</v>
      </c>
      <c r="O9" s="1" t="n">
        <f aca="false">SUM(C9:N10)</f>
        <v>1637364</v>
      </c>
      <c r="P9" s="1" t="str">
        <f aca="false">A9</f>
        <v>DURU</v>
      </c>
      <c r="Q9" s="90" t="n">
        <f aca="false">O9/O14</f>
        <v>0.886508787317675</v>
      </c>
    </row>
    <row r="10" customFormat="false" ht="12.8" hidden="false" customHeight="false" outlineLevel="0" collapsed="false">
      <c r="A10" s="89" t="s">
        <v>71</v>
      </c>
      <c r="B10" s="89" t="s">
        <v>117</v>
      </c>
      <c r="C10" s="91" t="n">
        <v>26628</v>
      </c>
      <c r="D10" s="91" t="n">
        <v>41400</v>
      </c>
      <c r="E10" s="91" t="n">
        <v>34896</v>
      </c>
      <c r="F10" s="91" t="n">
        <v>34236</v>
      </c>
      <c r="G10" s="91" t="n">
        <v>32916</v>
      </c>
      <c r="H10" s="91" t="n">
        <v>42888</v>
      </c>
      <c r="I10" s="91" t="n">
        <v>56424</v>
      </c>
      <c r="J10" s="91" t="n">
        <v>34056</v>
      </c>
      <c r="K10" s="91" t="n">
        <v>34992</v>
      </c>
      <c r="L10" s="91" t="n">
        <v>30264</v>
      </c>
      <c r="M10" s="91" t="n">
        <v>29124</v>
      </c>
      <c r="N10" s="91" t="n">
        <v>29124</v>
      </c>
      <c r="P10" s="1" t="str">
        <f aca="false">A11</f>
        <v>FAX</v>
      </c>
      <c r="Q10" s="90" t="n">
        <f aca="false">O11/O14</f>
        <v>0.113491212682325</v>
      </c>
    </row>
    <row r="11" customFormat="false" ht="12.8" hidden="false" customHeight="false" outlineLevel="0" collapsed="false">
      <c r="A11" s="89" t="s">
        <v>76</v>
      </c>
      <c r="B11" s="89" t="s">
        <v>116</v>
      </c>
      <c r="C11" s="91" t="n">
        <v>12984</v>
      </c>
      <c r="D11" s="91" t="n">
        <v>18432</v>
      </c>
      <c r="E11" s="91" t="n">
        <v>20880</v>
      </c>
      <c r="F11" s="91" t="n">
        <v>26088</v>
      </c>
      <c r="G11" s="91" t="n">
        <v>20160</v>
      </c>
      <c r="H11" s="91" t="n">
        <v>24240</v>
      </c>
      <c r="I11" s="91" t="n">
        <v>25200</v>
      </c>
      <c r="J11" s="91" t="n">
        <v>12096</v>
      </c>
      <c r="K11" s="91" t="n">
        <v>14352</v>
      </c>
      <c r="L11" s="91" t="n">
        <v>10224</v>
      </c>
      <c r="M11" s="91" t="n">
        <v>12480</v>
      </c>
      <c r="N11" s="91" t="n">
        <v>12480</v>
      </c>
      <c r="O11" s="1" t="n">
        <f aca="false">SUM(C11:N11)</f>
        <v>209616</v>
      </c>
      <c r="Q11" s="90"/>
    </row>
    <row r="12" customFormat="false" ht="12.8" hidden="false" customHeight="false" outlineLevel="0" collapsed="false">
      <c r="A12" s="92" t="s">
        <v>118</v>
      </c>
      <c r="B12" s="92"/>
      <c r="C12" s="93" t="n">
        <v>108228</v>
      </c>
      <c r="D12" s="93" t="n">
        <v>153384</v>
      </c>
      <c r="E12" s="93" t="n">
        <v>139704</v>
      </c>
      <c r="F12" s="93" t="n">
        <v>165660</v>
      </c>
      <c r="G12" s="93" t="n">
        <v>145332</v>
      </c>
      <c r="H12" s="93" t="n">
        <v>162432</v>
      </c>
      <c r="I12" s="93" t="n">
        <v>244680</v>
      </c>
      <c r="J12" s="93" t="n">
        <v>195240</v>
      </c>
      <c r="K12" s="93" t="n">
        <v>157512</v>
      </c>
      <c r="L12" s="93" t="n">
        <v>100800</v>
      </c>
      <c r="M12" s="93" t="n">
        <v>137004</v>
      </c>
      <c r="N12" s="93" t="n">
        <v>137004</v>
      </c>
      <c r="P12" s="90"/>
    </row>
    <row r="14" customFormat="false" ht="12.8" hidden="false" customHeight="false" outlineLevel="0" collapsed="false">
      <c r="O14" s="1" t="n">
        <f aca="false">SUM(C9:N11)</f>
        <v>1846980</v>
      </c>
    </row>
    <row r="18" customFormat="false" ht="12.8" hidden="false" customHeight="false" outlineLevel="0" collapsed="false">
      <c r="M18" s="1" t="str">
        <f aca="false">B9</f>
        <v>toilet soap</v>
      </c>
      <c r="N18" s="1" t="n">
        <f aca="false">SUM(C9:N9,C11:N11)</f>
        <v>1420032</v>
      </c>
    </row>
    <row r="19" customFormat="false" ht="12.8" hidden="false" customHeight="false" outlineLevel="0" collapsed="false">
      <c r="M19" s="1" t="str">
        <f aca="false">B10</f>
        <v>household soap</v>
      </c>
      <c r="N19" s="19" t="n">
        <f aca="false">SUM(C10:N10)</f>
        <v>426948</v>
      </c>
    </row>
    <row r="20" customFormat="false" ht="12.8" hidden="false" customHeight="false" outlineLevel="0" collapsed="false">
      <c r="N20" s="1" t="n">
        <f aca="false">SUM(N18:N19)</f>
        <v>1846980</v>
      </c>
    </row>
    <row r="22" customFormat="false" ht="12.8" hidden="false" customHeight="false" outlineLevel="0" collapsed="false">
      <c r="M22" s="1" t="str">
        <f aca="false">B9</f>
        <v>toilet soap</v>
      </c>
      <c r="N22" s="90" t="n">
        <f aca="false">N18/N20</f>
        <v>0.768839944125004</v>
      </c>
    </row>
    <row r="23" customFormat="false" ht="12.8" hidden="false" customHeight="false" outlineLevel="0" collapsed="false">
      <c r="M23" s="1" t="str">
        <f aca="false">B10</f>
        <v>household soap</v>
      </c>
      <c r="N23" s="90" t="n">
        <f aca="false">N19/N20</f>
        <v>0.231160055874996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Сергей Иванович Еремеев</cp:lastModifiedBy>
  <dcterms:modified xsi:type="dcterms:W3CDTF">2023-03-24T13:41:30Z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