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УСЛОВИЯ ЗАДАЧ" sheetId="1" state="visible" r:id="rId2"/>
    <sheet name="1. Свод, ВПР, рейтинг, усл.ф" sheetId="2" state="visible" r:id="rId3"/>
    <sheet name="Сводная таблица_1. Свод, ВПР, р" sheetId="3" state="visible" r:id="rId4"/>
    <sheet name="1.1. Статистика" sheetId="4" state="visible" r:id="rId5"/>
    <sheet name="2. Графики" sheetId="5" state="visible" r:id="rId6"/>
    <sheet name="3. СУММЕСЛИ (МН)" sheetId="6" state="visible" r:id="rId7"/>
    <sheet name="Список уникальных для 4" sheetId="7" state="hidden" r:id="rId8"/>
    <sheet name="4. ИНДЕКС_ПОИСКПОЗ и вып.список" sheetId="8" state="visible" r:id="rId9"/>
    <sheet name="5.Текст по столбцам" sheetId="9" state="visible" r:id="rId10"/>
  </sheets>
  <externalReferences>
    <externalReference r:id="rId11"/>
    <externalReference r:id="rId12"/>
    <externalReference r:id="rId13"/>
  </externalReferences>
  <definedNames>
    <definedName function="false" hidden="true" localSheetId="1" name="_xlnm._FilterDatabase" vbProcedure="false">'1. Свод, ВПР, рейтинг, усл.ф'!$A$1:$M$86</definedName>
    <definedName function="false" hidden="true" localSheetId="5" name="_xlnm._FilterDatabase" vbProcedure="false">'3. СУММЕСЛИ (МН)'!$A$4:$E$22</definedName>
    <definedName function="false" hidden="false" name="abu" vbProcedure="false">[1]Пример!$B$2:$B$21</definedName>
    <definedName function="false" hidden="false" name="City" vbProcedure="false">[2]Data!$D$5:$D$67</definedName>
    <definedName function="false" hidden="false" name="Country" vbProcedure="false">[2]Data!$C$5:$C$26</definedName>
    <definedName function="false" hidden="false" name="Criterion" vbProcedure="false">[2]Calculations!$B$13:$L$14</definedName>
    <definedName function="false" hidden="false" name="Delivery" vbProcedure="false">[2]Data!$B$5:$B$7</definedName>
    <definedName function="false" hidden="false" name="Orders" vbProcedure="false">[2]Orders!$A$1:$J$177</definedName>
    <definedName function="false" hidden="false" name="USD" vbProcedure="false">[2]Обмен!$F$2</definedName>
    <definedName function="false" hidden="false" name="Сотрудники" vbProcedure="false">[3]Choice!$B$2:$K$11</definedName>
  </definedNames>
  <calcPr iterateCount="100" refMode="A1" iterate="false" iterateDelta="0.0001"/>
  <pivotCaches>
    <pivotCache cacheId="1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<sst xmlns="http://schemas.openxmlformats.org/spreadsheetml/2006/main" count="461" uniqueCount="184">
  <si>
    <t xml:space="preserve">№ задачи</t>
  </si>
  <si>
    <t xml:space="preserve">Название задачи</t>
  </si>
  <si>
    <t xml:space="preserve">Условие задачи</t>
  </si>
  <si>
    <t xml:space="preserve">Задание</t>
  </si>
  <si>
    <t xml:space="preserve">1. Свод, ВПР, рейтинг, условное форматирование</t>
  </si>
  <si>
    <t xml:space="preserve">Есть данные: субъект РФ, сисленность инвалидов по группе инвалидности в разрезе субъектов РФ.</t>
  </si>
  <si>
    <r>
      <rPr>
        <sz val="10"/>
        <color rgb="FF000000"/>
        <rFont val="Times New Roman"/>
        <family val="1"/>
        <charset val="204"/>
      </rPr>
      <t xml:space="preserve">1.1. Заполнить столбцы B, C и D в таблице, используя функцию </t>
    </r>
    <r>
      <rPr>
        <i val="true"/>
        <sz val="10"/>
        <color rgb="FF000000"/>
        <rFont val="Times New Roman"/>
        <family val="1"/>
        <charset val="204"/>
      </rPr>
      <t xml:space="preserve">ВПР</t>
    </r>
    <r>
      <rPr>
        <sz val="10"/>
        <color rgb="FF000000"/>
        <rFont val="Times New Roman"/>
        <family val="1"/>
        <charset val="204"/>
      </rPr>
      <t xml:space="preserve"> и данные из листа 1.1. "Статистика". 
1.2. Посчитайте доли в столбцах E и F, ипользуя формулу деления.
1.3. В столбце G, используя функцию </t>
    </r>
    <r>
      <rPr>
        <i val="true"/>
        <sz val="10"/>
        <color rgb="FF000000"/>
        <rFont val="Times New Roman"/>
        <family val="1"/>
        <charset val="204"/>
      </rPr>
      <t xml:space="preserve">RANG,</t>
    </r>
    <r>
      <rPr>
        <sz val="10"/>
        <color rgb="FF000000"/>
        <rFont val="Times New Roman"/>
        <family val="1"/>
        <charset val="204"/>
      </rPr>
      <t xml:space="preserve"> постройте</t>
    </r>
    <r>
      <rPr>
        <i val="true"/>
        <sz val="10"/>
        <color rgb="FF000000"/>
        <rFont val="Times New Roman"/>
        <family val="1"/>
        <charset val="204"/>
      </rPr>
      <t xml:space="preserve"> анти</t>
    </r>
    <r>
      <rPr>
        <sz val="10"/>
        <color rgb="FF000000"/>
        <rFont val="Times New Roman"/>
        <family val="1"/>
        <charset val="204"/>
      </rPr>
      <t xml:space="preserve">рейтинг субъектов по доли инвалидов среди детского населения ). Антирейтинг - это от субъекта с наибольшей долейдетей-инвалидов к субъекту с наименьшей долей.
1.4. Используя условное форматирование, покрасить в красный цвет те ячейки столбца E, которые содержат информацию о доли инвалидов в общей структуре населения выше 10%.
1.5. На отдельном листе создайте сводную таблицу на основании заполненной рабочей таблицы: по строкам должны быть перечисленны федеральные округа, а в значениях - общее число инвалидов по всем субъектам, входящим в федеральный округ (по итогу сводная таблица должна содержать два столбца: название строк и сумма по полю).</t>
    </r>
  </si>
  <si>
    <t xml:space="preserve">2. Графики</t>
  </si>
  <si>
    <t xml:space="preserve">Есть данные: таблица 1 - число инвалидов по каждой группе инвалидности и таблица 2 - перечень субъектов с указанием общей численности населения, числа инвалидов, доли инвалидов.</t>
  </si>
  <si>
    <t xml:space="preserve">2.1. Визуализировать стуктуру инвалидности по группам (всего по РФ) из таблицы 1. График добавить на текущем листе с таблицей 1.
2.2. Визуализировать рейтинг субъектов по доли детей-инвалидов из таблицы 2. График добавить на текущем листе с таблицей 2.</t>
  </si>
  <si>
    <t xml:space="preserve">3. СУММЕСЛИ (МН)</t>
  </si>
  <si>
    <t xml:space="preserve">Есть данные: субъект РФ, федеральный округ, условие оказания мед. помощи, название мед. организации в субъекте, число пациентов в этой мед. организации.</t>
  </si>
  <si>
    <r>
      <rPr>
        <sz val="10"/>
        <color rgb="FF000000"/>
        <rFont val="Times New Roman"/>
        <family val="1"/>
        <charset val="204"/>
      </rPr>
      <t xml:space="preserve">3.1. Посчитать число пациентов во всех медицинских организациях по выбранному субъекту. Функцию написать в ячейке B1. Для решения задачи использовать функцию </t>
    </r>
    <r>
      <rPr>
        <i val="true"/>
        <sz val="10"/>
        <color rgb="FF000000"/>
        <rFont val="Times New Roman"/>
        <family val="1"/>
        <charset val="204"/>
      </rPr>
      <t xml:space="preserve">СУММЕСЛИ
</t>
    </r>
    <r>
      <rPr>
        <sz val="10"/>
        <color rgb="FF000000"/>
        <rFont val="Times New Roman"/>
        <family val="1"/>
        <charset val="204"/>
      </rPr>
      <t xml:space="preserve">3.2. Посчитать число пациентов, находящихся в медицинских организациях субъектов, входящих в выбранный федеральный округ и получающих мед. помощь в выбранном условии оказании мед. помощи. Функцию написать в ячейку F1. Для решения задачи использовать функцию </t>
    </r>
    <r>
      <rPr>
        <i val="true"/>
        <sz val="10"/>
        <color rgb="FF000000"/>
        <rFont val="Times New Roman"/>
        <family val="1"/>
        <charset val="204"/>
      </rPr>
      <t xml:space="preserve">СУММЕСЛИМН</t>
    </r>
  </si>
  <si>
    <t xml:space="preserve">4. ИНДЕКС_ПОИСКПОЗ и выпадающий список</t>
  </si>
  <si>
    <t xml:space="preserve">Есть данные: перечень субъектов с помесячными данными о числе пациентов в субъете.</t>
  </si>
  <si>
    <r>
      <rPr>
        <sz val="10"/>
        <color rgb="FF000000"/>
        <rFont val="Times New Roman"/>
        <family val="1"/>
        <charset val="204"/>
      </rPr>
      <t xml:space="preserve">4.1. Создайте в ячейке B1 выпадающий список из всех субъектов, указанных в таблице, и выберите</t>
    </r>
    <r>
      <rPr>
        <i val="true"/>
        <sz val="10"/>
        <color rgb="FF000000"/>
        <rFont val="Times New Roman"/>
        <family val="1"/>
        <charset val="204"/>
      </rPr>
      <t xml:space="preserve"> Брянскую область</t>
    </r>
    <r>
      <rPr>
        <sz val="10"/>
        <color rgb="FF000000"/>
        <rFont val="Times New Roman"/>
        <family val="1"/>
        <charset val="204"/>
      </rPr>
      <t xml:space="preserve">, а в ячейке D1 создайте выпадающий список из всех месяцев, и выбрать </t>
    </r>
    <r>
      <rPr>
        <i val="true"/>
        <sz val="10"/>
        <color rgb="FF000000"/>
        <rFont val="Times New Roman"/>
        <family val="1"/>
        <charset val="204"/>
      </rPr>
      <t xml:space="preserve">июнь.
</t>
    </r>
    <r>
      <rPr>
        <sz val="10"/>
        <color rgb="FF000000"/>
        <rFont val="Times New Roman"/>
        <family val="1"/>
        <charset val="204"/>
      </rPr>
      <t xml:space="preserve">4.2. Используя функцию найдите, сколько было пациентов в БРЯНСКОЙ области в ИЮНЕ. Функцию написать в ячейку F1. Для решения задачи использовать функцию  </t>
    </r>
    <r>
      <rPr>
        <i val="true"/>
        <sz val="10"/>
        <color rgb="FF000000"/>
        <rFont val="Times New Roman"/>
        <family val="1"/>
        <charset val="204"/>
      </rPr>
      <t xml:space="preserve">Индекс_Поискпоз. </t>
    </r>
  </si>
  <si>
    <t xml:space="preserve">5. Текст по столбцам*</t>
  </si>
  <si>
    <t xml:space="preserve">Есть данные: субъект РФ, численность населения (всего), в том числе численность городского населения. </t>
  </si>
  <si>
    <r>
      <rPr>
        <sz val="10"/>
        <color rgb="FF000000"/>
        <rFont val="Times New Roman"/>
        <family val="1"/>
        <charset val="204"/>
      </rPr>
      <t xml:space="preserve">Разделите тексты, указанные в ячеках A1, A2, A3, по столбцам, используя функции (рекомендация): </t>
    </r>
    <r>
      <rPr>
        <i val="true"/>
        <sz val="10"/>
        <color rgb="FF000000"/>
        <rFont val="Times New Roman"/>
        <family val="1"/>
        <charset val="204"/>
      </rPr>
      <t xml:space="preserve">ЛЕВСИМВ, НАЙТИ, ЗНАЧЕН, ПСТР, ПОИСК.
</t>
    </r>
    <r>
      <rPr>
        <sz val="10"/>
        <color rgb="FF000000"/>
        <rFont val="Times New Roman"/>
        <family val="1"/>
        <charset val="204"/>
      </rPr>
      <t xml:space="preserve">Результат должен быть указан на этом же листе в таблице. 
</t>
    </r>
  </si>
  <si>
    <t xml:space="preserve">* дополнительное задание</t>
  </si>
  <si>
    <t xml:space="preserve">1.</t>
  </si>
  <si>
    <t xml:space="preserve">Субъект РФ</t>
  </si>
  <si>
    <t xml:space="preserve">Федеральный округ</t>
  </si>
  <si>
    <t xml:space="preserve">Численность населения (всего, чел.)</t>
  </si>
  <si>
    <t xml:space="preserve">В т.ч. численность детского населения, чел.</t>
  </si>
  <si>
    <t xml:space="preserve">Доля инвалидов в общей структуре населения, %</t>
  </si>
  <si>
    <t xml:space="preserve">Доля детей-инвалидов среди детского населения, %</t>
  </si>
  <si>
    <t xml:space="preserve">Рейтинг по доли детей-инвалидов среди детского населения</t>
  </si>
  <si>
    <t xml:space="preserve">Всего инвалидов, чел.</t>
  </si>
  <si>
    <t xml:space="preserve">Всего без детей-инвалидов, чел.</t>
  </si>
  <si>
    <t xml:space="preserve">1-я группа</t>
  </si>
  <si>
    <t xml:space="preserve">2-я группа</t>
  </si>
  <si>
    <t xml:space="preserve">3-я группа</t>
  </si>
  <si>
    <t xml:space="preserve">Дети-инвалиды, чел.</t>
  </si>
  <si>
    <t xml:space="preserve">Алтайский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</si>
  <si>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</si>
  <si>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</si>
  <si>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</si>
  <si>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</si>
  <si>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</si>
  <si>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</si>
  <si>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</si>
  <si>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</si>
  <si>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</si>
  <si>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город Москва</t>
  </si>
  <si>
    <t xml:space="preserve">город Санкт-Петербург</t>
  </si>
  <si>
    <t xml:space="preserve">город Севастополь</t>
  </si>
  <si>
    <t xml:space="preserve">Еврейская автономная область</t>
  </si>
  <si>
    <t xml:space="preserve">Забайкальский край</t>
  </si>
  <si>
    <t xml:space="preserve">Ивановская область</t>
  </si>
  <si>
    <t xml:space="preserve">Иркутская область</t>
  </si>
  <si>
    <t xml:space="preserve">Кабардино-Балкарская Республика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</si>
  <si>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</si>
  <si>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</si>
  <si>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</si>
  <si>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Карачаево-Черкесская Республика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</si>
  <si>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</si>
  <si>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</si>
  <si>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</si>
  <si>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Краснодарский край</t>
  </si>
  <si>
    <t xml:space="preserve">Красноярский край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</si>
  <si>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</si>
  <si>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</si>
  <si>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</si>
  <si>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</si>
  <si>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</si>
  <si>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Московская область</t>
  </si>
  <si>
    <t xml:space="preserve">Мурманская область</t>
  </si>
  <si>
    <t xml:space="preserve">Ненецкий автономный округ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</si>
  <si>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</si>
  <si>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</si>
  <si>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</si>
  <si>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</si>
  <si>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</si>
  <si>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</si>
  <si>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</si>
  <si>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</si>
  <si>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Приморский край</t>
  </si>
  <si>
    <t xml:space="preserve">Псковская область</t>
  </si>
  <si>
    <t xml:space="preserve">Республика Адыгея</t>
  </si>
  <si>
    <t xml:space="preserve">Республика Алтай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</si>
  <si>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</si>
  <si>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</si>
  <si>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</si>
  <si>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Республика Ингушетия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</si>
  <si>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</si>
  <si>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</si>
  <si>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</si>
  <si>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</si>
  <si>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</si>
  <si>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</si>
  <si>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</si>
  <si>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Осетия-Алания</t>
  </si>
  <si>
    <t xml:space="preserve">Республика Татарстан</t>
  </si>
  <si>
    <t xml:space="preserve">Республика Тыва</t>
  </si>
  <si>
    <t xml:space="preserve">Республика Хакасия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</si>
  <si>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</si>
  <si>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</si>
  <si>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</si>
  <si>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</si>
  <si>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</si>
  <si>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</si>
  <si>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</si>
  <si>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Ставропольский край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</si>
  <si>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</si>
  <si>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</si>
  <si>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</si>
  <si>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</si>
  <si>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</si>
  <si>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Удмуртская Республика</t>
  </si>
  <si>
    <t xml:space="preserve">Ульяновская область</t>
  </si>
  <si>
    <t xml:space="preserve">Хабаровский край</t>
  </si>
  <si>
    <t xml:space="preserve">Ханты-Мансийский автономный округ</t>
  </si>
  <si>
    <t xml:space="preserve">Челябинская область</t>
  </si>
  <si>
    <t xml:space="preserve">Чеченская Республика</t>
  </si>
  <si>
    <t xml:space="preserve">Чувашская Республика</t>
  </si>
  <si>
    <t xml:space="preserve">Чукотский автономный округ</t>
  </si>
  <si>
    <t xml:space="preserve">Ямало-Ненецкий автономный округ</t>
  </si>
  <si>
    <t xml:space="preserve">Ярославская область</t>
  </si>
  <si>
    <t xml:space="preserve">Сумма - Всего инвалидов, чел.</t>
  </si>
  <si>
    <t xml:space="preserve">Дальневосточный ФО</t>
  </si>
  <si>
    <t xml:space="preserve">Приволжский ФО</t>
  </si>
  <si>
    <t xml:space="preserve">Северо-Западный ФО</t>
  </si>
  <si>
    <t xml:space="preserve">Северо-Кавказский ФО</t>
  </si>
  <si>
    <t xml:space="preserve">Сибирский ФО</t>
  </si>
  <si>
    <t xml:space="preserve">Уральский ФО</t>
  </si>
  <si>
    <t xml:space="preserve">Центральный ФО</t>
  </si>
  <si>
    <t xml:space="preserve">Южный ФО</t>
  </si>
  <si>
    <t xml:space="preserve">Итог Результат</t>
  </si>
  <si>
    <t xml:space="preserve">Архангельская область без ао</t>
  </si>
  <si>
    <t xml:space="preserve">Тюменская область без ао</t>
  </si>
  <si>
    <t xml:space="preserve">Таблица 1</t>
  </si>
  <si>
    <t xml:space="preserve">Группа инвалидности</t>
  </si>
  <si>
    <t xml:space="preserve">Число инвалидов в целом по РФ, чел.</t>
  </si>
  <si>
    <t xml:space="preserve">Таблица 2</t>
  </si>
  <si>
    <t xml:space="preserve">Численность населения, чел.</t>
  </si>
  <si>
    <t xml:space="preserve">Число инвалидов, чел.</t>
  </si>
  <si>
    <t xml:space="preserve">Доля инвалидов, %</t>
  </si>
  <si>
    <t xml:space="preserve">Общее число пациентов в медицинских организациях субъекта, чел. (оба условия оказания мед. помощи)</t>
  </si>
  <si>
    <t xml:space="preserve">Условие оказания мед. помощи</t>
  </si>
  <si>
    <t xml:space="preserve">Общее число пациентов в медицинских организациях по федеральному округу в выбранном условии оказания мед. помощи, чел.</t>
  </si>
  <si>
    <t xml:space="preserve">г. Москва</t>
  </si>
  <si>
    <t xml:space="preserve">амбулатория</t>
  </si>
  <si>
    <t xml:space="preserve">Условие оказания медицинской помощи</t>
  </si>
  <si>
    <t xml:space="preserve">Название медицинской организации</t>
  </si>
  <si>
    <t xml:space="preserve">Число пациентов, чел.</t>
  </si>
  <si>
    <t xml:space="preserve">стационар</t>
  </si>
  <si>
    <t xml:space="preserve">Омская МО 1</t>
  </si>
  <si>
    <t xml:space="preserve">Вологодская МО 1</t>
  </si>
  <si>
    <t xml:space="preserve">Мск МО 1</t>
  </si>
  <si>
    <t xml:space="preserve">Волгоградская МО 1</t>
  </si>
  <si>
    <t xml:space="preserve">Самарская МО 1</t>
  </si>
  <si>
    <t xml:space="preserve">г. Санкт-Петербург</t>
  </si>
  <si>
    <t xml:space="preserve">Спб МО 1</t>
  </si>
  <si>
    <t xml:space="preserve">Архангельская МО 1</t>
  </si>
  <si>
    <t xml:space="preserve">Мск МО 2</t>
  </si>
  <si>
    <t xml:space="preserve">Спб МО 2</t>
  </si>
  <si>
    <t xml:space="preserve">Мск МО 3</t>
  </si>
  <si>
    <t xml:space="preserve">Самарская МО 2</t>
  </si>
  <si>
    <t xml:space="preserve">Спб МО 3</t>
  </si>
  <si>
    <t xml:space="preserve">Воронежская МО 1</t>
  </si>
  <si>
    <t xml:space="preserve">Мск МО 4</t>
  </si>
  <si>
    <t xml:space="preserve">Мск МО 5</t>
  </si>
  <si>
    <t xml:space="preserve">Спб МО 4</t>
  </si>
  <si>
    <t xml:space="preserve">Иркутская МО 1</t>
  </si>
  <si>
    <t xml:space="preserve">Мск МО 6</t>
  </si>
  <si>
    <t xml:space="preserve">Месяц</t>
  </si>
  <si>
    <t xml:space="preserve">Июнь</t>
  </si>
  <si>
    <t xml:space="preserve">Результат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</si>
  <si>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</si>
  <si>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</si>
  <si>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</si>
  <si>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</si>
  <si>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</si>
  <si>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</si>
  <si>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</si>
  <si>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</si>
  <si>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</si>
  <si>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</si>
  <si>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</si>
  <si>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Республика Адыгея/468340 чел./плотность населения - 59,4 человека на 1 км2</t>
  </si>
  <si>
    <t xml:space="preserve">Название субъекта</t>
  </si>
  <si>
    <t xml:space="preserve">Республика Алтай/221559 чел./плотность населения - 2,4 человека на 1 км2</t>
  </si>
  <si>
    <t xml:space="preserve">Республика Башкортостан/4001678 чел./плотность населения  - 28,1 человека на 1 км2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</si>
</sst>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0.0%"/>
    <numFmt numFmtId="168" formatCode="General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 Light"/>
      <family val="2"/>
      <charset val="204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b val="true"/>
      <sz val="10"/>
      <color rgb="FFFFFFFF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3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0"/>
      <color rgb="FF000000"/>
      <name val="Calibri Light"/>
      <family val="2"/>
      <charset val="204"/>
    </font>
    <font>
      <b val="true"/>
      <sz val="10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1"/>
      <color rgb="FFC9211E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D320"/>
      </patternFill>
    </fill>
    <fill>
      <patternFill patternType="solid">
        <fgColor rgb="FFFFAA95"/>
        <bgColor rgb="FFFFA6A6"/>
      </patternFill>
    </fill>
    <fill>
      <patternFill patternType="solid">
        <fgColor rgb="FFFFA6A6"/>
        <bgColor rgb="FFFFAA95"/>
      </patternFill>
    </fill>
    <fill>
      <patternFill patternType="solid">
        <fgColor rgb="FF2E75B6"/>
        <bgColor rgb="FF0066CC"/>
      </patternFill>
    </fill>
    <fill>
      <patternFill patternType="solid">
        <fgColor rgb="FFE2F0D9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3B3B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0" borderId="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0" borderId="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11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7" borderId="1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7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8" borderId="0" xfId="2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4" fillId="0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1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27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9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Акцент4 2" xfId="20"/>
    <cellStyle name="Без имени1" xfId="21"/>
    <cellStyle name="Без имени2" xfId="22"/>
    <cellStyle name="Заглавие сводной таблицы" xfId="23"/>
    <cellStyle name="Значение сводной таблицы" xfId="24"/>
    <cellStyle name="Категория сводной таблицы" xfId="25"/>
    <cellStyle name="Обычный 2" xfId="26"/>
    <cellStyle name="Обычный 2 2" xfId="27"/>
    <cellStyle name="Обычный 3" xfId="28"/>
    <cellStyle name="Поле сводной таблицы" xfId="29"/>
    <cellStyle name="Результат сводной таблицы" xfId="30"/>
    <cellStyle name="Угол сводной таблицы" xfId="31"/>
  </cellStyles>
  <dxfs count="6">
    <dxf>
      <fill>
        <patternFill patternType="solid">
          <fgColor rgb="FFE2F0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A95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6D"/>
      <rgbColor rgb="FFB3B3B3"/>
      <rgbColor rgb="FFFFA6A6"/>
      <rgbColor rgb="FFCC99FF"/>
      <rgbColor rgb="FFFFC7CE"/>
      <rgbColor rgb="FF2E75B6"/>
      <rgbColor rgb="FF33CCCC"/>
      <rgbColor rgb="FF99CC00"/>
      <rgbColor rgb="FFFFC0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sharedStrings" Target="sharedStrings.xml"/><Relationship Id="rId15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Структура инвалидов в Российской Федерации
по группам инвалидности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'2. Графики'!$B$2</c:f>
              <c:strCache>
                <c:ptCount val="1"/>
                <c:pt idx="0">
                  <c:v>Число инвалидов в целом по РФ, чел.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22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22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22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22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strRef>
              <c:f>'2. Графики'!$A$3:$A$5</c:f>
              <c:strCache>
                <c:ptCount val="3"/>
                <c:pt idx="0">
                  <c:v>1-я группа</c:v>
                </c:pt>
                <c:pt idx="1">
                  <c:v>2-я группа</c:v>
                </c:pt>
                <c:pt idx="2">
                  <c:v>3-я группа</c:v>
                </c:pt>
              </c:strCache>
            </c:strRef>
          </c:cat>
          <c:val>
            <c:numRef>
              <c:f>'2. Графики'!$B$3:$B$5</c:f>
              <c:numCache>
                <c:formatCode>General</c:formatCode>
                <c:ptCount val="3"/>
                <c:pt idx="0">
                  <c:v>1303783</c:v>
                </c:pt>
                <c:pt idx="1">
                  <c:v>4743908</c:v>
                </c:pt>
                <c:pt idx="2">
                  <c:v>4552641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Доля детей-инвалидов
по отдельным субьектам Российской Федерации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 Графики'!$D$10</c:f>
              <c:strCache>
                <c:ptCount val="1"/>
                <c:pt idx="0">
                  <c:v>Доля инвалидов, 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Графики'!$A$11:$A$18</c:f>
              <c:strCache>
                <c:ptCount val="8"/>
                <c:pt idx="0">
                  <c:v>Астраханская область</c:v>
                </c:pt>
                <c:pt idx="1">
                  <c:v>Волгоградская область</c:v>
                </c:pt>
                <c:pt idx="2">
                  <c:v>город Севастополь</c:v>
                </c:pt>
                <c:pt idx="3">
                  <c:v>Краснодарский край</c:v>
                </c:pt>
                <c:pt idx="4">
                  <c:v>Республика Адыгея</c:v>
                </c:pt>
                <c:pt idx="5">
                  <c:v>Республика Калмыкия</c:v>
                </c:pt>
                <c:pt idx="6">
                  <c:v>Республика Крым</c:v>
                </c:pt>
                <c:pt idx="7">
                  <c:v>Ростовская область</c:v>
                </c:pt>
              </c:strCache>
            </c:strRef>
          </c:cat>
          <c:val>
            <c:numRef>
              <c:f>'2. Графики'!$D$11:$D$18</c:f>
              <c:numCache>
                <c:formatCode>General</c:formatCode>
                <c:ptCount val="8"/>
                <c:pt idx="0">
                  <c:v>0.0471716038527233</c:v>
                </c:pt>
                <c:pt idx="1">
                  <c:v>0.0692029205875954</c:v>
                </c:pt>
                <c:pt idx="2">
                  <c:v>0.0430949110920838</c:v>
                </c:pt>
                <c:pt idx="3">
                  <c:v>0.0782560962186793</c:v>
                </c:pt>
                <c:pt idx="4">
                  <c:v>0.0713391980185335</c:v>
                </c:pt>
                <c:pt idx="5">
                  <c:v>0.0836956034598664</c:v>
                </c:pt>
                <c:pt idx="6">
                  <c:v>0.0680370577195761</c:v>
                </c:pt>
                <c:pt idx="7">
                  <c:v>0.0845859525447167</c:v>
                </c:pt>
              </c:numCache>
            </c:numRef>
          </c:val>
        </c:ser>
        <c:gapWidth val="100"/>
        <c:overlap val="0"/>
        <c:axId val="89143339"/>
        <c:axId val="17286056"/>
      </c:barChart>
      <c:catAx>
        <c:axId val="891433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86056"/>
        <c:crossesAt val="0"/>
        <c:auto val="1"/>
        <c:lblAlgn val="ctr"/>
        <c:lblOffset val="100"/>
        <c:noMultiLvlLbl val="0"/>
      </c:catAx>
      <c:valAx>
        <c:axId val="17286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433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109440</xdr:colOff>
      <xdr:row>0</xdr:row>
      <xdr:rowOff>21240</xdr:rowOff>
    </xdr:from>
    <xdr:to>
      <xdr:col>17</xdr:col>
      <xdr:colOff>221400</xdr:colOff>
      <xdr:row>23</xdr:row>
      <xdr:rowOff>68760</xdr:rowOff>
    </xdr:to>
    <xdr:graphicFrame>
      <xdr:nvGraphicFramePr>
        <xdr:cNvPr id="0" name=""/>
        <xdr:cNvGraphicFramePr/>
      </xdr:nvGraphicFramePr>
      <xdr:xfrm>
        <a:off x="6364800" y="21240"/>
        <a:ext cx="8061480" cy="45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151200</xdr:colOff>
      <xdr:row>24</xdr:row>
      <xdr:rowOff>74160</xdr:rowOff>
    </xdr:from>
    <xdr:to>
      <xdr:col>17</xdr:col>
      <xdr:colOff>217800</xdr:colOff>
      <xdr:row>56</xdr:row>
      <xdr:rowOff>148680</xdr:rowOff>
    </xdr:to>
    <xdr:graphicFrame>
      <xdr:nvGraphicFramePr>
        <xdr:cNvPr id="1" name=""/>
        <xdr:cNvGraphicFramePr/>
      </xdr:nvGraphicFramePr>
      <xdr:xfrm>
        <a:off x="6406560" y="4741560"/>
        <a:ext cx="8016120" cy="586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KOGAN-PC/YandexDisk/Excel_New/&#1059;&#1063;&#1045;&#1041;&#1053;&#1040;&#1071;%20-%20EXCEL%202007/&#1060;&#1086;&#1088;&#1084;&#1091;&#1083;&#1072;%20&#1084;&#1072;&#1089;&#1089;&#1080;&#1074;&#107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Users/KOGAN-PC/YandexDisk/Excel_New/&#1059;&#1063;&#1045;&#1041;&#1053;&#1040;&#1071;%20-%20EXCEL%202007/&#1060;&#1091;&#1085;&#1082;&#1094;&#1080;&#1080;%20(2)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Users/KOGAN-PC/YandexDisk/Excel_New/&#1059;&#1063;&#1045;&#1041;&#1053;&#1040;&#1071;%20-%20EXCEL%202007/&#1060;&#1091;&#1085;&#1082;&#1094;&#1080;&#1080;.%20&#1055;&#1086;&#1080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дание 1"/>
      <sheetName val="Задание 2"/>
      <sheetName val="Отчет"/>
      <sheetName val="Задание 3"/>
      <sheetName val="Пример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Склад"/>
      <sheetName val="Заказы"/>
      <sheetName val="Цены"/>
      <sheetName val="Шаблон"/>
      <sheetName val="Отчет"/>
      <sheetName val="Выбор"/>
      <sheetName val="Лист1"/>
      <sheetName val="Клиенты"/>
      <sheetName val="Процентные ставки"/>
      <sheetName val="Диаграмма Ганта"/>
      <sheetName val="Диаграмма Ганта - Образец"/>
      <sheetName val="Orders"/>
      <sheetName val="Задание"/>
      <sheetName val="Calculations"/>
      <sheetName val="Data"/>
      <sheetName val="Choice"/>
      <sheetName val="Дни"/>
      <sheetName val="Отдел продаж"/>
      <sheetName val="Сотрудники"/>
      <sheetName val="Телефоны"/>
      <sheetName val="Курсы валют"/>
      <sheetName val="Итоги"/>
      <sheetName val="Список"/>
      <sheetName val="Обмен"/>
      <sheetName val="Курсы валют - образец"/>
      <sheetName val="Итоги - образец"/>
      <sheetName val="Список - образец"/>
      <sheetName val="Обмен - образец"/>
      <sheetName val="ПЛТ КПЕР БС"/>
      <sheetName val="ВСД ЧИСТВНДОХ"/>
      <sheetName val="ЧП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oice"/>
    </sheetNames>
    <sheetDataSet>
      <sheetData sheetId="0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5" createdVersion="3">
  <cacheSource type="worksheet">
    <worksheetSource ref="A1:M86" sheet="1. Свод, ВПР, рейтинг, усл.ф"/>
  </cacheSource>
  <cacheFields count="13">
    <cacheField name="Субъект РФ" numFmtId="0">
      <sharedItems count="85">
        <s v="Алтайский край"/>
        <s v="Амурская область"/>
        <s v="Архангельская область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ород Москва"/>
        <s v="город Санкт-Петербург"/>
        <s v="город Севастополь"/>
        <s v="Еврейская автономная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енецкий автономный округ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"/>
        <s v="Удмуртская Республика"/>
        <s v="Ульяновская область"/>
        <s v="Хабаровский край"/>
        <s v="Ханты-Мансийский автономный округ"/>
        <s v="Челябинская область"/>
        <s v="Чеченская Республика"/>
        <s v="Чувашская Республика"/>
        <s v="Чукотский автономный округ"/>
        <s v="Ямало-Ненецкий автономный округ"/>
        <s v="Ярославская область"/>
      </sharedItems>
    </cacheField>
    <cacheField name="Федеральный округ" numFmtId="0">
      <sharedItems count="8">
        <s v="Дальневосточный ФО"/>
        <s v="Приволжский ФО"/>
        <s v="Северо-Западный ФО"/>
        <s v="Северо-Кавказский ФО"/>
        <s v="Сибирский ФО"/>
        <s v="Уральский ФО"/>
        <s v="Центральный ФО"/>
        <s v="Южный ФО"/>
      </sharedItems>
    </cacheField>
    <cacheField name="Численность населения (всего, чел.)" numFmtId="0">
      <sharedItems containsSemiMixedTypes="0" containsString="0" containsNumber="1" containsInteger="1" minValue="44540" maxValue="12635466" count="85">
        <n v="44540"/>
        <n v="50040"/>
        <n v="137767"/>
        <n v="153831"/>
        <n v="221559"/>
        <n v="267756"/>
        <n v="312704"/>
        <n v="332609"/>
        <n v="464219"/>
        <n v="468340"/>
        <n v="484177"/>
        <n v="522057"/>
        <n v="524058"/>
        <n v="528338"/>
        <n v="552117"/>
        <n v="586129"/>
        <n v="603067"/>
        <n v="613356"/>
        <n v="620776"/>
        <n v="671455"/>
        <n v="688124"/>
        <n v="714094"/>
        <n v="724452"/>
        <n v="770673"/>
        <n v="772525"/>
        <n v="803477"/>
        <n v="805510"/>
        <n v="870487"/>
        <n v="909856"/>
        <n v="976918"/>
        <n v="980984"/>
        <n v="982629"/>
        <n v="989430"/>
        <n v="992115"/>
        <n v="1012844"/>
        <n v="1027678"/>
        <n v="1043467"/>
        <n v="1068304"/>
        <n v="1083584"/>
        <n v="1085152"/>
        <n v="1113680"/>
        <n v="1114322"/>
        <n v="1139499"/>
        <n v="1168771"/>
        <n v="1198429"/>
        <n v="1203969"/>
        <n v="1227383"/>
        <n v="1230190"/>
        <n v="1234780"/>
        <n v="1274062"/>
        <n v="1298978"/>
        <n v="1323659"/>
        <n v="1432570"/>
        <n v="1484460"/>
        <n v="1516387"/>
        <n v="1531917"/>
        <n v="1702240"/>
        <n v="1863011"/>
        <n v="1879548"/>
        <n v="1896393"/>
        <n v="1911586"/>
        <n v="1924578"/>
        <n v="2268179"/>
        <n v="2287678"/>
        <n v="2357134"/>
        <n v="2360959"/>
        <n v="2449781"/>
        <n v="2556852"/>
        <n v="2604272"/>
        <n v="2780204"/>
        <n v="2780292"/>
        <n v="2849169"/>
        <n v="3131720"/>
        <n v="3144254"/>
        <n v="3153857"/>
        <n v="3418606"/>
        <n v="3806505"/>
        <n v="3886395"/>
        <n v="4001678"/>
        <n v="4153763"/>
        <n v="4264340"/>
        <n v="5377503"/>
        <n v="5687378"/>
        <n v="7768878"/>
        <n v="12635466"/>
      </sharedItems>
    </cacheField>
    <cacheField name="В т.ч. численность детского населения, чел." numFmtId="0">
      <sharedItems containsSemiMixedTypes="0" containsString="0" containsNumber="1" containsInteger="1" minValue="11852" maxValue="2215534" count="85">
        <n v="11852"/>
        <n v="12269"/>
        <n v="28581"/>
        <n v="35484"/>
        <n v="63690"/>
        <n v="65273"/>
        <n v="66820"/>
        <n v="103347"/>
        <n v="104007"/>
        <n v="104190"/>
        <n v="106741"/>
        <n v="114453"/>
        <n v="115590"/>
        <n v="123337"/>
        <n v="123469"/>
        <n v="127097"/>
        <n v="127228"/>
        <n v="129600"/>
        <n v="130785"/>
        <n v="144992"/>
        <n v="147325"/>
        <n v="149298"/>
        <n v="158660"/>
        <n v="158860"/>
        <n v="162452"/>
        <n v="166546"/>
        <n v="173579"/>
        <n v="174296"/>
        <n v="178597"/>
        <n v="179070"/>
        <n v="192009"/>
        <n v="194381"/>
        <n v="203416"/>
        <n v="204886"/>
        <n v="207917"/>
        <n v="213416"/>
        <n v="221492"/>
        <n v="224563"/>
        <n v="224612"/>
        <n v="226003"/>
        <n v="226848"/>
        <n v="230475"/>
        <n v="230804"/>
        <n v="239273"/>
        <n v="240904"/>
        <n v="244593"/>
        <n v="245258"/>
        <n v="249638"/>
        <n v="255853"/>
        <n v="262633"/>
        <n v="264392"/>
        <n v="265111"/>
        <n v="279386"/>
        <n v="287412"/>
        <n v="335229"/>
        <n v="335438"/>
        <n v="372310"/>
        <n v="386569"/>
        <n v="409414"/>
        <n v="410093"/>
        <n v="428145"/>
        <n v="429637"/>
        <n v="440646"/>
        <n v="466449"/>
        <n v="477443"/>
        <n v="551326"/>
        <n v="559716"/>
        <n v="574506"/>
        <n v="577147"/>
        <n v="583431"/>
        <n v="592226"/>
        <n v="602043"/>
        <n v="612385"/>
        <n v="631649"/>
        <n v="742669"/>
        <n v="790281"/>
        <n v="851261"/>
        <n v="877543"/>
        <n v="904165"/>
        <n v="937698"/>
        <n v="949224"/>
        <n v="973739"/>
        <n v="1199108"/>
        <n v="1573485"/>
        <n v="2215534"/>
      </sharedItems>
    </cacheField>
    <cacheField name="Доля инвалидов в общей структуре населения, %" numFmtId="0">
      <sharedItems containsSemiMixedTypes="0" containsString="0" containsNumber="1" minValue="0.0253374158184476" maxValue="0.162413025171015" count="85">
        <n v="0.0253374158184476"/>
        <n v="0.0299556072354229"/>
        <n v="0.0354374236300404"/>
        <n v="0.0382094324540368"/>
        <n v="0.0393853390144229"/>
        <n v="0.0411234974849956"/>
        <n v="0.0430949110920838"/>
        <n v="0.0451129502660663"/>
        <n v="0.0471716038527233"/>
        <n v="0.0482199691435157"/>
        <n v="0.0522025777187912"/>
        <n v="0.0539692393884218"/>
        <n v="0.0544333428842621"/>
        <n v="0.0577739808272825"/>
        <n v="0.0586078128363171"/>
        <n v="0.0590042484994179"/>
        <n v="0.0629053612009762"/>
        <n v="0.0650172160708438"/>
        <n v="0.0652253909075965"/>
        <n v="0.0658742032764742"/>
        <n v="0.0658876746837746"/>
        <n v="0.0662620003541966"/>
        <n v="0.0671595823203187"/>
        <n v="0.0673327346205658"/>
        <n v="0.0676110891139693"/>
        <n v="0.067801861642379"/>
        <n v="0.0680370577195761"/>
        <n v="0.0681099924024287"/>
        <n v="0.0682784398185514"/>
        <n v="0.0692029205875954"/>
        <n v="0.0692566345045934"/>
        <n v="0.0704788273176778"/>
        <n v="0.0708279090463577"/>
        <n v="0.0713391980185335"/>
        <n v="0.073691428689055"/>
        <n v="0.0758463873814618"/>
        <n v="0.0759151942514713"/>
        <n v="0.0762598243595657"/>
        <n v="0.0768351295954757"/>
        <n v="0.0768797348004721"/>
        <n v="0.0771409760329169"/>
        <n v="0.0771659837956988"/>
        <n v="0.0775918355524046"/>
        <n v="0.0776148399840675"/>
        <n v="0.0776921303293267"/>
        <n v="0.0777118019551451"/>
        <n v="0.0780291662050699"/>
        <n v="0.0782560962186793"/>
        <n v="0.0788234017594107"/>
        <n v="0.0789597474765238"/>
        <n v="0.0792124675203888"/>
        <n v="0.0802428994055742"/>
        <n v="0.0814463198300306"/>
        <n v="0.0822721038022245"/>
        <n v="0.08252274910586"/>
        <n v="0.0829837222096372"/>
        <n v="0.0836956034598664"/>
        <n v="0.0844558479298629"/>
        <n v="0.0845859525447167"/>
        <n v="0.0860676317971435"/>
        <n v="0.0883010723688354"/>
        <n v="0.0896096700484572"/>
        <n v="0.0899645867325593"/>
        <n v="0.0902074462141997"/>
        <n v="0.0904968726839768"/>
        <n v="0.0905946750518706"/>
        <n v="0.0906702608514346"/>
        <n v="0.0909051645017438"/>
        <n v="0.0928089209030776"/>
        <n v="0.0938973929023228"/>
        <n v="0.0951869968739371"/>
        <n v="0.095726439770173"/>
        <n v="0.0959518683510938"/>
        <n v="0.0971119295202689"/>
        <n v="0.100144495556936"/>
        <n v="0.100876001370896"/>
        <n v="0.100898821923712"/>
        <n v="0.107479836572258"/>
        <n v="0.110718689091016"/>
        <n v="0.112373833055842"/>
        <n v="0.115034575801362"/>
        <n v="0.119161430273212"/>
        <n v="0.123314122109749"/>
        <n v="0.144503089352705"/>
        <n v="0.162413025171015"/>
      </sharedItems>
    </cacheField>
    <cacheField name="Доля детей-инвалидов среди детского населения, %" numFmtId="0">
      <sharedItems containsSemiMixedTypes="0" containsString="0" containsNumber="1" minValue="0.00689379498790379" maxValue="0.118867965595673" count="85">
        <n v="0.00689379498790379"/>
        <n v="0.00866813312769167"/>
        <n v="0.010070667027799"/>
        <n v="0.0161010963066175"/>
        <n v="0.0165761599458128"/>
        <n v="0.0172542131325372"/>
        <n v="0.0173543308723774"/>
        <n v="0.0175445193521528"/>
        <n v="0.017554467799213"/>
        <n v="0.017690631207239"/>
        <n v="0.0177167243411917"/>
        <n v="0.0179460281770196"/>
        <n v="0.0181830410612336"/>
        <n v="0.0185055508784629"/>
        <n v="0.0186381550286546"/>
        <n v="0.0187098006911466"/>
        <n v="0.0189238266134133"/>
        <n v="0.0189327465380511"/>
        <n v="0.0189580858645851"/>
        <n v="0.0189636471781953"/>
        <n v="0.0190895061728395"/>
        <n v="0.019328098043567"/>
        <n v="0.0193676265558772"/>
        <n v="0.0194693054330014"/>
        <n v="0.0195113129445806"/>
        <n v="0.0195262894740335"/>
        <n v="0.0195803695466823"/>
        <n v="0.0195883639510011"/>
        <n v="0.0197272046998512"/>
        <n v="0.0197435032062099"/>
        <n v="0.0198462602571761"/>
        <n v="0.0198558618791049"/>
        <n v="0.0201393342485729"/>
        <n v="0.020343411416021"/>
        <n v="0.0205604065629614"/>
        <n v="0.020573253726358"/>
        <n v="0.0206790464260013"/>
        <n v="0.0207230960937641"/>
        <n v="0.0207698597461577"/>
        <n v="0.0208655962181107"/>
        <n v="0.020952380952381"/>
        <n v="0.0211164322059264"/>
        <n v="0.0213789620501259"/>
        <n v="0.021430480525476"/>
        <n v="0.0215111408946222"/>
        <n v="0.021534763176733"/>
        <n v="0.0215827338129496"/>
        <n v="0.0215862607816402"/>
        <n v="0.0217326669357504"/>
        <n v="0.02176658880526"/>
        <n v="0.0217743749297147"/>
        <n v="0.0219360836343769"/>
        <n v="0.0219517339657683"/>
        <n v="0.0222042331546692"/>
        <n v="0.0222959740732396"/>
        <n v="0.0223113422662252"/>
        <n v="0.0223283963736592"/>
        <n v="0.022337173759699"/>
        <n v="0.0224729994115817"/>
        <n v="0.0225264424153619"/>
        <n v="0.0225453725622816"/>
        <n v="0.0226904278697777"/>
        <n v="0.0226934105819537"/>
        <n v="0.0227560169007223"/>
        <n v="0.0231372099246856"/>
        <n v="0.0231537225125159"/>
        <n v="0.0232196016637301"/>
        <n v="0.0232718879531169"/>
        <n v="0.0233645771608203"/>
        <n v="0.0237268845844667"/>
        <n v="0.02378833861589"/>
        <n v="0.0239031952653794"/>
        <n v="0.0243608573920228"/>
        <n v="0.0250308376713884"/>
        <n v="0.0251061622472705"/>
        <n v="0.0252949710210178"/>
        <n v="0.0256524512245201"/>
        <n v="0.0258596325953839"/>
        <n v="0.0259425398650489"/>
        <n v="0.0290991087726833"/>
        <n v="0.0322689793955799"/>
        <n v="0.037785918255502"/>
        <n v="0.0492534268975993"/>
        <n v="0.0960342439884175"/>
        <n v="0.118867965595673"/>
      </sharedItems>
    </cacheField>
    <cacheField name="Рейтинг по доли детей-инвалидов среди детского населения" numFmtId="0">
      <sharedItems containsSemiMixedTypes="0" containsString="0" containsNumber="1" containsInteger="1" minValue="1" maxValue="85" count="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  <cacheField name="Всего инвалидов, чел." numFmtId="0">
      <sharedItems containsSemiMixedTypes="0" containsString="0" containsNumber="1" containsInteger="1" minValue="1912" maxValue="980409" count="85">
        <n v="1912"/>
        <n v="2999"/>
        <n v="5426"/>
        <n v="12656"/>
        <n v="14107"/>
        <n v="16539"/>
        <n v="21259"/>
        <n v="22410"/>
        <n v="22498"/>
        <n v="23347"/>
        <n v="23558"/>
        <n v="28514"/>
        <n v="29792"/>
        <n v="33411"/>
        <n v="46673"/>
        <n v="47665"/>
        <n v="54398"/>
        <n v="54508"/>
        <n v="55317"/>
        <n v="56239"/>
        <n v="58539"/>
        <n v="58565"/>
        <n v="58929"/>
        <n v="60287"/>
        <n v="60323"/>
        <n v="60881"/>
        <n v="61981"/>
        <n v="64107"/>
        <n v="66330"/>
        <n v="67810"/>
        <n v="68096"/>
        <n v="71842"/>
        <n v="72433"/>
        <n v="72663"/>
        <n v="75728"/>
        <n v="77004"/>
        <n v="77822"/>
        <n v="78168"/>
        <n v="78849"/>
        <n v="79215"/>
        <n v="84978"/>
        <n v="92808"/>
        <n v="95358"/>
        <n v="95481"/>
        <n v="96447"/>
        <n v="96633"/>
        <n v="104623"/>
        <n v="105148"/>
        <n v="105436"/>
        <n v="109187"/>
        <n v="109447"/>
        <n v="112369"/>
        <n v="117535"/>
        <n v="119787"/>
        <n v="119973"/>
        <n v="124286"/>
        <n v="124830"/>
        <n v="128016"/>
        <n v="129025"/>
        <n v="136402"/>
        <n v="143464"/>
        <n v="169532"/>
        <n v="174377"/>
        <n v="184233"/>
        <n v="188907"/>
        <n v="189834"/>
        <n v="191349"/>
        <n v="197302"/>
        <n v="211222"/>
        <n v="211739"/>
        <n v="214807"/>
        <n v="216937"/>
        <n v="219946"/>
        <n v="225244"/>
        <n v="246281"/>
        <n v="251727"/>
        <n v="277641"/>
        <n v="280910"/>
        <n v="286394"/>
        <n v="351350"/>
        <n v="354411"/>
        <n v="422886"/>
        <n v="445072"/>
        <n v="542461"/>
        <n v="980409"/>
      </sharedItems>
    </cacheField>
    <cacheField name="Всего без детей-инвалидов, чел." numFmtId="0">
      <sharedItems containsSemiMixedTypes="0" containsString="0" containsNumber="1" containsInteger="1" minValue="1656" maxValue="932698" count="85">
        <n v="1656"/>
        <n v="2765"/>
        <n v="4884"/>
        <n v="11856"/>
        <n v="12698"/>
        <n v="13974"/>
        <n v="19848"/>
        <n v="20763"/>
        <n v="20834"/>
        <n v="20912"/>
        <n v="20918"/>
        <n v="25989"/>
        <n v="26879"/>
        <n v="31582"/>
        <n v="42260"/>
        <n v="44729"/>
        <n v="51387"/>
        <n v="51680"/>
        <n v="51882"/>
        <n v="52872"/>
        <n v="53226"/>
        <n v="53887"/>
        <n v="55341"/>
        <n v="55810"/>
        <n v="55903"/>
        <n v="58088"/>
        <n v="58522"/>
        <n v="59861"/>
        <n v="60472"/>
        <n v="62410"/>
        <n v="63856"/>
        <n v="64057"/>
        <n v="65185"/>
        <n v="68644"/>
        <n v="68753"/>
        <n v="72512"/>
        <n v="73152"/>
        <n v="73324"/>
        <n v="73784"/>
        <n v="73834"/>
        <n v="80149"/>
        <n v="87428"/>
        <n v="88219"/>
        <n v="90335"/>
        <n v="91064"/>
        <n v="91737"/>
        <n v="98055"/>
        <n v="100558"/>
        <n v="101657"/>
        <n v="102655"/>
        <n v="103826"/>
        <n v="107722"/>
        <n v="112645"/>
        <n v="114011"/>
        <n v="114356"/>
        <n v="118725"/>
        <n v="120563"/>
        <n v="121975"/>
        <n v="121996"/>
        <n v="128799"/>
        <n v="138085"/>
        <n v="160705"/>
        <n v="163266"/>
        <n v="174257"/>
        <n v="177845"/>
        <n v="178796"/>
        <n v="180746"/>
        <n v="182994"/>
        <n v="187286"/>
        <n v="198404"/>
        <n v="199281"/>
        <n v="203094"/>
        <n v="205788"/>
        <n v="206548"/>
        <n v="208554"/>
        <n v="233137"/>
        <n v="259787"/>
        <n v="264557"/>
        <n v="269601"/>
        <n v="311189"/>
        <n v="336564"/>
        <n v="395009"/>
        <n v="414967"/>
        <n v="519710"/>
        <n v="932698"/>
      </sharedItems>
    </cacheField>
    <cacheField name="1-я группа" numFmtId="0">
      <sharedItems containsSemiMixedTypes="0" containsString="0" containsNumber="1" containsInteger="1" minValue="333" maxValue="99734" count="85">
        <n v="333"/>
        <n v="449"/>
        <n v="961"/>
        <n v="1477"/>
        <n v="2089"/>
        <n v="2376"/>
        <n v="2516"/>
        <n v="2846"/>
        <n v="3205"/>
        <n v="3438"/>
        <n v="3974"/>
        <n v="4347"/>
        <n v="5316"/>
        <n v="5394"/>
        <n v="5623"/>
        <n v="6021"/>
        <n v="6117"/>
        <n v="6185"/>
        <n v="6528"/>
        <n v="6752"/>
        <n v="6756"/>
        <n v="6881"/>
        <n v="7018"/>
        <n v="7158"/>
        <n v="7311"/>
        <n v="7335"/>
        <n v="7773"/>
        <n v="7939"/>
        <n v="8117"/>
        <n v="8989"/>
        <n v="9212"/>
        <n v="9313"/>
        <n v="9363"/>
        <n v="9501"/>
        <n v="9548"/>
        <n v="9707"/>
        <n v="9855"/>
        <n v="9984"/>
        <n v="10013"/>
        <n v="10344"/>
        <n v="10627"/>
        <n v="10641"/>
        <n v="10667"/>
        <n v="11076"/>
        <n v="11078"/>
        <n v="11242"/>
        <n v="11389"/>
        <n v="11463"/>
        <n v="11776"/>
        <n v="11785"/>
        <n v="11902"/>
        <n v="12349"/>
        <n v="12780"/>
        <n v="13471"/>
        <n v="13735"/>
        <n v="13827"/>
        <n v="13877"/>
        <n v="13958"/>
        <n v="15255"/>
        <n v="15450"/>
        <n v="15644"/>
        <n v="16297"/>
        <n v="17733"/>
        <n v="17952"/>
        <n v="18921"/>
        <n v="19678"/>
        <n v="20531"/>
        <n v="22134"/>
        <n v="22947"/>
        <n v="23154"/>
        <n v="23353"/>
        <n v="24424"/>
        <n v="24468"/>
        <n v="24779"/>
        <n v="25026"/>
        <n v="27293"/>
        <n v="29106"/>
        <n v="31547"/>
        <n v="38060"/>
        <n v="38719"/>
        <n v="46678"/>
        <n v="49716"/>
        <n v="51864"/>
        <n v="77613"/>
        <n v="99734"/>
      </sharedItems>
    </cacheField>
    <cacheField name="2-я группа" numFmtId="0">
      <sharedItems containsSemiMixedTypes="0" containsString="0" containsNumber="1" containsInteger="1" minValue="570" maxValue="445002" count="85">
        <n v="570"/>
        <n v="1123"/>
        <n v="1947"/>
        <n v="4816"/>
        <n v="4947"/>
        <n v="4982"/>
        <n v="6659"/>
        <n v="6661"/>
        <n v="8411"/>
        <n v="8450"/>
        <n v="8690"/>
        <n v="8900"/>
        <n v="10265"/>
        <n v="15016"/>
        <n v="16648"/>
        <n v="16743"/>
        <n v="18666"/>
        <n v="19273"/>
        <n v="20406"/>
        <n v="21962"/>
        <n v="22608"/>
        <n v="22754"/>
        <n v="23214"/>
        <n v="23714"/>
        <n v="23781"/>
        <n v="24345"/>
        <n v="24461"/>
        <n v="25129"/>
        <n v="25166"/>
        <n v="25634"/>
        <n v="27441"/>
        <n v="27488"/>
        <n v="27677"/>
        <n v="27906"/>
        <n v="28978"/>
        <n v="29511"/>
        <n v="30212"/>
        <n v="30870"/>
        <n v="31707"/>
        <n v="32232"/>
        <n v="33078"/>
        <n v="35588"/>
        <n v="36626"/>
        <n v="37124"/>
        <n v="37249"/>
        <n v="37362"/>
        <n v="37778"/>
        <n v="40402"/>
        <n v="41557"/>
        <n v="43003"/>
        <n v="43046"/>
        <n v="43791"/>
        <n v="44431"/>
        <n v="44824"/>
        <n v="45252"/>
        <n v="48235"/>
        <n v="48683"/>
        <n v="54338"/>
        <n v="57264"/>
        <n v="59728"/>
        <n v="61822"/>
        <n v="65710"/>
        <n v="68006"/>
        <n v="70351"/>
        <n v="76234"/>
        <n v="76879"/>
        <n v="78615"/>
        <n v="79953"/>
        <n v="84774"/>
        <n v="84836"/>
        <n v="85501"/>
        <n v="87615"/>
        <n v="92185"/>
        <n v="97795"/>
        <n v="98558"/>
        <n v="103625"/>
        <n v="112587"/>
        <n v="134477"/>
        <n v="146212"/>
        <n v="146549"/>
        <n v="169074"/>
        <n v="180672"/>
        <n v="201578"/>
        <n v="285976"/>
        <n v="445002"/>
      </sharedItems>
    </cacheField>
    <cacheField name="3-я группа" numFmtId="0">
      <sharedItems containsSemiMixedTypes="0" containsString="0" containsNumber="1" containsInteger="1" minValue="753" maxValue="387962" count="85">
        <n v="753"/>
        <n v="1193"/>
        <n v="1976"/>
        <n v="5432"/>
        <n v="5793"/>
        <n v="6476"/>
        <n v="7463"/>
        <n v="7671"/>
        <n v="9376"/>
        <n v="9614"/>
        <n v="10008"/>
        <n v="10564"/>
        <n v="10664"/>
        <n v="11298"/>
        <n v="12019"/>
        <n v="13361"/>
        <n v="18314"/>
        <n v="18499"/>
        <n v="20669"/>
        <n v="20904"/>
        <n v="20957"/>
        <n v="20987"/>
        <n v="23319"/>
        <n v="23392"/>
        <n v="23907"/>
        <n v="25325"/>
        <n v="25510"/>
        <n v="25698"/>
        <n v="26207"/>
        <n v="27975"/>
        <n v="29200"/>
        <n v="29312"/>
        <n v="30424"/>
        <n v="31101"/>
        <n v="31361"/>
        <n v="31629"/>
        <n v="31653"/>
        <n v="32239"/>
        <n v="37141"/>
        <n v="38470"/>
        <n v="40324"/>
        <n v="40398"/>
        <n v="40458"/>
        <n v="40895"/>
        <n v="41382"/>
        <n v="42148"/>
        <n v="43725"/>
        <n v="43752"/>
        <n v="44634"/>
        <n v="48324"/>
        <n v="49877"/>
        <n v="50118"/>
        <n v="52139"/>
        <n v="53802"/>
        <n v="53902"/>
        <n v="54398"/>
        <n v="54475"/>
        <n v="55222"/>
        <n v="58285"/>
        <n v="60341"/>
        <n v="61859"/>
        <n v="64480"/>
        <n v="66964"/>
        <n v="74747"/>
        <n v="76832"/>
        <n v="76982"/>
        <n v="78290"/>
        <n v="79159"/>
        <n v="81589"/>
        <n v="82565"/>
        <n v="87914"/>
        <n v="95365"/>
        <n v="97362"/>
        <n v="98913"/>
        <n v="102787"/>
        <n v="103575"/>
        <n v="114924"/>
        <n v="117443"/>
        <n v="118954"/>
        <n v="123833"/>
        <n v="126786"/>
        <n v="156121"/>
        <n v="161525"/>
        <n v="179257"/>
        <n v="387962"/>
      </sharedItems>
    </cacheField>
    <cacheField name="Дети-инвалиды, чел." numFmtId="0">
      <sharedItems containsSemiMixedTypes="0" containsString="0" containsNumber="1" containsInteger="1" minValue="234" maxValue="65535" count="84">
        <n v="234"/>
        <n v="256"/>
        <n v="542"/>
        <n v="800"/>
        <n v="1409"/>
        <n v="1411"/>
        <n v="1636"/>
        <n v="1647"/>
        <n v="1664"/>
        <n v="1829"/>
        <n v="2311"/>
        <n v="2352"/>
        <n v="2429"/>
        <n v="2474"/>
        <n v="2516"/>
        <n v="2525"/>
        <n v="2565"/>
        <n v="2646"/>
        <n v="2755"/>
        <n v="2793"/>
        <n v="2913"/>
        <n v="2936"/>
        <n v="3026"/>
        <n v="3089"/>
        <n v="3459"/>
        <n v="3779"/>
        <n v="3852"/>
        <n v="3930"/>
        <n v="3988"/>
        <n v="4019"/>
        <n v="4039"/>
        <n v="4246"/>
        <n v="4267"/>
        <n v="4294"/>
        <n v="4413"/>
        <n v="4590"/>
        <n v="4647"/>
        <n v="4829"/>
        <n v="4844"/>
        <n v="4890"/>
        <n v="4896"/>
        <n v="4946"/>
        <n v="5146"/>
        <n v="5379"/>
        <n v="5380"/>
        <n v="5400"/>
        <n v="5431"/>
        <n v="5621"/>
        <n v="5913"/>
        <n v="5962"/>
        <n v="6337"/>
        <n v="6532"/>
        <n v="6568"/>
        <n v="6859"/>
        <n v="7029"/>
        <n v="7097"/>
        <n v="7248"/>
        <n v="7603"/>
        <n v="8228"/>
        <n v="8259"/>
        <n v="8827"/>
        <n v="9291"/>
        <n v="9976"/>
        <n v="10016"/>
        <n v="11038"/>
        <n v="11111"/>
        <n v="12458"/>
        <n v="12818"/>
        <n v="13084"/>
        <n v="13504"/>
        <n v="13843"/>
        <n v="14158"/>
        <n v="14786"/>
        <n v="15256"/>
        <n v="16690"/>
        <n v="16793"/>
        <n v="18590"/>
        <n v="21123"/>
        <n v="22751"/>
        <n v="27877"/>
        <n v="30105"/>
        <n v="43222"/>
        <n v="47711"/>
        <n v="6553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4"/>
    <x v="62"/>
    <x v="64"/>
    <x v="39"/>
    <x v="67"/>
    <x v="45"/>
    <x v="62"/>
    <x v="62"/>
    <x v="69"/>
    <x v="60"/>
    <x v="66"/>
    <x v="65"/>
  </r>
  <r>
    <x v="1"/>
    <x v="0"/>
    <x v="24"/>
    <x v="27"/>
    <x v="55"/>
    <x v="72"/>
    <x v="29"/>
    <x v="27"/>
    <x v="27"/>
    <x v="47"/>
    <x v="30"/>
    <x v="20"/>
    <x v="31"/>
  </r>
  <r>
    <x v="2"/>
    <x v="2"/>
    <x v="41"/>
    <x v="41"/>
    <x v="37"/>
    <x v="40"/>
    <x v="47"/>
    <x v="40"/>
    <x v="40"/>
    <x v="49"/>
    <x v="33"/>
    <x v="42"/>
    <x v="37"/>
  </r>
  <r>
    <x v="3"/>
    <x v="7"/>
    <x v="32"/>
    <x v="39"/>
    <x v="8"/>
    <x v="25"/>
    <x v="76"/>
    <x v="14"/>
    <x v="14"/>
    <x v="22"/>
    <x v="15"/>
    <x v="17"/>
    <x v="34"/>
  </r>
  <r>
    <x v="4"/>
    <x v="6"/>
    <x v="55"/>
    <x v="53"/>
    <x v="82"/>
    <x v="35"/>
    <x v="2"/>
    <x v="64"/>
    <x v="67"/>
    <x v="55"/>
    <x v="72"/>
    <x v="65"/>
    <x v="48"/>
  </r>
  <r>
    <x v="5"/>
    <x v="6"/>
    <x v="43"/>
    <x v="36"/>
    <x v="62"/>
    <x v="37"/>
    <x v="22"/>
    <x v="47"/>
    <x v="47"/>
    <x v="41"/>
    <x v="46"/>
    <x v="52"/>
    <x v="35"/>
  </r>
  <r>
    <x v="6"/>
    <x v="6"/>
    <x v="51"/>
    <x v="45"/>
    <x v="64"/>
    <x v="53"/>
    <x v="20"/>
    <x v="53"/>
    <x v="54"/>
    <x v="59"/>
    <x v="52"/>
    <x v="56"/>
    <x v="46"/>
  </r>
  <r>
    <x v="7"/>
    <x v="7"/>
    <x v="66"/>
    <x v="63"/>
    <x v="29"/>
    <x v="16"/>
    <x v="55"/>
    <x v="61"/>
    <x v="61"/>
    <x v="63"/>
    <x v="62"/>
    <x v="63"/>
    <x v="60"/>
  </r>
  <r>
    <x v="8"/>
    <x v="2"/>
    <x v="42"/>
    <x v="46"/>
    <x v="52"/>
    <x v="51"/>
    <x v="32"/>
    <x v="41"/>
    <x v="41"/>
    <x v="36"/>
    <x v="44"/>
    <x v="40"/>
    <x v="44"/>
  </r>
  <r>
    <x v="9"/>
    <x v="6"/>
    <x v="63"/>
    <x v="59"/>
    <x v="69"/>
    <x v="32"/>
    <x v="15"/>
    <x v="70"/>
    <x v="73"/>
    <x v="67"/>
    <x v="70"/>
    <x v="73"/>
    <x v="59"/>
  </r>
  <r>
    <x v="10"/>
    <x v="6"/>
    <x v="84"/>
    <x v="84"/>
    <x v="42"/>
    <x v="45"/>
    <x v="42"/>
    <x v="84"/>
    <x v="84"/>
    <x v="84"/>
    <x v="84"/>
    <x v="84"/>
    <x v="82"/>
  </r>
  <r>
    <x v="11"/>
    <x v="2"/>
    <x v="81"/>
    <x v="81"/>
    <x v="75"/>
    <x v="68"/>
    <x v="9"/>
    <x v="83"/>
    <x v="83"/>
    <x v="83"/>
    <x v="83"/>
    <x v="81"/>
    <x v="78"/>
  </r>
  <r>
    <x v="12"/>
    <x v="7"/>
    <x v="11"/>
    <x v="7"/>
    <x v="6"/>
    <x v="3"/>
    <x v="78"/>
    <x v="8"/>
    <x v="8"/>
    <x v="5"/>
    <x v="9"/>
    <x v="10"/>
    <x v="8"/>
  </r>
  <r>
    <x v="13"/>
    <x v="0"/>
    <x v="3"/>
    <x v="3"/>
    <x v="53"/>
    <x v="60"/>
    <x v="31"/>
    <x v="3"/>
    <x v="3"/>
    <x v="3"/>
    <x v="4"/>
    <x v="3"/>
    <x v="3"/>
  </r>
  <r>
    <x v="14"/>
    <x v="0"/>
    <x v="36"/>
    <x v="49"/>
    <x v="36"/>
    <x v="36"/>
    <x v="48"/>
    <x v="39"/>
    <x v="38"/>
    <x v="31"/>
    <x v="39"/>
    <x v="37"/>
    <x v="46"/>
  </r>
  <r>
    <x v="15"/>
    <x v="6"/>
    <x v="29"/>
    <x v="29"/>
    <x v="48"/>
    <x v="44"/>
    <x v="36"/>
    <x v="35"/>
    <x v="36"/>
    <x v="39"/>
    <x v="38"/>
    <x v="33"/>
    <x v="26"/>
  </r>
  <r>
    <x v="16"/>
    <x v="4"/>
    <x v="64"/>
    <x v="67"/>
    <x v="61"/>
    <x v="55"/>
    <x v="23"/>
    <x v="68"/>
    <x v="69"/>
    <x v="71"/>
    <x v="66"/>
    <x v="71"/>
    <x v="67"/>
  </r>
  <r>
    <x v="17"/>
    <x v="3"/>
    <x v="27"/>
    <x v="34"/>
    <x v="30"/>
    <x v="70"/>
    <x v="54"/>
    <x v="23"/>
    <x v="22"/>
    <x v="20"/>
    <x v="17"/>
    <x v="31"/>
    <x v="41"/>
  </r>
  <r>
    <x v="18"/>
    <x v="2"/>
    <x v="35"/>
    <x v="32"/>
    <x v="21"/>
    <x v="31"/>
    <x v="63"/>
    <x v="30"/>
    <x v="31"/>
    <x v="43"/>
    <x v="24"/>
    <x v="30"/>
    <x v="30"/>
  </r>
  <r>
    <x v="19"/>
    <x v="6"/>
    <x v="34"/>
    <x v="30"/>
    <x v="38"/>
    <x v="38"/>
    <x v="46"/>
    <x v="36"/>
    <x v="39"/>
    <x v="26"/>
    <x v="28"/>
    <x v="43"/>
    <x v="28"/>
  </r>
  <r>
    <x v="20"/>
    <x v="0"/>
    <x v="6"/>
    <x v="5"/>
    <x v="7"/>
    <x v="47"/>
    <x v="77"/>
    <x v="4"/>
    <x v="4"/>
    <x v="4"/>
    <x v="3"/>
    <x v="4"/>
    <x v="4"/>
  </r>
  <r>
    <x v="21"/>
    <x v="3"/>
    <x v="8"/>
    <x v="8"/>
    <x v="81"/>
    <x v="81"/>
    <x v="3"/>
    <x v="18"/>
    <x v="16"/>
    <x v="17"/>
    <x v="41"/>
    <x v="9"/>
    <x v="27"/>
  </r>
  <r>
    <x v="22"/>
    <x v="4"/>
    <x v="68"/>
    <x v="66"/>
    <x v="57"/>
    <x v="75"/>
    <x v="27"/>
    <x v="72"/>
    <x v="72"/>
    <x v="77"/>
    <x v="65"/>
    <x v="72"/>
    <x v="71"/>
  </r>
  <r>
    <x v="23"/>
    <x v="1"/>
    <x v="48"/>
    <x v="47"/>
    <x v="70"/>
    <x v="27"/>
    <x v="14"/>
    <x v="52"/>
    <x v="52"/>
    <x v="57"/>
    <x v="47"/>
    <x v="58"/>
    <x v="39"/>
  </r>
  <r>
    <x v="24"/>
    <x v="6"/>
    <x v="18"/>
    <x v="15"/>
    <x v="65"/>
    <x v="13"/>
    <x v="19"/>
    <x v="19"/>
    <x v="21"/>
    <x v="14"/>
    <x v="21"/>
    <x v="26"/>
    <x v="11"/>
  </r>
  <r>
    <x v="25"/>
    <x v="7"/>
    <x v="82"/>
    <x v="82"/>
    <x v="47"/>
    <x v="74"/>
    <x v="37"/>
    <x v="82"/>
    <x v="82"/>
    <x v="82"/>
    <x v="82"/>
    <x v="82"/>
    <x v="80"/>
  </r>
  <r>
    <x v="26"/>
    <x v="4"/>
    <x v="71"/>
    <x v="73"/>
    <x v="22"/>
    <x v="42"/>
    <x v="62"/>
    <x v="66"/>
    <x v="64"/>
    <x v="73"/>
    <x v="64"/>
    <x v="64"/>
    <x v="69"/>
  </r>
  <r>
    <x v="27"/>
    <x v="5"/>
    <x v="26"/>
    <x v="26"/>
    <x v="63"/>
    <x v="65"/>
    <x v="21"/>
    <x v="33"/>
    <x v="33"/>
    <x v="23"/>
    <x v="25"/>
    <x v="38"/>
    <x v="29"/>
  </r>
  <r>
    <x v="28"/>
    <x v="6"/>
    <x v="38"/>
    <x v="33"/>
    <x v="78"/>
    <x v="79"/>
    <x v="6"/>
    <x v="54"/>
    <x v="53"/>
    <x v="42"/>
    <x v="49"/>
    <x v="59"/>
    <x v="49"/>
  </r>
  <r>
    <x v="29"/>
    <x v="2"/>
    <x v="60"/>
    <x v="54"/>
    <x v="17"/>
    <x v="0"/>
    <x v="67"/>
    <x v="55"/>
    <x v="57"/>
    <x v="54"/>
    <x v="57"/>
    <x v="54"/>
    <x v="10"/>
  </r>
  <r>
    <x v="30"/>
    <x v="6"/>
    <x v="40"/>
    <x v="35"/>
    <x v="76"/>
    <x v="50"/>
    <x v="8"/>
    <x v="51"/>
    <x v="51"/>
    <x v="52"/>
    <x v="53"/>
    <x v="51"/>
    <x v="36"/>
  </r>
  <r>
    <x v="31"/>
    <x v="0"/>
    <x v="2"/>
    <x v="2"/>
    <x v="4"/>
    <x v="19"/>
    <x v="80"/>
    <x v="2"/>
    <x v="2"/>
    <x v="2"/>
    <x v="2"/>
    <x v="2"/>
    <x v="2"/>
  </r>
  <r>
    <x v="32"/>
    <x v="6"/>
    <x v="83"/>
    <x v="83"/>
    <x v="12"/>
    <x v="10"/>
    <x v="72"/>
    <x v="81"/>
    <x v="81"/>
    <x v="80"/>
    <x v="80"/>
    <x v="83"/>
    <x v="79"/>
  </r>
  <r>
    <x v="33"/>
    <x v="2"/>
    <x v="22"/>
    <x v="21"/>
    <x v="5"/>
    <x v="24"/>
    <x v="79"/>
    <x v="12"/>
    <x v="12"/>
    <x v="12"/>
    <x v="12"/>
    <x v="13"/>
    <x v="20"/>
  </r>
  <r>
    <x v="34"/>
    <x v="2"/>
    <x v="0"/>
    <x v="0"/>
    <x v="23"/>
    <x v="29"/>
    <x v="61"/>
    <x v="1"/>
    <x v="1"/>
    <x v="1"/>
    <x v="1"/>
    <x v="1"/>
    <x v="0"/>
  </r>
  <r>
    <x v="35"/>
    <x v="1"/>
    <x v="73"/>
    <x v="71"/>
    <x v="60"/>
    <x v="48"/>
    <x v="24"/>
    <x v="76"/>
    <x v="77"/>
    <x v="75"/>
    <x v="77"/>
    <x v="74"/>
    <x v="68"/>
  </r>
  <r>
    <x v="36"/>
    <x v="2"/>
    <x v="15"/>
    <x v="12"/>
    <x v="68"/>
    <x v="49"/>
    <x v="16"/>
    <x v="16"/>
    <x v="18"/>
    <x v="18"/>
    <x v="19"/>
    <x v="23"/>
    <x v="14"/>
  </r>
  <r>
    <x v="37"/>
    <x v="4"/>
    <x v="70"/>
    <x v="70"/>
    <x v="28"/>
    <x v="14"/>
    <x v="56"/>
    <x v="65"/>
    <x v="65"/>
    <x v="66"/>
    <x v="63"/>
    <x v="70"/>
    <x v="64"/>
  </r>
  <r>
    <x v="38"/>
    <x v="4"/>
    <x v="58"/>
    <x v="58"/>
    <x v="27"/>
    <x v="62"/>
    <x v="57"/>
    <x v="57"/>
    <x v="55"/>
    <x v="60"/>
    <x v="56"/>
    <x v="55"/>
    <x v="61"/>
  </r>
  <r>
    <x v="39"/>
    <x v="1"/>
    <x v="61"/>
    <x v="61"/>
    <x v="71"/>
    <x v="66"/>
    <x v="13"/>
    <x v="63"/>
    <x v="63"/>
    <x v="65"/>
    <x v="71"/>
    <x v="62"/>
    <x v="62"/>
  </r>
  <r>
    <x v="40"/>
    <x v="6"/>
    <x v="21"/>
    <x v="18"/>
    <x v="54"/>
    <x v="64"/>
    <x v="30"/>
    <x v="22"/>
    <x v="24"/>
    <x v="15"/>
    <x v="34"/>
    <x v="19"/>
    <x v="22"/>
  </r>
  <r>
    <x v="41"/>
    <x v="1"/>
    <x v="49"/>
    <x v="40"/>
    <x v="35"/>
    <x v="46"/>
    <x v="49"/>
    <x v="45"/>
    <x v="45"/>
    <x v="51"/>
    <x v="35"/>
    <x v="50"/>
    <x v="40"/>
  </r>
  <r>
    <x v="42"/>
    <x v="1"/>
    <x v="67"/>
    <x v="68"/>
    <x v="41"/>
    <x v="6"/>
    <x v="43"/>
    <x v="67"/>
    <x v="68"/>
    <x v="70"/>
    <x v="68"/>
    <x v="67"/>
    <x v="63"/>
  </r>
  <r>
    <x v="43"/>
    <x v="0"/>
    <x v="57"/>
    <x v="56"/>
    <x v="14"/>
    <x v="7"/>
    <x v="70"/>
    <x v="49"/>
    <x v="49"/>
    <x v="58"/>
    <x v="54"/>
    <x v="45"/>
    <x v="51"/>
  </r>
  <r>
    <x v="44"/>
    <x v="2"/>
    <x v="17"/>
    <x v="11"/>
    <x v="45"/>
    <x v="76"/>
    <x v="39"/>
    <x v="15"/>
    <x v="15"/>
    <x v="13"/>
    <x v="16"/>
    <x v="18"/>
    <x v="21"/>
  </r>
  <r>
    <x v="45"/>
    <x v="7"/>
    <x v="9"/>
    <x v="9"/>
    <x v="33"/>
    <x v="8"/>
    <x v="51"/>
    <x v="13"/>
    <x v="13"/>
    <x v="8"/>
    <x v="13"/>
    <x v="15"/>
    <x v="9"/>
  </r>
  <r>
    <x v="46"/>
    <x v="4"/>
    <x v="4"/>
    <x v="6"/>
    <x v="72"/>
    <x v="41"/>
    <x v="12"/>
    <x v="6"/>
    <x v="6"/>
    <x v="10"/>
    <x v="8"/>
    <x v="6"/>
    <x v="5"/>
  </r>
  <r>
    <x v="47"/>
    <x v="1"/>
    <x v="78"/>
    <x v="78"/>
    <x v="16"/>
    <x v="34"/>
    <x v="68"/>
    <x v="75"/>
    <x v="75"/>
    <x v="72"/>
    <x v="69"/>
    <x v="79"/>
    <x v="76"/>
  </r>
  <r>
    <x v="48"/>
    <x v="0"/>
    <x v="31"/>
    <x v="51"/>
    <x v="51"/>
    <x v="71"/>
    <x v="33"/>
    <x v="38"/>
    <x v="35"/>
    <x v="38"/>
    <x v="37"/>
    <x v="35"/>
    <x v="50"/>
  </r>
  <r>
    <x v="49"/>
    <x v="3"/>
    <x v="74"/>
    <x v="77"/>
    <x v="79"/>
    <x v="82"/>
    <x v="5"/>
    <x v="80"/>
    <x v="79"/>
    <x v="81"/>
    <x v="79"/>
    <x v="76"/>
    <x v="81"/>
  </r>
  <r>
    <x v="50"/>
    <x v="3"/>
    <x v="12"/>
    <x v="23"/>
    <x v="83"/>
    <x v="83"/>
    <x v="1"/>
    <x v="34"/>
    <x v="28"/>
    <x v="16"/>
    <x v="51"/>
    <x v="11"/>
    <x v="73"/>
  </r>
  <r>
    <x v="51"/>
    <x v="7"/>
    <x v="5"/>
    <x v="4"/>
    <x v="56"/>
    <x v="77"/>
    <x v="28"/>
    <x v="7"/>
    <x v="7"/>
    <x v="9"/>
    <x v="7"/>
    <x v="12"/>
    <x v="7"/>
  </r>
  <r>
    <x v="52"/>
    <x v="2"/>
    <x v="16"/>
    <x v="13"/>
    <x v="73"/>
    <x v="57"/>
    <x v="11"/>
    <x v="21"/>
    <x v="23"/>
    <x v="25"/>
    <x v="31"/>
    <x v="21"/>
    <x v="18"/>
  </r>
  <r>
    <x v="53"/>
    <x v="2"/>
    <x v="25"/>
    <x v="28"/>
    <x v="40"/>
    <x v="22"/>
    <x v="44"/>
    <x v="26"/>
    <x v="26"/>
    <x v="27"/>
    <x v="20"/>
    <x v="29"/>
    <x v="24"/>
  </r>
  <r>
    <x v="54"/>
    <x v="7"/>
    <x v="59"/>
    <x v="57"/>
    <x v="26"/>
    <x v="12"/>
    <x v="58"/>
    <x v="58"/>
    <x v="58"/>
    <x v="50"/>
    <x v="55"/>
    <x v="60"/>
    <x v="54"/>
  </r>
  <r>
    <x v="55"/>
    <x v="1"/>
    <x v="19"/>
    <x v="20"/>
    <x v="66"/>
    <x v="18"/>
    <x v="18"/>
    <x v="25"/>
    <x v="25"/>
    <x v="19"/>
    <x v="27"/>
    <x v="28"/>
    <x v="19"/>
  </r>
  <r>
    <x v="56"/>
    <x v="1"/>
    <x v="23"/>
    <x v="17"/>
    <x v="59"/>
    <x v="20"/>
    <x v="25"/>
    <x v="28"/>
    <x v="30"/>
    <x v="29"/>
    <x v="22"/>
    <x v="36"/>
    <x v="13"/>
  </r>
  <r>
    <x v="57"/>
    <x v="0"/>
    <x v="33"/>
    <x v="50"/>
    <x v="15"/>
    <x v="78"/>
    <x v="69"/>
    <x v="20"/>
    <x v="17"/>
    <x v="35"/>
    <x v="14"/>
    <x v="25"/>
    <x v="53"/>
  </r>
  <r>
    <x v="58"/>
    <x v="3"/>
    <x v="20"/>
    <x v="24"/>
    <x v="50"/>
    <x v="2"/>
    <x v="34"/>
    <x v="17"/>
    <x v="19"/>
    <x v="21"/>
    <x v="32"/>
    <x v="16"/>
    <x v="6"/>
  </r>
  <r>
    <x v="59"/>
    <x v="1"/>
    <x v="77"/>
    <x v="76"/>
    <x v="34"/>
    <x v="28"/>
    <x v="50"/>
    <x v="78"/>
    <x v="78"/>
    <x v="78"/>
    <x v="76"/>
    <x v="78"/>
    <x v="75"/>
  </r>
  <r>
    <x v="60"/>
    <x v="4"/>
    <x v="7"/>
    <x v="14"/>
    <x v="32"/>
    <x v="43"/>
    <x v="52"/>
    <x v="10"/>
    <x v="9"/>
    <x v="7"/>
    <x v="10"/>
    <x v="8"/>
    <x v="17"/>
  </r>
  <r>
    <x v="61"/>
    <x v="4"/>
    <x v="13"/>
    <x v="16"/>
    <x v="11"/>
    <x v="30"/>
    <x v="73"/>
    <x v="11"/>
    <x v="11"/>
    <x v="24"/>
    <x v="6"/>
    <x v="14"/>
    <x v="15"/>
  </r>
  <r>
    <x v="62"/>
    <x v="7"/>
    <x v="79"/>
    <x v="75"/>
    <x v="58"/>
    <x v="15"/>
    <x v="26"/>
    <x v="79"/>
    <x v="80"/>
    <x v="76"/>
    <x v="81"/>
    <x v="80"/>
    <x v="72"/>
  </r>
  <r>
    <x v="63"/>
    <x v="6"/>
    <x v="39"/>
    <x v="31"/>
    <x v="80"/>
    <x v="52"/>
    <x v="4"/>
    <x v="56"/>
    <x v="56"/>
    <x v="53"/>
    <x v="61"/>
    <x v="44"/>
    <x v="32"/>
  </r>
  <r>
    <x v="64"/>
    <x v="1"/>
    <x v="72"/>
    <x v="72"/>
    <x v="24"/>
    <x v="33"/>
    <x v="60"/>
    <x v="69"/>
    <x v="70"/>
    <x v="64"/>
    <x v="73"/>
    <x v="69"/>
    <x v="66"/>
  </r>
  <r>
    <x v="65"/>
    <x v="1"/>
    <x v="65"/>
    <x v="62"/>
    <x v="13"/>
    <x v="5"/>
    <x v="71"/>
    <x v="59"/>
    <x v="59"/>
    <x v="62"/>
    <x v="58"/>
    <x v="53"/>
    <x v="57"/>
  </r>
  <r>
    <x v="66"/>
    <x v="0"/>
    <x v="10"/>
    <x v="10"/>
    <x v="9"/>
    <x v="63"/>
    <x v="75"/>
    <x v="9"/>
    <x v="10"/>
    <x v="11"/>
    <x v="11"/>
    <x v="7"/>
    <x v="12"/>
  </r>
  <r>
    <x v="67"/>
    <x v="5"/>
    <x v="80"/>
    <x v="79"/>
    <x v="19"/>
    <x v="59"/>
    <x v="65"/>
    <x v="77"/>
    <x v="76"/>
    <x v="79"/>
    <x v="75"/>
    <x v="77"/>
    <x v="77"/>
  </r>
  <r>
    <x v="68"/>
    <x v="6"/>
    <x v="28"/>
    <x v="22"/>
    <x v="49"/>
    <x v="23"/>
    <x v="35"/>
    <x v="31"/>
    <x v="34"/>
    <x v="28"/>
    <x v="36"/>
    <x v="32"/>
    <x v="23"/>
  </r>
  <r>
    <x v="69"/>
    <x v="3"/>
    <x v="69"/>
    <x v="69"/>
    <x v="46"/>
    <x v="69"/>
    <x v="38"/>
    <x v="71"/>
    <x v="71"/>
    <x v="68"/>
    <x v="74"/>
    <x v="68"/>
    <x v="70"/>
  </r>
  <r>
    <x v="70"/>
    <x v="6"/>
    <x v="30"/>
    <x v="25"/>
    <x v="77"/>
    <x v="61"/>
    <x v="7"/>
    <x v="48"/>
    <x v="48"/>
    <x v="48"/>
    <x v="48"/>
    <x v="49"/>
    <x v="25"/>
  </r>
  <r>
    <x v="71"/>
    <x v="6"/>
    <x v="47"/>
    <x v="42"/>
    <x v="43"/>
    <x v="54"/>
    <x v="41"/>
    <x v="43"/>
    <x v="43"/>
    <x v="37"/>
    <x v="42"/>
    <x v="46"/>
    <x v="42"/>
  </r>
  <r>
    <x v="72"/>
    <x v="4"/>
    <x v="37"/>
    <x v="38"/>
    <x v="25"/>
    <x v="80"/>
    <x v="59"/>
    <x v="32"/>
    <x v="32"/>
    <x v="32"/>
    <x v="26"/>
    <x v="34"/>
    <x v="56"/>
  </r>
  <r>
    <x v="73"/>
    <x v="6"/>
    <x v="52"/>
    <x v="44"/>
    <x v="74"/>
    <x v="56"/>
    <x v="10"/>
    <x v="60"/>
    <x v="60"/>
    <x v="56"/>
    <x v="59"/>
    <x v="61"/>
    <x v="43"/>
  </r>
  <r>
    <x v="74"/>
    <x v="5"/>
    <x v="76"/>
    <x v="80"/>
    <x v="0"/>
    <x v="1"/>
    <x v="84"/>
    <x v="44"/>
    <x v="42"/>
    <x v="46"/>
    <x v="40"/>
    <x v="47"/>
    <x v="58"/>
  </r>
  <r>
    <x v="75"/>
    <x v="1"/>
    <x v="53"/>
    <x v="55"/>
    <x v="31"/>
    <x v="26"/>
    <x v="53"/>
    <x v="46"/>
    <x v="46"/>
    <x v="61"/>
    <x v="43"/>
    <x v="48"/>
    <x v="52"/>
  </r>
  <r>
    <x v="76"/>
    <x v="1"/>
    <x v="45"/>
    <x v="37"/>
    <x v="67"/>
    <x v="73"/>
    <x v="17"/>
    <x v="50"/>
    <x v="50"/>
    <x v="45"/>
    <x v="45"/>
    <x v="57"/>
    <x v="47"/>
  </r>
  <r>
    <x v="77"/>
    <x v="0"/>
    <x v="50"/>
    <x v="52"/>
    <x v="10"/>
    <x v="21"/>
    <x v="74"/>
    <x v="29"/>
    <x v="29"/>
    <x v="44"/>
    <x v="29"/>
    <x v="27"/>
    <x v="45"/>
  </r>
  <r>
    <x v="78"/>
    <x v="5"/>
    <x v="56"/>
    <x v="60"/>
    <x v="2"/>
    <x v="4"/>
    <x v="82"/>
    <x v="24"/>
    <x v="20"/>
    <x v="33"/>
    <x v="18"/>
    <x v="22"/>
    <x v="55"/>
  </r>
  <r>
    <x v="79"/>
    <x v="5"/>
    <x v="75"/>
    <x v="74"/>
    <x v="20"/>
    <x v="58"/>
    <x v="64"/>
    <x v="73"/>
    <x v="74"/>
    <x v="74"/>
    <x v="67"/>
    <x v="75"/>
    <x v="74"/>
  </r>
  <r>
    <x v="80"/>
    <x v="3"/>
    <x v="54"/>
    <x v="65"/>
    <x v="84"/>
    <x v="84"/>
    <x v="0"/>
    <x v="74"/>
    <x v="66"/>
    <x v="40"/>
    <x v="78"/>
    <x v="24"/>
    <x v="83"/>
  </r>
  <r>
    <x v="81"/>
    <x v="1"/>
    <x v="44"/>
    <x v="48"/>
    <x v="18"/>
    <x v="17"/>
    <x v="66"/>
    <x v="37"/>
    <x v="37"/>
    <x v="30"/>
    <x v="23"/>
    <x v="41"/>
    <x v="38"/>
  </r>
  <r>
    <x v="82"/>
    <x v="0"/>
    <x v="1"/>
    <x v="1"/>
    <x v="3"/>
    <x v="39"/>
    <x v="81"/>
    <x v="0"/>
    <x v="0"/>
    <x v="0"/>
    <x v="0"/>
    <x v="0"/>
    <x v="1"/>
  </r>
  <r>
    <x v="83"/>
    <x v="5"/>
    <x v="14"/>
    <x v="19"/>
    <x v="1"/>
    <x v="9"/>
    <x v="83"/>
    <x v="5"/>
    <x v="5"/>
    <x v="6"/>
    <x v="5"/>
    <x v="5"/>
    <x v="16"/>
  </r>
  <r>
    <x v="84"/>
    <x v="6"/>
    <x v="46"/>
    <x v="43"/>
    <x v="44"/>
    <x v="11"/>
    <x v="40"/>
    <x v="42"/>
    <x v="44"/>
    <x v="34"/>
    <x v="50"/>
    <x v="39"/>
    <x v="3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" firstHeaderRow="1" firstDataRow="1" firstDataCol="1"/>
  <pivotFields count="13"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Сумма - Всего инвалидов, чел." fld="7" subtotal="sum" numFmtId="165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21.77"/>
    <col collapsed="false" customWidth="true" hidden="false" outlineLevel="0" max="3" min="3" style="1" width="39.22"/>
    <col collapsed="false" customWidth="true" hidden="false" outlineLevel="0" max="4" min="4" style="1" width="92"/>
  </cols>
  <sheetData>
    <row r="1" s="3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5" hidden="false" customHeight="true" outlineLevel="0" collapsed="false">
      <c r="A2" s="4" t="n">
        <v>1</v>
      </c>
      <c r="B2" s="5" t="s">
        <v>4</v>
      </c>
      <c r="C2" s="5" t="s">
        <v>5</v>
      </c>
      <c r="D2" s="5" t="s">
        <v>6</v>
      </c>
    </row>
    <row r="3" customFormat="false" ht="69" hidden="false" customHeight="true" outlineLevel="0" collapsed="false">
      <c r="A3" s="4" t="n">
        <v>2</v>
      </c>
      <c r="B3" s="5" t="s">
        <v>7</v>
      </c>
      <c r="C3" s="5" t="s">
        <v>8</v>
      </c>
      <c r="D3" s="5" t="s">
        <v>9</v>
      </c>
    </row>
    <row r="4" customFormat="false" ht="72.75" hidden="false" customHeight="true" outlineLevel="0" collapsed="false">
      <c r="A4" s="4" t="n">
        <v>3</v>
      </c>
      <c r="B4" s="5" t="s">
        <v>10</v>
      </c>
      <c r="C4" s="5" t="s">
        <v>11</v>
      </c>
      <c r="D4" s="5" t="s">
        <v>12</v>
      </c>
    </row>
    <row r="5" s="6" customFormat="true" ht="62.25" hidden="false" customHeight="true" outlineLevel="0" collapsed="false">
      <c r="A5" s="4" t="n">
        <v>4</v>
      </c>
      <c r="B5" s="5" t="s">
        <v>13</v>
      </c>
      <c r="C5" s="5" t="s">
        <v>14</v>
      </c>
      <c r="D5" s="5" t="s">
        <v>15</v>
      </c>
    </row>
    <row r="6" s="7" customFormat="true" ht="60" hidden="false" customHeight="true" outlineLevel="0" collapsed="false">
      <c r="A6" s="4" t="n">
        <v>5</v>
      </c>
      <c r="B6" s="5" t="s">
        <v>16</v>
      </c>
      <c r="C6" s="5" t="s">
        <v>17</v>
      </c>
      <c r="D6" s="5" t="s">
        <v>18</v>
      </c>
    </row>
    <row r="7" customFormat="false" ht="14.25" hidden="false" customHeight="false" outlineLevel="0" collapsed="false">
      <c r="C7" s="8"/>
      <c r="D7" s="8"/>
    </row>
    <row r="8" customFormat="false" ht="26.25" hidden="false" customHeight="false" outlineLevel="0" collapsed="false">
      <c r="B8" s="1" t="s">
        <v>19</v>
      </c>
      <c r="C8" s="8"/>
      <c r="D8" s="8"/>
    </row>
    <row r="9" customFormat="false" ht="14.25" hidden="false" customHeight="false" outlineLevel="0" collapsed="false">
      <c r="D9" s="9"/>
    </row>
    <row r="10" customFormat="false" ht="14.25" hidden="false" customHeight="false" outlineLevel="0" collapsed="false">
      <c r="D10" s="10"/>
    </row>
    <row r="11" customFormat="false" ht="14.25" hidden="false" customHeight="false" outlineLevel="0" collapsed="false">
      <c r="D11" s="9"/>
    </row>
    <row r="12" customFormat="false" ht="14.25" hidden="false" customHeight="false" outlineLevel="0" collapsed="false">
      <c r="D12" s="9"/>
    </row>
    <row r="13" customFormat="false" ht="14.25" hidden="false" customHeight="false" outlineLevel="0" collapsed="false">
      <c r="D13" s="9"/>
    </row>
    <row r="14" customFormat="false" ht="12.8" hidden="false" customHeight="false" outlineLevel="0" collapsed="false">
      <c r="B14" s="8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38"/>
    <pageSetUpPr fitToPage="false"/>
  </sheetPr>
  <dimension ref="A1:M8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2" activeCellId="0" sqref="H2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1" width="21.67"/>
    <col collapsed="false" customWidth="true" hidden="false" outlineLevel="0" max="2" min="2" style="11" width="22.85"/>
    <col collapsed="false" customWidth="true" hidden="false" outlineLevel="0" max="3" min="3" style="11" width="14"/>
    <col collapsed="false" customWidth="true" hidden="false" outlineLevel="0" max="4" min="4" style="11" width="14.4"/>
    <col collapsed="false" customWidth="true" hidden="false" outlineLevel="0" max="5" min="5" style="11" width="13.6"/>
    <col collapsed="false" customWidth="true" hidden="false" outlineLevel="0" max="6" min="6" style="11" width="12.67"/>
    <col collapsed="false" customWidth="true" hidden="false" outlineLevel="0" max="7" min="7" style="11" width="13.3"/>
    <col collapsed="false" customWidth="true" hidden="false" outlineLevel="0" max="8" min="8" style="11" width="13.8"/>
    <col collapsed="false" customWidth="true" hidden="false" outlineLevel="0" max="9" min="9" style="11" width="13.41"/>
    <col collapsed="false" customWidth="true" hidden="false" outlineLevel="0" max="13" min="10" style="11" width="11.33"/>
  </cols>
  <sheetData>
    <row r="1" s="13" customFormat="true" ht="79.4" hidden="false" customHeight="false" outlineLevel="0" collapsed="false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</row>
    <row r="2" customFormat="false" ht="12.8" hidden="false" customHeight="false" outlineLevel="0" collapsed="false">
      <c r="A2" s="14" t="s">
        <v>34</v>
      </c>
      <c r="B2" s="14" t="str">
        <f aca="false">VLOOKUP(A2,'1.1. Статистика'!$A$1:$D$88,2,0)</f>
        <v>Сибирский ФО</v>
      </c>
      <c r="C2" s="15" t="n">
        <f aca="false">VLOOKUP(A2,'1.1. Статистика'!$A$1:$D$88,3,0)</f>
        <v>2268179</v>
      </c>
      <c r="D2" s="15" t="n">
        <f aca="false">VLOOKUP(A2,'1.1. Статистика'!$A$1:$D$88,4,0)</f>
        <v>477443</v>
      </c>
      <c r="E2" s="16" t="n">
        <f aca="false">H2/C2</f>
        <v>0.0768797348004721</v>
      </c>
      <c r="F2" s="16" t="n">
        <f aca="false">M2/D2</f>
        <v>0.0232718879531169</v>
      </c>
      <c r="G2" s="17" t="n">
        <f aca="false">RANK(E2,$E$2:$E$86,0)</f>
        <v>46</v>
      </c>
      <c r="H2" s="18" t="n">
        <v>174377</v>
      </c>
      <c r="I2" s="15" t="n">
        <v>163266</v>
      </c>
      <c r="J2" s="15" t="n">
        <v>23154</v>
      </c>
      <c r="K2" s="15" t="n">
        <v>61822</v>
      </c>
      <c r="L2" s="15" t="n">
        <v>78290</v>
      </c>
      <c r="M2" s="15" t="n">
        <v>11111</v>
      </c>
    </row>
    <row r="3" customFormat="false" ht="12.8" hidden="false" customHeight="false" outlineLevel="0" collapsed="false">
      <c r="A3" s="14" t="s">
        <v>35</v>
      </c>
      <c r="B3" s="14" t="str">
        <f aca="false">VLOOKUP(A3,'1.1. Статистика'!$A$1:$D$88,2,0)</f>
        <v>Дальневосточный ФО</v>
      </c>
      <c r="C3" s="15" t="n">
        <f aca="false">VLOOKUP(A3,'1.1. Статистика'!$A$1:$D$88,3,0)</f>
        <v>772525</v>
      </c>
      <c r="D3" s="15" t="n">
        <f aca="false">VLOOKUP(A3,'1.1. Статистика'!$A$1:$D$88,4,0)</f>
        <v>174296</v>
      </c>
      <c r="E3" s="16" t="n">
        <f aca="false">H3/C3</f>
        <v>0.0829837222096372</v>
      </c>
      <c r="F3" s="16" t="n">
        <f aca="false">M3/D3</f>
        <v>0.0243608573920228</v>
      </c>
      <c r="G3" s="17" t="n">
        <f aca="false">RANK(E3,$E$2:$E$86,0)</f>
        <v>30</v>
      </c>
      <c r="H3" s="18" t="n">
        <v>64107</v>
      </c>
      <c r="I3" s="15" t="n">
        <v>59861</v>
      </c>
      <c r="J3" s="15" t="n">
        <v>11463</v>
      </c>
      <c r="K3" s="15" t="n">
        <v>27441</v>
      </c>
      <c r="L3" s="15" t="n">
        <v>20957</v>
      </c>
      <c r="M3" s="15" t="n">
        <v>4246</v>
      </c>
    </row>
    <row r="4" customFormat="false" ht="12.8" hidden="false" customHeight="false" outlineLevel="0" collapsed="false">
      <c r="A4" s="14" t="s">
        <v>36</v>
      </c>
      <c r="B4" s="14" t="str">
        <f aca="false">VLOOKUP(A4,'1.1. Статистика'!$A$1:$D$88,2,0)</f>
        <v>Северо-Западный ФО</v>
      </c>
      <c r="C4" s="15" t="n">
        <f aca="false">VLOOKUP(A4,'1.1. Статистика'!$A$1:$D$88,3,0)</f>
        <v>1114322</v>
      </c>
      <c r="D4" s="15" t="n">
        <f aca="false">VLOOKUP(A4,'1.1. Статистика'!$A$1:$D$88,4,0)</f>
        <v>230475</v>
      </c>
      <c r="E4" s="16" t="n">
        <f aca="false">H4/C4</f>
        <v>0.0762598243595657</v>
      </c>
      <c r="F4" s="16" t="n">
        <f aca="false">M4/D4</f>
        <v>0.020952380952381</v>
      </c>
      <c r="G4" s="17" t="n">
        <f aca="false">RANK(E4,$E$2:$E$86,0)</f>
        <v>48</v>
      </c>
      <c r="H4" s="18" t="n">
        <v>84978</v>
      </c>
      <c r="I4" s="15" t="n">
        <v>80149</v>
      </c>
      <c r="J4" s="15" t="n">
        <v>11785</v>
      </c>
      <c r="K4" s="15" t="n">
        <v>27906</v>
      </c>
      <c r="L4" s="15" t="n">
        <v>40458</v>
      </c>
      <c r="M4" s="15" t="n">
        <v>4829</v>
      </c>
    </row>
    <row r="5" customFormat="false" ht="12.8" hidden="false" customHeight="false" outlineLevel="0" collapsed="false">
      <c r="A5" s="14" t="s">
        <v>37</v>
      </c>
      <c r="B5" s="14" t="str">
        <f aca="false">VLOOKUP(A5,'1.1. Статистика'!$A$1:$D$88,2,0)</f>
        <v>Южный ФО</v>
      </c>
      <c r="C5" s="15" t="n">
        <f aca="false">VLOOKUP(A5,'1.1. Статистика'!$A$1:$D$88,3,0)</f>
        <v>989430</v>
      </c>
      <c r="D5" s="15" t="n">
        <f aca="false">VLOOKUP(A5,'1.1. Статистика'!$A$1:$D$88,4,0)</f>
        <v>226003</v>
      </c>
      <c r="E5" s="16" t="n">
        <f aca="false">H5/C5</f>
        <v>0.0471716038527233</v>
      </c>
      <c r="F5" s="16" t="n">
        <f aca="false">M5/D5</f>
        <v>0.0195262894740335</v>
      </c>
      <c r="G5" s="17" t="n">
        <f aca="false">RANK(E5,$E$2:$E$86,0)</f>
        <v>77</v>
      </c>
      <c r="H5" s="18" t="n">
        <v>46673</v>
      </c>
      <c r="I5" s="15" t="n">
        <v>42260</v>
      </c>
      <c r="J5" s="15" t="n">
        <v>7018</v>
      </c>
      <c r="K5" s="15" t="n">
        <v>16743</v>
      </c>
      <c r="L5" s="15" t="n">
        <v>18499</v>
      </c>
      <c r="M5" s="15" t="n">
        <v>4413</v>
      </c>
    </row>
    <row r="6" customFormat="false" ht="12.8" hidden="false" customHeight="false" outlineLevel="0" collapsed="false">
      <c r="A6" s="14" t="s">
        <v>38</v>
      </c>
      <c r="B6" s="14" t="str">
        <f aca="false">VLOOKUP(A6,'1.1. Статистика'!$A$1:$D$88,2,0)</f>
        <v>Центральный ФО</v>
      </c>
      <c r="C6" s="15" t="n">
        <f aca="false">VLOOKUP(A6,'1.1. Статистика'!$A$1:$D$88,3,0)</f>
        <v>1531917</v>
      </c>
      <c r="D6" s="15" t="n">
        <f aca="false">VLOOKUP(A6,'1.1. Статистика'!$A$1:$D$88,4,0)</f>
        <v>287412</v>
      </c>
      <c r="E6" s="16" t="n">
        <f aca="false">H6/C6</f>
        <v>0.123314122109749</v>
      </c>
      <c r="F6" s="16" t="n">
        <f aca="false">M6/D6</f>
        <v>0.020573253726358</v>
      </c>
      <c r="G6" s="17" t="n">
        <f aca="false">RANK(E6,$E$2:$E$86,0)</f>
        <v>3</v>
      </c>
      <c r="H6" s="18" t="n">
        <v>188907</v>
      </c>
      <c r="I6" s="15" t="n">
        <v>182994</v>
      </c>
      <c r="J6" s="15" t="n">
        <v>13827</v>
      </c>
      <c r="K6" s="15" t="n">
        <v>92185</v>
      </c>
      <c r="L6" s="15" t="n">
        <v>76982</v>
      </c>
      <c r="M6" s="15" t="n">
        <v>5913</v>
      </c>
    </row>
    <row r="7" customFormat="false" ht="12.8" hidden="false" customHeight="false" outlineLevel="0" collapsed="false">
      <c r="A7" s="14" t="s">
        <v>39</v>
      </c>
      <c r="B7" s="14" t="str">
        <f aca="false">VLOOKUP(A7,'1.1. Статистика'!$A$1:$D$88,2,0)</f>
        <v>Центральный ФО</v>
      </c>
      <c r="C7" s="15" t="n">
        <f aca="false">VLOOKUP(A7,'1.1. Статистика'!$A$1:$D$88,3,0)</f>
        <v>1168771</v>
      </c>
      <c r="D7" s="15" t="n">
        <f aca="false">VLOOKUP(A7,'1.1. Статистика'!$A$1:$D$88,4,0)</f>
        <v>221492</v>
      </c>
      <c r="E7" s="16" t="n">
        <f aca="false">H7/C7</f>
        <v>0.0899645867325593</v>
      </c>
      <c r="F7" s="16" t="n">
        <f aca="false">M7/D7</f>
        <v>0.0207230960937641</v>
      </c>
      <c r="G7" s="17" t="n">
        <f aca="false">RANK(E7,$E$2:$E$86,0)</f>
        <v>23</v>
      </c>
      <c r="H7" s="18" t="n">
        <v>105148</v>
      </c>
      <c r="I7" s="15" t="n">
        <v>100558</v>
      </c>
      <c r="J7" s="15" t="n">
        <v>10641</v>
      </c>
      <c r="K7" s="15" t="n">
        <v>37778</v>
      </c>
      <c r="L7" s="15" t="n">
        <v>52139</v>
      </c>
      <c r="M7" s="15" t="n">
        <v>4590</v>
      </c>
    </row>
    <row r="8" customFormat="false" ht="12.8" hidden="false" customHeight="false" outlineLevel="0" collapsed="false">
      <c r="A8" s="14" t="s">
        <v>40</v>
      </c>
      <c r="B8" s="14" t="str">
        <f aca="false">VLOOKUP(A8,'1.1. Статистика'!$A$1:$D$88,2,0)</f>
        <v>Центральный ФО</v>
      </c>
      <c r="C8" s="15" t="n">
        <f aca="false">VLOOKUP(A8,'1.1. Статистика'!$A$1:$D$88,3,0)</f>
        <v>1323659</v>
      </c>
      <c r="D8" s="15" t="n">
        <f aca="false">VLOOKUP(A8,'1.1. Статистика'!$A$1:$D$88,4,0)</f>
        <v>244593</v>
      </c>
      <c r="E8" s="16" t="n">
        <f aca="false">H8/C8</f>
        <v>0.0904968726839768</v>
      </c>
      <c r="F8" s="16" t="n">
        <f aca="false">M8/D8</f>
        <v>0.0222042331546692</v>
      </c>
      <c r="G8" s="17" t="n">
        <f aca="false">RANK(E8,$E$2:$E$86,0)</f>
        <v>21</v>
      </c>
      <c r="H8" s="18" t="n">
        <v>119787</v>
      </c>
      <c r="I8" s="15" t="n">
        <v>114356</v>
      </c>
      <c r="J8" s="15" t="n">
        <v>15450</v>
      </c>
      <c r="K8" s="15" t="n">
        <v>44431</v>
      </c>
      <c r="L8" s="15" t="n">
        <v>54475</v>
      </c>
      <c r="M8" s="15" t="n">
        <v>5431</v>
      </c>
    </row>
    <row r="9" customFormat="false" ht="12.8" hidden="false" customHeight="false" outlineLevel="0" collapsed="false">
      <c r="A9" s="14" t="s">
        <v>41</v>
      </c>
      <c r="B9" s="14" t="str">
        <f aca="false">VLOOKUP(A9,'1.1. Статистика'!$A$1:$D$88,2,0)</f>
        <v>Южный ФО</v>
      </c>
      <c r="C9" s="15" t="n">
        <f aca="false">VLOOKUP(A9,'1.1. Статистика'!$A$1:$D$88,3,0)</f>
        <v>2449781</v>
      </c>
      <c r="D9" s="15" t="n">
        <f aca="false">VLOOKUP(A9,'1.1. Статистика'!$A$1:$D$88,4,0)</f>
        <v>466449</v>
      </c>
      <c r="E9" s="16" t="n">
        <f aca="false">H9/C9</f>
        <v>0.0692029205875954</v>
      </c>
      <c r="F9" s="16" t="n">
        <f aca="false">M9/D9</f>
        <v>0.0189238266134133</v>
      </c>
      <c r="G9" s="17" t="n">
        <f aca="false">RANK(E9,$E$2:$E$86,0)</f>
        <v>56</v>
      </c>
      <c r="H9" s="18" t="n">
        <v>169532</v>
      </c>
      <c r="I9" s="15" t="n">
        <v>160705</v>
      </c>
      <c r="J9" s="15" t="n">
        <v>17952</v>
      </c>
      <c r="K9" s="15" t="n">
        <v>68006</v>
      </c>
      <c r="L9" s="15" t="n">
        <v>74747</v>
      </c>
      <c r="M9" s="15" t="n">
        <v>8827</v>
      </c>
    </row>
    <row r="10" customFormat="false" ht="12.8" hidden="false" customHeight="false" outlineLevel="0" collapsed="false">
      <c r="A10" s="14" t="s">
        <v>42</v>
      </c>
      <c r="B10" s="14" t="str">
        <f aca="false">VLOOKUP(A10,'1.1. Статистика'!$A$1:$D$88,2,0)</f>
        <v>Северо-Западный ФО</v>
      </c>
      <c r="C10" s="15" t="n">
        <f aca="false">VLOOKUP(A10,'1.1. Статистика'!$A$1:$D$88,3,0)</f>
        <v>1139499</v>
      </c>
      <c r="D10" s="15" t="n">
        <f aca="false">VLOOKUP(A10,'1.1. Статистика'!$A$1:$D$88,4,0)</f>
        <v>245258</v>
      </c>
      <c r="E10" s="16" t="n">
        <f aca="false">H10/C10</f>
        <v>0.0814463198300306</v>
      </c>
      <c r="F10" s="16" t="n">
        <f aca="false">M10/D10</f>
        <v>0.0219360836343769</v>
      </c>
      <c r="G10" s="17" t="n">
        <f aca="false">RANK(E10,$E$2:$E$86,0)</f>
        <v>33</v>
      </c>
      <c r="H10" s="18" t="n">
        <v>92808</v>
      </c>
      <c r="I10" s="15" t="n">
        <v>87428</v>
      </c>
      <c r="J10" s="15" t="n">
        <v>9855</v>
      </c>
      <c r="K10" s="15" t="n">
        <v>37249</v>
      </c>
      <c r="L10" s="15" t="n">
        <v>40324</v>
      </c>
      <c r="M10" s="15" t="n">
        <v>5380</v>
      </c>
    </row>
    <row r="11" customFormat="false" ht="12.8" hidden="false" customHeight="false" outlineLevel="0" collapsed="false">
      <c r="A11" s="14" t="s">
        <v>43</v>
      </c>
      <c r="B11" s="14" t="str">
        <f aca="false">VLOOKUP(A11,'1.1. Статистика'!$A$1:$D$88,2,0)</f>
        <v>Центральный ФО</v>
      </c>
      <c r="C11" s="15" t="n">
        <f aca="false">VLOOKUP(A11,'1.1. Статистика'!$A$1:$D$88,3,0)</f>
        <v>2287678</v>
      </c>
      <c r="D11" s="15" t="n">
        <f aca="false">VLOOKUP(A11,'1.1. Статистика'!$A$1:$D$88,4,0)</f>
        <v>410093</v>
      </c>
      <c r="E11" s="16" t="n">
        <f aca="false">H11/C11</f>
        <v>0.0938973929023228</v>
      </c>
      <c r="F11" s="16" t="n">
        <f aca="false">M11/D11</f>
        <v>0.0201393342485729</v>
      </c>
      <c r="G11" s="17" t="n">
        <f aca="false">RANK(E11,$E$2:$E$86,0)</f>
        <v>16</v>
      </c>
      <c r="H11" s="18" t="n">
        <v>214807</v>
      </c>
      <c r="I11" s="15" t="n">
        <v>206548</v>
      </c>
      <c r="J11" s="15" t="n">
        <v>22134</v>
      </c>
      <c r="K11" s="15" t="n">
        <v>85501</v>
      </c>
      <c r="L11" s="15" t="n">
        <v>98913</v>
      </c>
      <c r="M11" s="15" t="n">
        <v>8259</v>
      </c>
    </row>
    <row r="12" customFormat="false" ht="12.8" hidden="false" customHeight="false" outlineLevel="0" collapsed="false">
      <c r="A12" s="14" t="s">
        <v>44</v>
      </c>
      <c r="B12" s="14" t="str">
        <f aca="false">VLOOKUP(A12,'1.1. Статистика'!$A$1:$D$88,2,0)</f>
        <v>Центральный ФО</v>
      </c>
      <c r="C12" s="15" t="n">
        <f aca="false">VLOOKUP(A12,'1.1. Статистика'!$A$1:$D$88,3,0)</f>
        <v>12635466</v>
      </c>
      <c r="D12" s="15" t="n">
        <f aca="false">VLOOKUP(A12,'1.1. Статистика'!$A$1:$D$88,4,0)</f>
        <v>2215534</v>
      </c>
      <c r="E12" s="16" t="n">
        <f aca="false">H12/C12</f>
        <v>0.0775918355524046</v>
      </c>
      <c r="F12" s="16" t="n">
        <f aca="false">M12/D12</f>
        <v>0.021534763176733</v>
      </c>
      <c r="G12" s="17" t="n">
        <f aca="false">RANK(E12,$E$2:$E$86,0)</f>
        <v>43</v>
      </c>
      <c r="H12" s="18" t="n">
        <v>980409</v>
      </c>
      <c r="I12" s="15" t="n">
        <v>932698</v>
      </c>
      <c r="J12" s="15" t="n">
        <v>99734</v>
      </c>
      <c r="K12" s="15" t="n">
        <v>445002</v>
      </c>
      <c r="L12" s="15" t="n">
        <v>387962</v>
      </c>
      <c r="M12" s="15" t="n">
        <v>47711</v>
      </c>
    </row>
    <row r="13" customFormat="false" ht="12.8" hidden="false" customHeight="false" outlineLevel="0" collapsed="false">
      <c r="A13" s="14" t="s">
        <v>45</v>
      </c>
      <c r="B13" s="14" t="str">
        <f aca="false">VLOOKUP(A13,'1.1. Статистика'!$A$1:$D$88,2,0)</f>
        <v>Северо-Западный ФО</v>
      </c>
      <c r="C13" s="15" t="n">
        <f aca="false">VLOOKUP(A13,'1.1. Статистика'!$A$1:$D$88,3,0)</f>
        <v>5377503</v>
      </c>
      <c r="D13" s="15" t="n">
        <f aca="false">VLOOKUP(A13,'1.1. Статистика'!$A$1:$D$88,4,0)</f>
        <v>973739</v>
      </c>
      <c r="E13" s="16" t="n">
        <f aca="false">H13/C13</f>
        <v>0.100876001370896</v>
      </c>
      <c r="F13" s="16" t="n">
        <f aca="false">M13/D13</f>
        <v>0.0233645771608203</v>
      </c>
      <c r="G13" s="17" t="n">
        <f aca="false">RANK(E13,$E$2:$E$86,0)</f>
        <v>10</v>
      </c>
      <c r="H13" s="18" t="n">
        <v>542461</v>
      </c>
      <c r="I13" s="15" t="n">
        <v>519710</v>
      </c>
      <c r="J13" s="15" t="n">
        <v>77613</v>
      </c>
      <c r="K13" s="15" t="n">
        <v>285976</v>
      </c>
      <c r="L13" s="15" t="n">
        <v>156121</v>
      </c>
      <c r="M13" s="15" t="n">
        <v>22751</v>
      </c>
    </row>
    <row r="14" customFormat="false" ht="12.8" hidden="false" customHeight="false" outlineLevel="0" collapsed="false">
      <c r="A14" s="14" t="s">
        <v>46</v>
      </c>
      <c r="B14" s="14" t="str">
        <f aca="false">VLOOKUP(A14,'1.1. Статистика'!$A$1:$D$88,2,0)</f>
        <v>Южный ФО</v>
      </c>
      <c r="C14" s="15" t="n">
        <f aca="false">VLOOKUP(A14,'1.1. Статистика'!$A$1:$D$88,3,0)</f>
        <v>522057</v>
      </c>
      <c r="D14" s="15" t="n">
        <f aca="false">VLOOKUP(A14,'1.1. Статистика'!$A$1:$D$88,4,0)</f>
        <v>103347</v>
      </c>
      <c r="E14" s="16" t="n">
        <f aca="false">H14/C14</f>
        <v>0.0430949110920838</v>
      </c>
      <c r="F14" s="16" t="n">
        <f aca="false">M14/D14</f>
        <v>0.0161010963066175</v>
      </c>
      <c r="G14" s="17" t="n">
        <f aca="false">RANK(E14,$E$2:$E$86,0)</f>
        <v>79</v>
      </c>
      <c r="H14" s="18" t="n">
        <v>22498</v>
      </c>
      <c r="I14" s="15" t="n">
        <v>20834</v>
      </c>
      <c r="J14" s="15" t="n">
        <v>2376</v>
      </c>
      <c r="K14" s="15" t="n">
        <v>8450</v>
      </c>
      <c r="L14" s="15" t="n">
        <v>10008</v>
      </c>
      <c r="M14" s="15" t="n">
        <v>1664</v>
      </c>
    </row>
    <row r="15" customFormat="false" ht="23.45" hidden="false" customHeight="false" outlineLevel="0" collapsed="false">
      <c r="A15" s="14" t="s">
        <v>47</v>
      </c>
      <c r="B15" s="14" t="str">
        <f aca="false">VLOOKUP(A15,'1.1. Статистика'!$A$1:$D$88,2,0)</f>
        <v>Дальневосточный ФО</v>
      </c>
      <c r="C15" s="15" t="n">
        <f aca="false">VLOOKUP(A15,'1.1. Статистика'!$A$1:$D$88,3,0)</f>
        <v>153831</v>
      </c>
      <c r="D15" s="15" t="n">
        <f aca="false">VLOOKUP(A15,'1.1. Статистика'!$A$1:$D$88,4,0)</f>
        <v>35484</v>
      </c>
      <c r="E15" s="16" t="n">
        <f aca="false">H15/C15</f>
        <v>0.0822721038022245</v>
      </c>
      <c r="F15" s="16" t="n">
        <f aca="false">M15/D15</f>
        <v>0.0225453725622816</v>
      </c>
      <c r="G15" s="17" t="n">
        <f aca="false">RANK(E15,$E$2:$E$86,0)</f>
        <v>32</v>
      </c>
      <c r="H15" s="18" t="n">
        <v>12656</v>
      </c>
      <c r="I15" s="15" t="n">
        <v>11856</v>
      </c>
      <c r="J15" s="15" t="n">
        <v>1477</v>
      </c>
      <c r="K15" s="15" t="n">
        <v>4947</v>
      </c>
      <c r="L15" s="15" t="n">
        <v>5432</v>
      </c>
      <c r="M15" s="15" t="n">
        <v>800</v>
      </c>
    </row>
    <row r="16" customFormat="false" ht="12.8" hidden="false" customHeight="false" outlineLevel="0" collapsed="false">
      <c r="A16" s="14" t="s">
        <v>48</v>
      </c>
      <c r="B16" s="14" t="str">
        <f aca="false">VLOOKUP(A16,'1.1. Статистика'!$A$1:$D$88,2,0)</f>
        <v>Дальневосточный ФО</v>
      </c>
      <c r="C16" s="15" t="n">
        <f aca="false">VLOOKUP(A16,'1.1. Статистика'!$A$1:$D$88,3,0)</f>
        <v>1043467</v>
      </c>
      <c r="D16" s="15" t="n">
        <f aca="false">VLOOKUP(A16,'1.1. Статистика'!$A$1:$D$88,4,0)</f>
        <v>262633</v>
      </c>
      <c r="E16" s="16" t="n">
        <f aca="false">H16/C16</f>
        <v>0.0759151942514713</v>
      </c>
      <c r="F16" s="16" t="n">
        <f aca="false">M16/D16</f>
        <v>0.0206790464260013</v>
      </c>
      <c r="G16" s="17" t="n">
        <f aca="false">RANK(E16,$E$2:$E$86,0)</f>
        <v>49</v>
      </c>
      <c r="H16" s="18" t="n">
        <v>79215</v>
      </c>
      <c r="I16" s="15" t="n">
        <v>73784</v>
      </c>
      <c r="J16" s="15" t="n">
        <v>9313</v>
      </c>
      <c r="K16" s="15" t="n">
        <v>32232</v>
      </c>
      <c r="L16" s="15" t="n">
        <v>32239</v>
      </c>
      <c r="M16" s="15" t="n">
        <v>5431</v>
      </c>
    </row>
    <row r="17" customFormat="false" ht="12.8" hidden="false" customHeight="false" outlineLevel="0" collapsed="false">
      <c r="A17" s="14" t="s">
        <v>49</v>
      </c>
      <c r="B17" s="14" t="str">
        <f aca="false">VLOOKUP(A17,'1.1. Статистика'!$A$1:$D$88,2,0)</f>
        <v>Центральный ФО</v>
      </c>
      <c r="C17" s="15" t="n">
        <f aca="false">VLOOKUP(A17,'1.1. Статистика'!$A$1:$D$88,3,0)</f>
        <v>976918</v>
      </c>
      <c r="D17" s="15" t="n">
        <f aca="false">VLOOKUP(A17,'1.1. Статистика'!$A$1:$D$88,4,0)</f>
        <v>179070</v>
      </c>
      <c r="E17" s="16" t="n">
        <f aca="false">H17/C17</f>
        <v>0.0788234017594107</v>
      </c>
      <c r="F17" s="16" t="n">
        <f aca="false">M17/D17</f>
        <v>0.0215111408946222</v>
      </c>
      <c r="G17" s="17" t="n">
        <f aca="false">RANK(E17,$E$2:$E$86,0)</f>
        <v>37</v>
      </c>
      <c r="H17" s="18" t="n">
        <v>77004</v>
      </c>
      <c r="I17" s="15" t="n">
        <v>73152</v>
      </c>
      <c r="J17" s="15" t="n">
        <v>10344</v>
      </c>
      <c r="K17" s="15" t="n">
        <v>31707</v>
      </c>
      <c r="L17" s="15" t="n">
        <v>31101</v>
      </c>
      <c r="M17" s="15" t="n">
        <v>3852</v>
      </c>
    </row>
    <row r="18" customFormat="false" ht="12.8" hidden="false" customHeight="false" outlineLevel="0" collapsed="false">
      <c r="A18" s="14" t="s">
        <v>50</v>
      </c>
      <c r="B18" s="14" t="str">
        <f aca="false">VLOOKUP(A18,'1.1. Статистика'!$A$1:$D$88,2,0)</f>
        <v>Сибирский ФО</v>
      </c>
      <c r="C18" s="15" t="n">
        <f aca="false">VLOOKUP(A18,'1.1. Статистика'!$A$1:$D$88,3,0)</f>
        <v>2357134</v>
      </c>
      <c r="D18" s="15" t="n">
        <f aca="false">VLOOKUP(A18,'1.1. Статистика'!$A$1:$D$88,4,0)</f>
        <v>574506</v>
      </c>
      <c r="E18" s="16" t="n">
        <f aca="false">H18/C18</f>
        <v>0.0896096700484572</v>
      </c>
      <c r="F18" s="16" t="n">
        <f aca="false">M18/D18</f>
        <v>0.0223113422662252</v>
      </c>
      <c r="G18" s="17" t="n">
        <f aca="false">RANK(E18,$E$2:$E$86,0)</f>
        <v>24</v>
      </c>
      <c r="H18" s="18" t="n">
        <v>211222</v>
      </c>
      <c r="I18" s="15" t="n">
        <v>198404</v>
      </c>
      <c r="J18" s="15" t="n">
        <v>24424</v>
      </c>
      <c r="K18" s="15" t="n">
        <v>78615</v>
      </c>
      <c r="L18" s="15" t="n">
        <v>95365</v>
      </c>
      <c r="M18" s="15" t="n">
        <v>12818</v>
      </c>
    </row>
    <row r="19" customFormat="false" ht="23.45" hidden="false" customHeight="false" outlineLevel="0" collapsed="false">
      <c r="A19" s="14" t="s">
        <v>51</v>
      </c>
      <c r="B19" s="14" t="str">
        <f aca="false">VLOOKUP(A19,'1.1. Статистика'!$A$1:$D$88,2,0)</f>
        <v>Северо-Кавказский ФО</v>
      </c>
      <c r="C19" s="15" t="n">
        <f aca="false">VLOOKUP(A19,'1.1. Статистика'!$A$1:$D$88,3,0)</f>
        <v>870487</v>
      </c>
      <c r="D19" s="15" t="n">
        <f aca="false">VLOOKUP(A19,'1.1. Статистика'!$A$1:$D$88,4,0)</f>
        <v>207917</v>
      </c>
      <c r="E19" s="16" t="n">
        <f aca="false">H19/C19</f>
        <v>0.0692566345045934</v>
      </c>
      <c r="F19" s="16" t="n">
        <f aca="false">M19/D19</f>
        <v>0.02378833861589</v>
      </c>
      <c r="G19" s="17" t="n">
        <f aca="false">RANK(E19,$E$2:$E$86,0)</f>
        <v>55</v>
      </c>
      <c r="H19" s="18" t="n">
        <v>60287</v>
      </c>
      <c r="I19" s="15" t="n">
        <v>55341</v>
      </c>
      <c r="J19" s="15" t="n">
        <v>6756</v>
      </c>
      <c r="K19" s="15" t="n">
        <v>19273</v>
      </c>
      <c r="L19" s="15" t="n">
        <v>29312</v>
      </c>
      <c r="M19" s="15" t="n">
        <v>4946</v>
      </c>
    </row>
    <row r="20" customFormat="false" ht="12.8" hidden="false" customHeight="false" outlineLevel="0" collapsed="false">
      <c r="A20" s="14" t="s">
        <v>52</v>
      </c>
      <c r="B20" s="14" t="str">
        <f aca="false">VLOOKUP(A20,'1.1. Статистика'!$A$1:$D$88,2,0)</f>
        <v>Северо-Западный ФО</v>
      </c>
      <c r="C20" s="15" t="n">
        <f aca="false">VLOOKUP(A20,'1.1. Статистика'!$A$1:$D$88,3,0)</f>
        <v>1027678</v>
      </c>
      <c r="D20" s="15" t="n">
        <f aca="false">VLOOKUP(A20,'1.1. Статистика'!$A$1:$D$88,4,0)</f>
        <v>203416</v>
      </c>
      <c r="E20" s="16" t="n">
        <f aca="false">H20/C20</f>
        <v>0.0662620003541966</v>
      </c>
      <c r="F20" s="16" t="n">
        <f aca="false">M20/D20</f>
        <v>0.0198558618791049</v>
      </c>
      <c r="G20" s="17" t="n">
        <f aca="false">RANK(E20,$E$2:$E$86,0)</f>
        <v>64</v>
      </c>
      <c r="H20" s="18" t="n">
        <v>68096</v>
      </c>
      <c r="I20" s="15" t="n">
        <v>64057</v>
      </c>
      <c r="J20" s="15" t="n">
        <v>11076</v>
      </c>
      <c r="K20" s="15" t="n">
        <v>23781</v>
      </c>
      <c r="L20" s="15" t="n">
        <v>29200</v>
      </c>
      <c r="M20" s="15" t="n">
        <v>4039</v>
      </c>
    </row>
    <row r="21" customFormat="false" ht="12.8" hidden="false" customHeight="false" outlineLevel="0" collapsed="false">
      <c r="A21" s="14" t="s">
        <v>53</v>
      </c>
      <c r="B21" s="14" t="str">
        <f aca="false">VLOOKUP(A21,'1.1. Статистика'!$A$1:$D$88,2,0)</f>
        <v>Центральный ФО</v>
      </c>
      <c r="C21" s="15" t="n">
        <f aca="false">VLOOKUP(A21,'1.1. Статистика'!$A$1:$D$88,3,0)</f>
        <v>1012844</v>
      </c>
      <c r="D21" s="15" t="n">
        <f aca="false">VLOOKUP(A21,'1.1. Статистика'!$A$1:$D$88,4,0)</f>
        <v>192009</v>
      </c>
      <c r="E21" s="16" t="n">
        <f aca="false">H21/C21</f>
        <v>0.0768351295954757</v>
      </c>
      <c r="F21" s="16" t="n">
        <f aca="false">M21/D21</f>
        <v>0.0207698597461577</v>
      </c>
      <c r="G21" s="17" t="n">
        <f aca="false">RANK(E21,$E$2:$E$86,0)</f>
        <v>47</v>
      </c>
      <c r="H21" s="18" t="n">
        <v>77822</v>
      </c>
      <c r="I21" s="15" t="n">
        <v>73834</v>
      </c>
      <c r="J21" s="15" t="n">
        <v>7773</v>
      </c>
      <c r="K21" s="15" t="n">
        <v>25166</v>
      </c>
      <c r="L21" s="15" t="n">
        <v>40895</v>
      </c>
      <c r="M21" s="15" t="n">
        <v>3988</v>
      </c>
    </row>
    <row r="22" customFormat="false" ht="12.8" hidden="false" customHeight="false" outlineLevel="0" collapsed="false">
      <c r="A22" s="14" t="s">
        <v>54</v>
      </c>
      <c r="B22" s="14" t="str">
        <f aca="false">VLOOKUP(A22,'1.1. Статистика'!$A$1:$D$88,2,0)</f>
        <v>Дальневосточный ФО</v>
      </c>
      <c r="C22" s="15" t="n">
        <f aca="false">VLOOKUP(A22,'1.1. Статистика'!$A$1:$D$88,3,0)</f>
        <v>312704</v>
      </c>
      <c r="D22" s="15" t="n">
        <f aca="false">VLOOKUP(A22,'1.1. Статистика'!$A$1:$D$88,4,0)</f>
        <v>65273</v>
      </c>
      <c r="E22" s="16" t="n">
        <f aca="false">H22/C22</f>
        <v>0.0451129502660663</v>
      </c>
      <c r="F22" s="16" t="n">
        <f aca="false">M22/D22</f>
        <v>0.0215862607816402</v>
      </c>
      <c r="G22" s="17" t="n">
        <f aca="false">RANK(E22,$E$2:$E$86,0)</f>
        <v>78</v>
      </c>
      <c r="H22" s="18" t="n">
        <v>14107</v>
      </c>
      <c r="I22" s="15" t="n">
        <v>12698</v>
      </c>
      <c r="J22" s="15" t="n">
        <v>2089</v>
      </c>
      <c r="K22" s="15" t="n">
        <v>4816</v>
      </c>
      <c r="L22" s="15" t="n">
        <v>5793</v>
      </c>
      <c r="M22" s="15" t="n">
        <v>1409</v>
      </c>
    </row>
    <row r="23" customFormat="false" ht="23.45" hidden="false" customHeight="false" outlineLevel="0" collapsed="false">
      <c r="A23" s="14" t="s">
        <v>55</v>
      </c>
      <c r="B23" s="14" t="str">
        <f aca="false">VLOOKUP(A23,'1.1. Статистика'!$A$1:$D$88,2,0)</f>
        <v>Северо-Кавказский ФО</v>
      </c>
      <c r="C23" s="15" t="n">
        <f aca="false">VLOOKUP(A23,'1.1. Статистика'!$A$1:$D$88,3,0)</f>
        <v>464219</v>
      </c>
      <c r="D23" s="15" t="n">
        <f aca="false">VLOOKUP(A23,'1.1. Статистика'!$A$1:$D$88,4,0)</f>
        <v>104007</v>
      </c>
      <c r="E23" s="16" t="n">
        <f aca="false">H23/C23</f>
        <v>0.119161430273212</v>
      </c>
      <c r="F23" s="16" t="n">
        <f aca="false">M23/D23</f>
        <v>0.037785918255502</v>
      </c>
      <c r="G23" s="17" t="n">
        <f aca="false">RANK(E23,$E$2:$E$86,0)</f>
        <v>4</v>
      </c>
      <c r="H23" s="18" t="n">
        <v>55317</v>
      </c>
      <c r="I23" s="15" t="n">
        <v>51387</v>
      </c>
      <c r="J23" s="15" t="n">
        <v>6185</v>
      </c>
      <c r="K23" s="15" t="n">
        <v>35588</v>
      </c>
      <c r="L23" s="15" t="n">
        <v>9614</v>
      </c>
      <c r="M23" s="15" t="n">
        <v>3930</v>
      </c>
    </row>
    <row r="24" customFormat="false" ht="12.8" hidden="false" customHeight="false" outlineLevel="0" collapsed="false">
      <c r="A24" s="14" t="s">
        <v>56</v>
      </c>
      <c r="B24" s="14" t="str">
        <f aca="false">VLOOKUP(A24,'1.1. Статистика'!$A$1:$D$88,2,0)</f>
        <v>Сибирский ФО</v>
      </c>
      <c r="C24" s="15" t="n">
        <f aca="false">VLOOKUP(A24,'1.1. Статистика'!$A$1:$D$88,3,0)</f>
        <v>2604272</v>
      </c>
      <c r="D24" s="15" t="n">
        <f aca="false">VLOOKUP(A24,'1.1. Статистика'!$A$1:$D$88,4,0)</f>
        <v>559716</v>
      </c>
      <c r="E24" s="16" t="n">
        <f aca="false">H24/C24</f>
        <v>0.0844558479298629</v>
      </c>
      <c r="F24" s="16" t="n">
        <f aca="false">M24/D24</f>
        <v>0.0252949710210178</v>
      </c>
      <c r="G24" s="17" t="n">
        <f aca="false">RANK(E24,$E$2:$E$86,0)</f>
        <v>28</v>
      </c>
      <c r="H24" s="18" t="n">
        <v>219946</v>
      </c>
      <c r="I24" s="15" t="n">
        <v>205788</v>
      </c>
      <c r="J24" s="15" t="n">
        <v>31547</v>
      </c>
      <c r="K24" s="15" t="n">
        <v>76879</v>
      </c>
      <c r="L24" s="15" t="n">
        <v>97362</v>
      </c>
      <c r="M24" s="15" t="n">
        <v>14158</v>
      </c>
    </row>
    <row r="25" customFormat="false" ht="12.8" hidden="false" customHeight="false" outlineLevel="0" collapsed="false">
      <c r="A25" s="14" t="s">
        <v>57</v>
      </c>
      <c r="B25" s="14" t="str">
        <f aca="false">VLOOKUP(A25,'1.1. Статистика'!$A$1:$D$88,2,0)</f>
        <v>Приволжский ФО</v>
      </c>
      <c r="C25" s="15" t="n">
        <f aca="false">VLOOKUP(A25,'1.1. Статистика'!$A$1:$D$88,3,0)</f>
        <v>1234780</v>
      </c>
      <c r="D25" s="15" t="n">
        <f aca="false">VLOOKUP(A25,'1.1. Статистика'!$A$1:$D$88,4,0)</f>
        <v>249638</v>
      </c>
      <c r="E25" s="16" t="n">
        <f aca="false">H25/C25</f>
        <v>0.0951869968739371</v>
      </c>
      <c r="F25" s="16" t="n">
        <f aca="false">M25/D25</f>
        <v>0.0195883639510011</v>
      </c>
      <c r="G25" s="17" t="n">
        <f aca="false">RANK(E25,$E$2:$E$86,0)</f>
        <v>15</v>
      </c>
      <c r="H25" s="18" t="n">
        <v>117535</v>
      </c>
      <c r="I25" s="15" t="n">
        <v>112645</v>
      </c>
      <c r="J25" s="15" t="n">
        <v>13958</v>
      </c>
      <c r="K25" s="15" t="n">
        <v>40402</v>
      </c>
      <c r="L25" s="15" t="n">
        <v>58285</v>
      </c>
      <c r="M25" s="15" t="n">
        <v>4890</v>
      </c>
    </row>
    <row r="26" customFormat="false" ht="12.8" hidden="false" customHeight="false" outlineLevel="0" collapsed="false">
      <c r="A26" s="14" t="s">
        <v>58</v>
      </c>
      <c r="B26" s="14" t="str">
        <f aca="false">VLOOKUP(A26,'1.1. Статистика'!$A$1:$D$88,2,0)</f>
        <v>Центральный ФО</v>
      </c>
      <c r="C26" s="15" t="n">
        <f aca="false">VLOOKUP(A26,'1.1. Статистика'!$A$1:$D$88,3,0)</f>
        <v>620776</v>
      </c>
      <c r="D26" s="15" t="n">
        <f aca="false">VLOOKUP(A26,'1.1. Статистика'!$A$1:$D$88,4,0)</f>
        <v>127097</v>
      </c>
      <c r="E26" s="16" t="n">
        <f aca="false">H26/C26</f>
        <v>0.0905946750518706</v>
      </c>
      <c r="F26" s="16" t="n">
        <f aca="false">M26/D26</f>
        <v>0.0185055508784629</v>
      </c>
      <c r="G26" s="17" t="n">
        <f aca="false">RANK(E26,$E$2:$E$86,0)</f>
        <v>20</v>
      </c>
      <c r="H26" s="18" t="n">
        <v>56239</v>
      </c>
      <c r="I26" s="15" t="n">
        <v>53887</v>
      </c>
      <c r="J26" s="15" t="n">
        <v>5623</v>
      </c>
      <c r="K26" s="15" t="n">
        <v>22754</v>
      </c>
      <c r="L26" s="15" t="n">
        <v>25510</v>
      </c>
      <c r="M26" s="15" t="n">
        <v>2352</v>
      </c>
    </row>
    <row r="27" customFormat="false" ht="12.8" hidden="false" customHeight="false" outlineLevel="0" collapsed="false">
      <c r="A27" s="14" t="s">
        <v>59</v>
      </c>
      <c r="B27" s="14" t="str">
        <f aca="false">VLOOKUP(A27,'1.1. Статистика'!$A$1:$D$88,2,0)</f>
        <v>Южный ФО</v>
      </c>
      <c r="C27" s="15" t="n">
        <f aca="false">VLOOKUP(A27,'1.1. Статистика'!$A$1:$D$88,3,0)</f>
        <v>5687378</v>
      </c>
      <c r="D27" s="15" t="n">
        <f aca="false">VLOOKUP(A27,'1.1. Статистика'!$A$1:$D$88,4,0)</f>
        <v>1199108</v>
      </c>
      <c r="E27" s="16" t="n">
        <f aca="false">H27/C27</f>
        <v>0.0782560962186793</v>
      </c>
      <c r="F27" s="16" t="n">
        <f aca="false">M27/D27</f>
        <v>0.0251061622472705</v>
      </c>
      <c r="G27" s="17" t="n">
        <f aca="false">RANK(E27,$E$2:$E$86,0)</f>
        <v>38</v>
      </c>
      <c r="H27" s="18" t="n">
        <v>445072</v>
      </c>
      <c r="I27" s="15" t="n">
        <v>414967</v>
      </c>
      <c r="J27" s="15" t="n">
        <v>51864</v>
      </c>
      <c r="K27" s="15" t="n">
        <v>201578</v>
      </c>
      <c r="L27" s="15" t="n">
        <v>161525</v>
      </c>
      <c r="M27" s="15" t="n">
        <v>30105</v>
      </c>
    </row>
    <row r="28" customFormat="false" ht="12.8" hidden="false" customHeight="false" outlineLevel="0" collapsed="false">
      <c r="A28" s="14" t="s">
        <v>60</v>
      </c>
      <c r="B28" s="14" t="str">
        <f aca="false">VLOOKUP(A28,'1.1. Статистика'!$A$1:$D$88,2,0)</f>
        <v>Сибирский ФО</v>
      </c>
      <c r="C28" s="15" t="n">
        <f aca="false">VLOOKUP(A28,'1.1. Статистика'!$A$1:$D$88,3,0)</f>
        <v>2849169</v>
      </c>
      <c r="D28" s="15" t="n">
        <f aca="false">VLOOKUP(A28,'1.1. Статистика'!$A$1:$D$88,4,0)</f>
        <v>631649</v>
      </c>
      <c r="E28" s="16" t="n">
        <f aca="false">H28/C28</f>
        <v>0.0671595823203187</v>
      </c>
      <c r="F28" s="16" t="n">
        <f aca="false">M28/D28</f>
        <v>0.0213789620501259</v>
      </c>
      <c r="G28" s="17" t="n">
        <f aca="false">RANK(E28,$E$2:$E$86,0)</f>
        <v>63</v>
      </c>
      <c r="H28" s="18" t="n">
        <v>191349</v>
      </c>
      <c r="I28" s="15" t="n">
        <v>177845</v>
      </c>
      <c r="J28" s="15" t="n">
        <v>24779</v>
      </c>
      <c r="K28" s="15" t="n">
        <v>76234</v>
      </c>
      <c r="L28" s="15" t="n">
        <v>76832</v>
      </c>
      <c r="M28" s="15" t="n">
        <v>13504</v>
      </c>
    </row>
    <row r="29" customFormat="false" ht="12.8" hidden="false" customHeight="false" outlineLevel="0" collapsed="false">
      <c r="A29" s="14" t="s">
        <v>61</v>
      </c>
      <c r="B29" s="14" t="str">
        <f aca="false">VLOOKUP(A29,'1.1. Статистика'!$A$1:$D$88,2,0)</f>
        <v>Уральский ФО</v>
      </c>
      <c r="C29" s="15" t="n">
        <f aca="false">VLOOKUP(A29,'1.1. Статистика'!$A$1:$D$88,3,0)</f>
        <v>805510</v>
      </c>
      <c r="D29" s="15" t="n">
        <f aca="false">VLOOKUP(A29,'1.1. Статистика'!$A$1:$D$88,4,0)</f>
        <v>173579</v>
      </c>
      <c r="E29" s="16" t="n">
        <f aca="false">H29/C29</f>
        <v>0.0902074462141997</v>
      </c>
      <c r="F29" s="16" t="n">
        <f aca="false">M29/D29</f>
        <v>0.0231537225125159</v>
      </c>
      <c r="G29" s="17" t="n">
        <f aca="false">RANK(E29,$E$2:$E$86,0)</f>
        <v>22</v>
      </c>
      <c r="H29" s="18" t="n">
        <v>72663</v>
      </c>
      <c r="I29" s="15" t="n">
        <v>68644</v>
      </c>
      <c r="J29" s="15" t="n">
        <v>7158</v>
      </c>
      <c r="K29" s="15" t="n">
        <v>24345</v>
      </c>
      <c r="L29" s="15" t="n">
        <v>37141</v>
      </c>
      <c r="M29" s="15" t="n">
        <v>4019</v>
      </c>
    </row>
    <row r="30" customFormat="false" ht="12.8" hidden="false" customHeight="false" outlineLevel="0" collapsed="false">
      <c r="A30" s="14" t="s">
        <v>62</v>
      </c>
      <c r="B30" s="14" t="str">
        <f aca="false">VLOOKUP(A30,'1.1. Статистика'!$A$1:$D$88,2,0)</f>
        <v>Центральный ФО</v>
      </c>
      <c r="C30" s="15" t="n">
        <f aca="false">VLOOKUP(A30,'1.1. Статистика'!$A$1:$D$88,3,0)</f>
        <v>1083584</v>
      </c>
      <c r="D30" s="15" t="n">
        <f aca="false">VLOOKUP(A30,'1.1. Статистика'!$A$1:$D$88,4,0)</f>
        <v>204886</v>
      </c>
      <c r="E30" s="16" t="n">
        <f aca="false">H30/C30</f>
        <v>0.110718689091016</v>
      </c>
      <c r="F30" s="16" t="n">
        <f aca="false">M30/D30</f>
        <v>0.0290991087726833</v>
      </c>
      <c r="G30" s="17" t="n">
        <f aca="false">RANK(E30,$E$2:$E$86,0)</f>
        <v>7</v>
      </c>
      <c r="H30" s="18" t="n">
        <v>119973</v>
      </c>
      <c r="I30" s="15" t="n">
        <v>114011</v>
      </c>
      <c r="J30" s="15" t="n">
        <v>10667</v>
      </c>
      <c r="K30" s="15" t="n">
        <v>43003</v>
      </c>
      <c r="L30" s="15" t="n">
        <v>60341</v>
      </c>
      <c r="M30" s="15" t="n">
        <v>5962</v>
      </c>
    </row>
    <row r="31" customFormat="false" ht="12.8" hidden="false" customHeight="false" outlineLevel="0" collapsed="false">
      <c r="A31" s="14" t="s">
        <v>63</v>
      </c>
      <c r="B31" s="14" t="str">
        <f aca="false">VLOOKUP(A31,'1.1. Статистика'!$A$1:$D$88,2,0)</f>
        <v>Северо-Западный ФО</v>
      </c>
      <c r="C31" s="15" t="n">
        <f aca="false">VLOOKUP(A31,'1.1. Статистика'!$A$1:$D$88,3,0)</f>
        <v>1911586</v>
      </c>
      <c r="D31" s="15" t="n">
        <f aca="false">VLOOKUP(A31,'1.1. Статистика'!$A$1:$D$88,4,0)</f>
        <v>335229</v>
      </c>
      <c r="E31" s="16" t="n">
        <f aca="false">H31/C31</f>
        <v>0.0650172160708438</v>
      </c>
      <c r="F31" s="16" t="n">
        <f aca="false">M31/D31</f>
        <v>0.00689379498790379</v>
      </c>
      <c r="G31" s="17" t="n">
        <f aca="false">RANK(E31,$E$2:$E$86,0)</f>
        <v>68</v>
      </c>
      <c r="H31" s="15" t="n">
        <v>124286</v>
      </c>
      <c r="I31" s="15" t="n">
        <v>121975</v>
      </c>
      <c r="J31" s="15" t="n">
        <v>13735</v>
      </c>
      <c r="K31" s="15" t="n">
        <v>54338</v>
      </c>
      <c r="L31" s="15" t="n">
        <v>53902</v>
      </c>
      <c r="M31" s="15" t="n">
        <v>2311</v>
      </c>
    </row>
    <row r="32" customFormat="false" ht="12.8" hidden="false" customHeight="false" outlineLevel="0" collapsed="false">
      <c r="A32" s="14" t="s">
        <v>64</v>
      </c>
      <c r="B32" s="14" t="str">
        <f aca="false">VLOOKUP(A32,'1.1. Статистика'!$A$1:$D$88,2,0)</f>
        <v>Центральный ФО</v>
      </c>
      <c r="C32" s="15" t="n">
        <f aca="false">VLOOKUP(A32,'1.1. Статистика'!$A$1:$D$88,3,0)</f>
        <v>1113680</v>
      </c>
      <c r="D32" s="15" t="n">
        <f aca="false">VLOOKUP(A32,'1.1. Статистика'!$A$1:$D$88,4,0)</f>
        <v>213416</v>
      </c>
      <c r="E32" s="16" t="n">
        <f aca="false">H32/C32</f>
        <v>0.100898821923712</v>
      </c>
      <c r="F32" s="16" t="n">
        <f aca="false">M32/D32</f>
        <v>0.0217743749297147</v>
      </c>
      <c r="G32" s="17" t="n">
        <f aca="false">RANK(E32,$E$2:$E$86,0)</f>
        <v>9</v>
      </c>
      <c r="H32" s="18" t="n">
        <v>112369</v>
      </c>
      <c r="I32" s="15" t="n">
        <v>107722</v>
      </c>
      <c r="J32" s="15" t="n">
        <v>12780</v>
      </c>
      <c r="K32" s="15" t="n">
        <v>44824</v>
      </c>
      <c r="L32" s="15" t="n">
        <v>50118</v>
      </c>
      <c r="M32" s="15" t="n">
        <v>4647</v>
      </c>
    </row>
    <row r="33" customFormat="false" ht="12.8" hidden="false" customHeight="false" outlineLevel="0" collapsed="false">
      <c r="A33" s="14" t="s">
        <v>65</v>
      </c>
      <c r="B33" s="14" t="str">
        <f aca="false">VLOOKUP(A33,'1.1. Статистика'!$A$1:$D$88,2,0)</f>
        <v>Дальневосточный ФО</v>
      </c>
      <c r="C33" s="15" t="n">
        <f aca="false">VLOOKUP(A33,'1.1. Статистика'!$A$1:$D$88,3,0)</f>
        <v>137767</v>
      </c>
      <c r="D33" s="15" t="n">
        <f aca="false">VLOOKUP(A33,'1.1. Статистика'!$A$1:$D$88,4,0)</f>
        <v>28581</v>
      </c>
      <c r="E33" s="16" t="n">
        <f aca="false">H33/C33</f>
        <v>0.0393853390144229</v>
      </c>
      <c r="F33" s="16" t="n">
        <f aca="false">M33/D33</f>
        <v>0.0189636471781953</v>
      </c>
      <c r="G33" s="17" t="n">
        <f aca="false">RANK(E33,$E$2:$E$86,0)</f>
        <v>81</v>
      </c>
      <c r="H33" s="18" t="n">
        <v>5426</v>
      </c>
      <c r="I33" s="15" t="n">
        <v>4884</v>
      </c>
      <c r="J33" s="15" t="n">
        <v>961</v>
      </c>
      <c r="K33" s="15" t="n">
        <v>1947</v>
      </c>
      <c r="L33" s="15" t="n">
        <v>1976</v>
      </c>
      <c r="M33" s="15" t="n">
        <v>542</v>
      </c>
    </row>
    <row r="34" customFormat="false" ht="12.8" hidden="false" customHeight="false" outlineLevel="0" collapsed="false">
      <c r="A34" s="14" t="s">
        <v>66</v>
      </c>
      <c r="B34" s="14" t="str">
        <f aca="false">VLOOKUP(A34,'1.1. Статистика'!$A$1:$D$88,2,0)</f>
        <v>Центральный ФО</v>
      </c>
      <c r="C34" s="15" t="n">
        <f aca="false">VLOOKUP(A34,'1.1. Статистика'!$A$1:$D$88,3,0)</f>
        <v>7768878</v>
      </c>
      <c r="D34" s="15" t="n">
        <f aca="false">VLOOKUP(A34,'1.1. Статистика'!$A$1:$D$88,4,0)</f>
        <v>1573485</v>
      </c>
      <c r="E34" s="16" t="n">
        <f aca="false">H34/C34</f>
        <v>0.0544333428842621</v>
      </c>
      <c r="F34" s="16" t="n">
        <f aca="false">M34/D34</f>
        <v>0.0177167243411917</v>
      </c>
      <c r="G34" s="17" t="n">
        <f aca="false">RANK(E34,$E$2:$E$86,0)</f>
        <v>73</v>
      </c>
      <c r="H34" s="15" t="n">
        <v>422886</v>
      </c>
      <c r="I34" s="15" t="n">
        <v>395009</v>
      </c>
      <c r="J34" s="15" t="n">
        <v>46678</v>
      </c>
      <c r="K34" s="15" t="n">
        <v>169074</v>
      </c>
      <c r="L34" s="15" t="n">
        <v>179257</v>
      </c>
      <c r="M34" s="15" t="n">
        <v>27877</v>
      </c>
    </row>
    <row r="35" customFormat="false" ht="12.8" hidden="false" customHeight="false" outlineLevel="0" collapsed="false">
      <c r="A35" s="14" t="s">
        <v>67</v>
      </c>
      <c r="B35" s="14" t="str">
        <f aca="false">VLOOKUP(A35,'1.1. Статистика'!$A$1:$D$88,2,0)</f>
        <v>Северо-Западный ФО</v>
      </c>
      <c r="C35" s="15" t="n">
        <f aca="false">VLOOKUP(A35,'1.1. Статистика'!$A$1:$D$88,3,0)</f>
        <v>724452</v>
      </c>
      <c r="D35" s="15" t="n">
        <f aca="false">VLOOKUP(A35,'1.1. Статистика'!$A$1:$D$88,4,0)</f>
        <v>149298</v>
      </c>
      <c r="E35" s="16" t="n">
        <f aca="false">H35/C35</f>
        <v>0.0411234974849956</v>
      </c>
      <c r="F35" s="16" t="n">
        <f aca="false">M35/D35</f>
        <v>0.0195113129445806</v>
      </c>
      <c r="G35" s="17" t="n">
        <f aca="false">RANK(E35,$E$2:$E$86,0)</f>
        <v>80</v>
      </c>
      <c r="H35" s="18" t="n">
        <v>29792</v>
      </c>
      <c r="I35" s="15" t="n">
        <v>26879</v>
      </c>
      <c r="J35" s="15" t="n">
        <v>5316</v>
      </c>
      <c r="K35" s="15" t="n">
        <v>10265</v>
      </c>
      <c r="L35" s="15" t="n">
        <v>11298</v>
      </c>
      <c r="M35" s="15" t="n">
        <v>2913</v>
      </c>
    </row>
    <row r="36" customFormat="false" ht="23.45" hidden="false" customHeight="false" outlineLevel="0" collapsed="false">
      <c r="A36" s="14" t="s">
        <v>68</v>
      </c>
      <c r="B36" s="14" t="str">
        <f aca="false">VLOOKUP(A36,'1.1. Статистика'!$A$1:$D$88,2,0)</f>
        <v>Северо-Западный ФО</v>
      </c>
      <c r="C36" s="15" t="n">
        <f aca="false">VLOOKUP(A36,'1.1. Статистика'!$A$1:$D$88,3,0)</f>
        <v>44540</v>
      </c>
      <c r="D36" s="15" t="n">
        <f aca="false">VLOOKUP(A36,'1.1. Статистика'!$A$1:$D$88,4,0)</f>
        <v>11852</v>
      </c>
      <c r="E36" s="16" t="n">
        <f aca="false">H36/C36</f>
        <v>0.0673327346205658</v>
      </c>
      <c r="F36" s="16" t="n">
        <f aca="false">M36/D36</f>
        <v>0.0197435032062099</v>
      </c>
      <c r="G36" s="17" t="n">
        <f aca="false">RANK(E36,$E$2:$E$86,0)</f>
        <v>62</v>
      </c>
      <c r="H36" s="18" t="n">
        <v>2999</v>
      </c>
      <c r="I36" s="15" t="n">
        <v>2765</v>
      </c>
      <c r="J36" s="15" t="n">
        <v>449</v>
      </c>
      <c r="K36" s="15" t="n">
        <v>1123</v>
      </c>
      <c r="L36" s="15" t="n">
        <v>1193</v>
      </c>
      <c r="M36" s="15" t="n">
        <v>234</v>
      </c>
    </row>
    <row r="37" customFormat="false" ht="12.8" hidden="false" customHeight="false" outlineLevel="0" collapsed="false">
      <c r="A37" s="14" t="s">
        <v>69</v>
      </c>
      <c r="B37" s="14" t="str">
        <f aca="false">VLOOKUP(A37,'1.1. Статистика'!$A$1:$D$88,2,0)</f>
        <v>Приволжский ФО</v>
      </c>
      <c r="C37" s="15" t="n">
        <f aca="false">VLOOKUP(A37,'1.1. Статистика'!$A$1:$D$88,3,0)</f>
        <v>3144254</v>
      </c>
      <c r="D37" s="15" t="n">
        <f aca="false">VLOOKUP(A37,'1.1. Статистика'!$A$1:$D$88,4,0)</f>
        <v>602043</v>
      </c>
      <c r="E37" s="16" t="n">
        <f aca="false">H37/C37</f>
        <v>0.0883010723688354</v>
      </c>
      <c r="F37" s="16" t="n">
        <f aca="false">M37/D37</f>
        <v>0.0217326669357504</v>
      </c>
      <c r="G37" s="17" t="n">
        <f aca="false">RANK(E37,$E$2:$E$86,0)</f>
        <v>25</v>
      </c>
      <c r="H37" s="18" t="n">
        <v>277641</v>
      </c>
      <c r="I37" s="15" t="n">
        <v>264557</v>
      </c>
      <c r="J37" s="15" t="n">
        <v>27293</v>
      </c>
      <c r="K37" s="15" t="n">
        <v>134477</v>
      </c>
      <c r="L37" s="15" t="n">
        <v>102787</v>
      </c>
      <c r="M37" s="15" t="n">
        <v>13084</v>
      </c>
    </row>
    <row r="38" customFormat="false" ht="12.8" hidden="false" customHeight="false" outlineLevel="0" collapsed="false">
      <c r="A38" s="14" t="s">
        <v>70</v>
      </c>
      <c r="B38" s="14" t="str">
        <f aca="false">VLOOKUP(A38,'1.1. Статистика'!$A$1:$D$88,2,0)</f>
        <v>Северо-Западный ФО</v>
      </c>
      <c r="C38" s="15" t="n">
        <f aca="false">VLOOKUP(A38,'1.1. Статистика'!$A$1:$D$88,3,0)</f>
        <v>586129</v>
      </c>
      <c r="D38" s="15" t="n">
        <f aca="false">VLOOKUP(A38,'1.1. Статистика'!$A$1:$D$88,4,0)</f>
        <v>115590</v>
      </c>
      <c r="E38" s="16" t="n">
        <f aca="false">H38/C38</f>
        <v>0.0928089209030776</v>
      </c>
      <c r="F38" s="16" t="n">
        <f aca="false">M38/D38</f>
        <v>0.02176658880526</v>
      </c>
      <c r="G38" s="17" t="n">
        <f aca="false">RANK(E38,$E$2:$E$86,0)</f>
        <v>17</v>
      </c>
      <c r="H38" s="18" t="n">
        <v>54398</v>
      </c>
      <c r="I38" s="15" t="n">
        <v>51882</v>
      </c>
      <c r="J38" s="15" t="n">
        <v>6528</v>
      </c>
      <c r="K38" s="15" t="n">
        <v>21962</v>
      </c>
      <c r="L38" s="15" t="n">
        <v>23392</v>
      </c>
      <c r="M38" s="15" t="n">
        <v>2516</v>
      </c>
    </row>
    <row r="39" customFormat="false" ht="12.8" hidden="false" customHeight="false" outlineLevel="0" collapsed="false">
      <c r="A39" s="14" t="s">
        <v>71</v>
      </c>
      <c r="B39" s="14" t="str">
        <f aca="false">VLOOKUP(A39,'1.1. Статистика'!$A$1:$D$88,2,0)</f>
        <v>Сибирский ФО</v>
      </c>
      <c r="C39" s="15" t="n">
        <f aca="false">VLOOKUP(A39,'1.1. Статистика'!$A$1:$D$88,3,0)</f>
        <v>2780292</v>
      </c>
      <c r="D39" s="15" t="n">
        <f aca="false">VLOOKUP(A39,'1.1. Статистика'!$A$1:$D$88,4,0)</f>
        <v>592226</v>
      </c>
      <c r="E39" s="16" t="n">
        <f aca="false">H39/C39</f>
        <v>0.0682784398185514</v>
      </c>
      <c r="F39" s="16" t="n">
        <f aca="false">M39/D39</f>
        <v>0.0186381550286546</v>
      </c>
      <c r="G39" s="17" t="n">
        <f aca="false">RANK(E39,$E$2:$E$86,0)</f>
        <v>57</v>
      </c>
      <c r="H39" s="18" t="n">
        <v>189834</v>
      </c>
      <c r="I39" s="15" t="n">
        <v>178796</v>
      </c>
      <c r="J39" s="15" t="n">
        <v>20531</v>
      </c>
      <c r="K39" s="15" t="n">
        <v>70351</v>
      </c>
      <c r="L39" s="15" t="n">
        <v>87914</v>
      </c>
      <c r="M39" s="15" t="n">
        <v>11038</v>
      </c>
    </row>
    <row r="40" customFormat="false" ht="12.8" hidden="false" customHeight="false" outlineLevel="0" collapsed="false">
      <c r="A40" s="14" t="s">
        <v>72</v>
      </c>
      <c r="B40" s="14" t="str">
        <f aca="false">VLOOKUP(A40,'1.1. Статистика'!$A$1:$D$88,2,0)</f>
        <v>Сибирский ФО</v>
      </c>
      <c r="C40" s="15" t="n">
        <f aca="false">VLOOKUP(A40,'1.1. Статистика'!$A$1:$D$88,3,0)</f>
        <v>1879548</v>
      </c>
      <c r="D40" s="15" t="n">
        <f aca="false">VLOOKUP(A40,'1.1. Статистика'!$A$1:$D$88,4,0)</f>
        <v>409414</v>
      </c>
      <c r="E40" s="16" t="n">
        <f aca="false">H40/C40</f>
        <v>0.0681099924024287</v>
      </c>
      <c r="F40" s="16" t="n">
        <f aca="false">M40/D40</f>
        <v>0.0226934105819537</v>
      </c>
      <c r="G40" s="17" t="n">
        <f aca="false">RANK(E40,$E$2:$E$86,0)</f>
        <v>58</v>
      </c>
      <c r="H40" s="18" t="n">
        <v>128016</v>
      </c>
      <c r="I40" s="15" t="n">
        <v>118725</v>
      </c>
      <c r="J40" s="15" t="n">
        <v>15644</v>
      </c>
      <c r="K40" s="15" t="n">
        <v>48683</v>
      </c>
      <c r="L40" s="15" t="n">
        <v>54398</v>
      </c>
      <c r="M40" s="15" t="n">
        <v>9291</v>
      </c>
    </row>
    <row r="41" customFormat="false" ht="12.8" hidden="false" customHeight="false" outlineLevel="0" collapsed="false">
      <c r="A41" s="14" t="s">
        <v>73</v>
      </c>
      <c r="B41" s="14" t="str">
        <f aca="false">VLOOKUP(A41,'1.1. Статистика'!$A$1:$D$88,2,0)</f>
        <v>Приволжский ФО</v>
      </c>
      <c r="C41" s="15" t="n">
        <f aca="false">VLOOKUP(A41,'1.1. Статистика'!$A$1:$D$88,3,0)</f>
        <v>1924578</v>
      </c>
      <c r="D41" s="15" t="n">
        <f aca="false">VLOOKUP(A41,'1.1. Статистика'!$A$1:$D$88,4,0)</f>
        <v>429637</v>
      </c>
      <c r="E41" s="16" t="n">
        <f aca="false">H41/C41</f>
        <v>0.095726439770173</v>
      </c>
      <c r="F41" s="16" t="n">
        <f aca="false">M41/D41</f>
        <v>0.0232196016637301</v>
      </c>
      <c r="G41" s="17" t="n">
        <f aca="false">RANK(E41,$E$2:$E$86,0)</f>
        <v>14</v>
      </c>
      <c r="H41" s="18" t="n">
        <v>184233</v>
      </c>
      <c r="I41" s="15" t="n">
        <v>174257</v>
      </c>
      <c r="J41" s="15" t="n">
        <v>19678</v>
      </c>
      <c r="K41" s="15" t="n">
        <v>87615</v>
      </c>
      <c r="L41" s="15" t="n">
        <v>66964</v>
      </c>
      <c r="M41" s="15" t="n">
        <v>9976</v>
      </c>
    </row>
    <row r="42" customFormat="false" ht="12.8" hidden="false" customHeight="false" outlineLevel="0" collapsed="false">
      <c r="A42" s="14" t="s">
        <v>74</v>
      </c>
      <c r="B42" s="14" t="str">
        <f aca="false">VLOOKUP(A42,'1.1. Статистика'!$A$1:$D$88,2,0)</f>
        <v>Центральный ФО</v>
      </c>
      <c r="C42" s="15" t="n">
        <f aca="false">VLOOKUP(A42,'1.1. Статистика'!$A$1:$D$88,3,0)</f>
        <v>714094</v>
      </c>
      <c r="D42" s="15" t="n">
        <f aca="false">VLOOKUP(A42,'1.1. Статистика'!$A$1:$D$88,4,0)</f>
        <v>130785</v>
      </c>
      <c r="E42" s="16" t="n">
        <f aca="false">H42/C42</f>
        <v>0.08252274910586</v>
      </c>
      <c r="F42" s="16" t="n">
        <f aca="false">M42/D42</f>
        <v>0.0231372099246856</v>
      </c>
      <c r="G42" s="17" t="n">
        <f aca="false">RANK(E42,$E$2:$E$86,0)</f>
        <v>31</v>
      </c>
      <c r="H42" s="18" t="n">
        <v>58929</v>
      </c>
      <c r="I42" s="15" t="n">
        <v>55903</v>
      </c>
      <c r="J42" s="15" t="n">
        <v>6021</v>
      </c>
      <c r="K42" s="15" t="n">
        <v>28978</v>
      </c>
      <c r="L42" s="15" t="n">
        <v>20904</v>
      </c>
      <c r="M42" s="15" t="n">
        <v>3026</v>
      </c>
    </row>
    <row r="43" customFormat="false" ht="12.8" hidden="false" customHeight="false" outlineLevel="0" collapsed="false">
      <c r="A43" s="14" t="s">
        <v>75</v>
      </c>
      <c r="B43" s="14" t="str">
        <f aca="false">VLOOKUP(A43,'1.1. Статистика'!$A$1:$D$88,2,0)</f>
        <v>Приволжский ФО</v>
      </c>
      <c r="C43" s="15" t="n">
        <f aca="false">VLOOKUP(A43,'1.1. Статистика'!$A$1:$D$88,3,0)</f>
        <v>1274062</v>
      </c>
      <c r="D43" s="15" t="n">
        <f aca="false">VLOOKUP(A43,'1.1. Статистика'!$A$1:$D$88,4,0)</f>
        <v>226848</v>
      </c>
      <c r="E43" s="16" t="n">
        <f aca="false">H43/C43</f>
        <v>0.0758463873814618</v>
      </c>
      <c r="F43" s="16" t="n">
        <f aca="false">M43/D43</f>
        <v>0.0215827338129496</v>
      </c>
      <c r="G43" s="17" t="n">
        <f aca="false">RANK(E43,$E$2:$E$86,0)</f>
        <v>50</v>
      </c>
      <c r="H43" s="18" t="n">
        <v>96633</v>
      </c>
      <c r="I43" s="15" t="n">
        <v>91737</v>
      </c>
      <c r="J43" s="15" t="n">
        <v>12349</v>
      </c>
      <c r="K43" s="15" t="n">
        <v>29511</v>
      </c>
      <c r="L43" s="15" t="n">
        <v>49877</v>
      </c>
      <c r="M43" s="15" t="n">
        <v>4896</v>
      </c>
    </row>
    <row r="44" customFormat="false" ht="12.8" hidden="false" customHeight="false" outlineLevel="0" collapsed="false">
      <c r="A44" s="14" t="s">
        <v>76</v>
      </c>
      <c r="B44" s="14" t="str">
        <f aca="false">VLOOKUP(A44,'1.1. Статистика'!$A$1:$D$88,2,0)</f>
        <v>Приволжский ФО</v>
      </c>
      <c r="C44" s="15" t="n">
        <f aca="false">VLOOKUP(A44,'1.1. Статистика'!$A$1:$D$88,3,0)</f>
        <v>2556852</v>
      </c>
      <c r="D44" s="15" t="n">
        <f aca="false">VLOOKUP(A44,'1.1. Статистика'!$A$1:$D$88,4,0)</f>
        <v>577147</v>
      </c>
      <c r="E44" s="16" t="n">
        <f aca="false">H44/C44</f>
        <v>0.0771659837956988</v>
      </c>
      <c r="F44" s="16" t="n">
        <f aca="false">M44/D44</f>
        <v>0.0173543308723774</v>
      </c>
      <c r="G44" s="17" t="n">
        <f aca="false">RANK(E44,$E$2:$E$86,0)</f>
        <v>44</v>
      </c>
      <c r="H44" s="18" t="n">
        <v>197302</v>
      </c>
      <c r="I44" s="15" t="n">
        <v>187286</v>
      </c>
      <c r="J44" s="15" t="n">
        <v>23353</v>
      </c>
      <c r="K44" s="15" t="n">
        <v>84774</v>
      </c>
      <c r="L44" s="15" t="n">
        <v>79159</v>
      </c>
      <c r="M44" s="15" t="n">
        <v>10016</v>
      </c>
    </row>
    <row r="45" customFormat="false" ht="12.8" hidden="false" customHeight="false" outlineLevel="0" collapsed="false">
      <c r="A45" s="14" t="s">
        <v>77</v>
      </c>
      <c r="B45" s="14" t="str">
        <f aca="false">VLOOKUP(A45,'1.1. Статистика'!$A$1:$D$88,2,0)</f>
        <v>Дальневосточный ФО</v>
      </c>
      <c r="C45" s="15" t="n">
        <f aca="false">VLOOKUP(A45,'1.1. Статистика'!$A$1:$D$88,3,0)</f>
        <v>1863011</v>
      </c>
      <c r="D45" s="15" t="n">
        <f aca="false">VLOOKUP(A45,'1.1. Статистика'!$A$1:$D$88,4,0)</f>
        <v>372310</v>
      </c>
      <c r="E45" s="16" t="n">
        <f aca="false">H45/C45</f>
        <v>0.0586078128363171</v>
      </c>
      <c r="F45" s="16" t="n">
        <f aca="false">M45/D45</f>
        <v>0.0175445193521528</v>
      </c>
      <c r="G45" s="17" t="n">
        <f aca="false">RANK(E45,$E$2:$E$86,0)</f>
        <v>71</v>
      </c>
      <c r="H45" s="18" t="n">
        <v>109187</v>
      </c>
      <c r="I45" s="15" t="n">
        <v>102655</v>
      </c>
      <c r="J45" s="15" t="n">
        <v>15255</v>
      </c>
      <c r="K45" s="15" t="n">
        <v>45252</v>
      </c>
      <c r="L45" s="15" t="n">
        <v>42148</v>
      </c>
      <c r="M45" s="15" t="n">
        <v>6532</v>
      </c>
    </row>
    <row r="46" customFormat="false" ht="12.8" hidden="false" customHeight="false" outlineLevel="0" collapsed="false">
      <c r="A46" s="14" t="s">
        <v>78</v>
      </c>
      <c r="B46" s="14" t="str">
        <f aca="false">VLOOKUP(A46,'1.1. Статистика'!$A$1:$D$88,2,0)</f>
        <v>Северо-Западный ФО</v>
      </c>
      <c r="C46" s="15" t="n">
        <f aca="false">VLOOKUP(A46,'1.1. Статистика'!$A$1:$D$88,3,0)</f>
        <v>613356</v>
      </c>
      <c r="D46" s="15" t="n">
        <f aca="false">VLOOKUP(A46,'1.1. Статистика'!$A$1:$D$88,4,0)</f>
        <v>114453</v>
      </c>
      <c r="E46" s="16" t="n">
        <f aca="false">H46/C46</f>
        <v>0.0777118019551451</v>
      </c>
      <c r="F46" s="16" t="n">
        <f aca="false">M46/D46</f>
        <v>0.0256524512245201</v>
      </c>
      <c r="G46" s="17" t="n">
        <f aca="false">RANK(E46,$E$2:$E$86,0)</f>
        <v>40</v>
      </c>
      <c r="H46" s="18" t="n">
        <v>47665</v>
      </c>
      <c r="I46" s="15" t="n">
        <v>44729</v>
      </c>
      <c r="J46" s="15" t="n">
        <v>5394</v>
      </c>
      <c r="K46" s="15" t="n">
        <v>18666</v>
      </c>
      <c r="L46" s="15" t="n">
        <v>20669</v>
      </c>
      <c r="M46" s="15" t="n">
        <v>2936</v>
      </c>
    </row>
    <row r="47" customFormat="false" ht="12.8" hidden="false" customHeight="false" outlineLevel="0" collapsed="false">
      <c r="A47" s="14" t="s">
        <v>79</v>
      </c>
      <c r="B47" s="14" t="str">
        <f aca="false">VLOOKUP(A47,'1.1. Статистика'!$A$1:$D$88,2,0)</f>
        <v>Южный ФО</v>
      </c>
      <c r="C47" s="15" t="n">
        <f aca="false">VLOOKUP(A47,'1.1. Статистика'!$A$1:$D$88,3,0)</f>
        <v>468340</v>
      </c>
      <c r="D47" s="15" t="n">
        <f aca="false">VLOOKUP(A47,'1.1. Статистика'!$A$1:$D$88,4,0)</f>
        <v>104190</v>
      </c>
      <c r="E47" s="16" t="n">
        <f aca="false">H47/C47</f>
        <v>0.0713391980185335</v>
      </c>
      <c r="F47" s="16" t="n">
        <f aca="false">M47/D47</f>
        <v>0.017554467799213</v>
      </c>
      <c r="G47" s="17" t="n">
        <f aca="false">RANK(E47,$E$2:$E$86,0)</f>
        <v>52</v>
      </c>
      <c r="H47" s="18" t="n">
        <v>33411</v>
      </c>
      <c r="I47" s="15" t="n">
        <v>31582</v>
      </c>
      <c r="J47" s="15" t="n">
        <v>3205</v>
      </c>
      <c r="K47" s="15" t="n">
        <v>15016</v>
      </c>
      <c r="L47" s="15" t="n">
        <v>13361</v>
      </c>
      <c r="M47" s="15" t="n">
        <v>1829</v>
      </c>
    </row>
    <row r="48" customFormat="false" ht="12.8" hidden="false" customHeight="false" outlineLevel="0" collapsed="false">
      <c r="A48" s="14" t="s">
        <v>80</v>
      </c>
      <c r="B48" s="14" t="str">
        <f aca="false">VLOOKUP(A48,'1.1. Статистика'!$A$1:$D$88,2,0)</f>
        <v>Сибирский ФО</v>
      </c>
      <c r="C48" s="15" t="n">
        <f aca="false">VLOOKUP(A48,'1.1. Статистика'!$A$1:$D$88,3,0)</f>
        <v>221559</v>
      </c>
      <c r="D48" s="15" t="n">
        <f aca="false">VLOOKUP(A48,'1.1. Статистика'!$A$1:$D$88,4,0)</f>
        <v>66820</v>
      </c>
      <c r="E48" s="16" t="n">
        <f aca="false">H48/C48</f>
        <v>0.0959518683510938</v>
      </c>
      <c r="F48" s="16" t="n">
        <f aca="false">M48/D48</f>
        <v>0.0211164322059264</v>
      </c>
      <c r="G48" s="17" t="n">
        <f aca="false">RANK(E48,$E$2:$E$86,0)</f>
        <v>13</v>
      </c>
      <c r="H48" s="18" t="n">
        <v>21259</v>
      </c>
      <c r="I48" s="15" t="n">
        <v>19848</v>
      </c>
      <c r="J48" s="15" t="n">
        <v>3974</v>
      </c>
      <c r="K48" s="15" t="n">
        <v>8411</v>
      </c>
      <c r="L48" s="15" t="n">
        <v>7463</v>
      </c>
      <c r="M48" s="15" t="n">
        <v>1411</v>
      </c>
    </row>
    <row r="49" customFormat="false" ht="12.8" hidden="false" customHeight="false" outlineLevel="0" collapsed="false">
      <c r="A49" s="14" t="s">
        <v>81</v>
      </c>
      <c r="B49" s="14" t="str">
        <f aca="false">VLOOKUP(A49,'1.1. Статистика'!$A$1:$D$88,2,0)</f>
        <v>Приволжский ФО</v>
      </c>
      <c r="C49" s="15" t="n">
        <f aca="false">VLOOKUP(A49,'1.1. Статистика'!$A$1:$D$88,3,0)</f>
        <v>4001678</v>
      </c>
      <c r="D49" s="15" t="n">
        <f aca="false">VLOOKUP(A49,'1.1. Статистика'!$A$1:$D$88,4,0)</f>
        <v>904165</v>
      </c>
      <c r="E49" s="16" t="n">
        <f aca="false">H49/C49</f>
        <v>0.0629053612009762</v>
      </c>
      <c r="F49" s="16" t="n">
        <f aca="false">M49/D49</f>
        <v>0.0205604065629614</v>
      </c>
      <c r="G49" s="17" t="n">
        <f aca="false">RANK(E49,$E$2:$E$86,0)</f>
        <v>69</v>
      </c>
      <c r="H49" s="18" t="n">
        <v>251727</v>
      </c>
      <c r="I49" s="15" t="n">
        <v>233137</v>
      </c>
      <c r="J49" s="15" t="n">
        <v>24468</v>
      </c>
      <c r="K49" s="15" t="n">
        <v>84836</v>
      </c>
      <c r="L49" s="15" t="n">
        <v>123833</v>
      </c>
      <c r="M49" s="15" t="n">
        <v>18590</v>
      </c>
    </row>
    <row r="50" customFormat="false" ht="12.8" hidden="false" customHeight="false" outlineLevel="0" collapsed="false">
      <c r="A50" s="14" t="s">
        <v>82</v>
      </c>
      <c r="B50" s="14" t="str">
        <f aca="false">VLOOKUP(A50,'1.1. Статистика'!$A$1:$D$88,2,0)</f>
        <v>Дальневосточный ФО</v>
      </c>
      <c r="C50" s="15" t="n">
        <f aca="false">VLOOKUP(A50,'1.1. Статистика'!$A$1:$D$88,3,0)</f>
        <v>982629</v>
      </c>
      <c r="D50" s="15" t="n">
        <f aca="false">VLOOKUP(A50,'1.1. Статистика'!$A$1:$D$88,4,0)</f>
        <v>265111</v>
      </c>
      <c r="E50" s="16" t="n">
        <f aca="false">H50/C50</f>
        <v>0.0802428994055742</v>
      </c>
      <c r="F50" s="16" t="n">
        <f aca="false">M50/D50</f>
        <v>0.0239031952653794</v>
      </c>
      <c r="G50" s="17" t="n">
        <f aca="false">RANK(E50,$E$2:$E$86,0)</f>
        <v>34</v>
      </c>
      <c r="H50" s="18" t="n">
        <v>78849</v>
      </c>
      <c r="I50" s="15" t="n">
        <v>72512</v>
      </c>
      <c r="J50" s="15" t="n">
        <v>10013</v>
      </c>
      <c r="K50" s="15" t="n">
        <v>30870</v>
      </c>
      <c r="L50" s="15" t="n">
        <v>31629</v>
      </c>
      <c r="M50" s="15" t="n">
        <v>6337</v>
      </c>
    </row>
    <row r="51" customFormat="false" ht="12.8" hidden="false" customHeight="false" outlineLevel="0" collapsed="false">
      <c r="A51" s="14" t="s">
        <v>83</v>
      </c>
      <c r="B51" s="14" t="str">
        <f aca="false">VLOOKUP(A51,'1.1. Статистика'!$A$1:$D$88,2,0)</f>
        <v>Северо-Кавказский ФО</v>
      </c>
      <c r="C51" s="15" t="n">
        <f aca="false">VLOOKUP(A51,'1.1. Статистика'!$A$1:$D$88,3,0)</f>
        <v>3153857</v>
      </c>
      <c r="D51" s="15" t="n">
        <f aca="false">VLOOKUP(A51,'1.1. Статистика'!$A$1:$D$88,4,0)</f>
        <v>877543</v>
      </c>
      <c r="E51" s="16" t="n">
        <f aca="false">H51/C51</f>
        <v>0.112373833055842</v>
      </c>
      <c r="F51" s="16" t="n">
        <f aca="false">M51/D51</f>
        <v>0.0492534268975993</v>
      </c>
      <c r="G51" s="17" t="n">
        <f aca="false">RANK(E51,$E$2:$E$86,0)</f>
        <v>6</v>
      </c>
      <c r="H51" s="18" t="n">
        <v>354411</v>
      </c>
      <c r="I51" s="15" t="n">
        <v>311189</v>
      </c>
      <c r="J51" s="15" t="n">
        <v>49716</v>
      </c>
      <c r="K51" s="15" t="n">
        <v>146549</v>
      </c>
      <c r="L51" s="15" t="n">
        <v>114924</v>
      </c>
      <c r="M51" s="15" t="n">
        <v>43222</v>
      </c>
    </row>
    <row r="52" customFormat="false" ht="12.8" hidden="false" customHeight="false" outlineLevel="0" collapsed="false">
      <c r="A52" s="14" t="s">
        <v>84</v>
      </c>
      <c r="B52" s="14" t="str">
        <f aca="false">VLOOKUP(A52,'1.1. Статистика'!$A$1:$D$88,2,0)</f>
        <v>Северо-Кавказский ФО</v>
      </c>
      <c r="C52" s="15" t="n">
        <f aca="false">VLOOKUP(A52,'1.1. Статистика'!$A$1:$D$88,3,0)</f>
        <v>524058</v>
      </c>
      <c r="D52" s="15" t="n">
        <f aca="false">VLOOKUP(A52,'1.1. Статистика'!$A$1:$D$88,4,0)</f>
        <v>158860</v>
      </c>
      <c r="E52" s="16" t="n">
        <f aca="false">H52/C52</f>
        <v>0.144503089352705</v>
      </c>
      <c r="F52" s="16" t="n">
        <f aca="false">M52/D52</f>
        <v>0.0960342439884175</v>
      </c>
      <c r="G52" s="17" t="n">
        <f aca="false">RANK(E52,$E$2:$E$86,0)</f>
        <v>2</v>
      </c>
      <c r="H52" s="18" t="n">
        <v>75728</v>
      </c>
      <c r="I52" s="15" t="n">
        <v>60472</v>
      </c>
      <c r="J52" s="15" t="n">
        <v>6117</v>
      </c>
      <c r="K52" s="15" t="n">
        <v>43791</v>
      </c>
      <c r="L52" s="15" t="n">
        <v>10564</v>
      </c>
      <c r="M52" s="15" t="n">
        <v>15256</v>
      </c>
    </row>
    <row r="53" customFormat="false" ht="12.8" hidden="false" customHeight="false" outlineLevel="0" collapsed="false">
      <c r="A53" s="14" t="s">
        <v>85</v>
      </c>
      <c r="B53" s="14" t="str">
        <f aca="false">VLOOKUP(A53,'1.1. Статистика'!$A$1:$D$88,2,0)</f>
        <v>Южный ФО</v>
      </c>
      <c r="C53" s="15" t="n">
        <f aca="false">VLOOKUP(A53,'1.1. Статистика'!$A$1:$D$88,3,0)</f>
        <v>267756</v>
      </c>
      <c r="D53" s="15" t="n">
        <f aca="false">VLOOKUP(A53,'1.1. Статистика'!$A$1:$D$88,4,0)</f>
        <v>63690</v>
      </c>
      <c r="E53" s="16" t="n">
        <f aca="false">H53/C53</f>
        <v>0.0836956034598664</v>
      </c>
      <c r="F53" s="16" t="n">
        <f aca="false">M53/D53</f>
        <v>0.0258596325953839</v>
      </c>
      <c r="G53" s="17" t="n">
        <f aca="false">RANK(E53,$E$2:$E$86,0)</f>
        <v>29</v>
      </c>
      <c r="H53" s="18" t="n">
        <v>22410</v>
      </c>
      <c r="I53" s="15" t="n">
        <v>20763</v>
      </c>
      <c r="J53" s="15" t="n">
        <v>3438</v>
      </c>
      <c r="K53" s="15" t="n">
        <v>6661</v>
      </c>
      <c r="L53" s="15" t="n">
        <v>10664</v>
      </c>
      <c r="M53" s="15" t="n">
        <v>1647</v>
      </c>
    </row>
    <row r="54" customFormat="false" ht="12.8" hidden="false" customHeight="false" outlineLevel="0" collapsed="false">
      <c r="A54" s="14" t="s">
        <v>86</v>
      </c>
      <c r="B54" s="14" t="str">
        <f aca="false">VLOOKUP(A54,'1.1. Статистика'!$A$1:$D$88,2,0)</f>
        <v>Северо-Западный ФО</v>
      </c>
      <c r="C54" s="15" t="n">
        <f aca="false">VLOOKUP(A54,'1.1. Статистика'!$A$1:$D$88,3,0)</f>
        <v>603067</v>
      </c>
      <c r="D54" s="15" t="n">
        <f aca="false">VLOOKUP(A54,'1.1. Статистика'!$A$1:$D$88,4,0)</f>
        <v>123337</v>
      </c>
      <c r="E54" s="16" t="n">
        <f aca="false">H54/C54</f>
        <v>0.0971119295202689</v>
      </c>
      <c r="F54" s="16" t="n">
        <f aca="false">M54/D54</f>
        <v>0.022337173759699</v>
      </c>
      <c r="G54" s="17" t="n">
        <f aca="false">RANK(E54,$E$2:$E$86,0)</f>
        <v>12</v>
      </c>
      <c r="H54" s="18" t="n">
        <v>58565</v>
      </c>
      <c r="I54" s="15" t="n">
        <v>55810</v>
      </c>
      <c r="J54" s="15" t="n">
        <v>7335</v>
      </c>
      <c r="K54" s="15" t="n">
        <v>27488</v>
      </c>
      <c r="L54" s="15" t="n">
        <v>20987</v>
      </c>
      <c r="M54" s="15" t="n">
        <v>2755</v>
      </c>
    </row>
    <row r="55" customFormat="false" ht="12.8" hidden="false" customHeight="false" outlineLevel="0" collapsed="false">
      <c r="A55" s="14" t="s">
        <v>87</v>
      </c>
      <c r="B55" s="14" t="str">
        <f aca="false">VLOOKUP(A55,'1.1. Статистика'!$A$1:$D$88,2,0)</f>
        <v>Северо-Западный ФО</v>
      </c>
      <c r="C55" s="15" t="n">
        <f aca="false">VLOOKUP(A55,'1.1. Статистика'!$A$1:$D$88,3,0)</f>
        <v>803477</v>
      </c>
      <c r="D55" s="15" t="n">
        <f aca="false">VLOOKUP(A55,'1.1. Статистика'!$A$1:$D$88,4,0)</f>
        <v>178597</v>
      </c>
      <c r="E55" s="16" t="n">
        <f aca="false">H55/C55</f>
        <v>0.0771409760329169</v>
      </c>
      <c r="F55" s="16" t="n">
        <f aca="false">M55/D55</f>
        <v>0.0193676265558772</v>
      </c>
      <c r="G55" s="17" t="n">
        <f aca="false">RANK(E55,$E$2:$E$86,0)</f>
        <v>45</v>
      </c>
      <c r="H55" s="18" t="n">
        <v>61981</v>
      </c>
      <c r="I55" s="15" t="n">
        <v>58522</v>
      </c>
      <c r="J55" s="15" t="n">
        <v>7939</v>
      </c>
      <c r="K55" s="15" t="n">
        <v>22608</v>
      </c>
      <c r="L55" s="15" t="n">
        <v>27975</v>
      </c>
      <c r="M55" s="15" t="n">
        <v>3459</v>
      </c>
    </row>
    <row r="56" customFormat="false" ht="12.8" hidden="false" customHeight="false" outlineLevel="0" collapsed="false">
      <c r="A56" s="14" t="s">
        <v>88</v>
      </c>
      <c r="B56" s="14" t="str">
        <f aca="false">VLOOKUP(A56,'1.1. Статистика'!$A$1:$D$88,2,0)</f>
        <v>Южный ФО</v>
      </c>
      <c r="C56" s="15" t="n">
        <f aca="false">VLOOKUP(A56,'1.1. Статистика'!$A$1:$D$88,3,0)</f>
        <v>1896393</v>
      </c>
      <c r="D56" s="15" t="n">
        <f aca="false">VLOOKUP(A56,'1.1. Статистика'!$A$1:$D$88,4,0)</f>
        <v>386569</v>
      </c>
      <c r="E56" s="16" t="n">
        <f aca="false">H56/C56</f>
        <v>0.0680370577195761</v>
      </c>
      <c r="F56" s="16" t="n">
        <f aca="false">M56/D56</f>
        <v>0.0181830410612336</v>
      </c>
      <c r="G56" s="17" t="n">
        <f aca="false">RANK(E56,$E$2:$E$86,0)</f>
        <v>59</v>
      </c>
      <c r="H56" s="18" t="n">
        <v>129025</v>
      </c>
      <c r="I56" s="15" t="n">
        <v>121996</v>
      </c>
      <c r="J56" s="15" t="n">
        <v>11902</v>
      </c>
      <c r="K56" s="15" t="n">
        <v>48235</v>
      </c>
      <c r="L56" s="15" t="n">
        <v>61859</v>
      </c>
      <c r="M56" s="15" t="n">
        <v>7029</v>
      </c>
    </row>
    <row r="57" customFormat="false" ht="12.8" hidden="false" customHeight="false" outlineLevel="0" collapsed="false">
      <c r="A57" s="14" t="s">
        <v>89</v>
      </c>
      <c r="B57" s="14" t="str">
        <f aca="false">VLOOKUP(A57,'1.1. Статистика'!$A$1:$D$88,2,0)</f>
        <v>Приволжский ФО</v>
      </c>
      <c r="C57" s="15" t="n">
        <f aca="false">VLOOKUP(A57,'1.1. Статистика'!$A$1:$D$88,3,0)</f>
        <v>671455</v>
      </c>
      <c r="D57" s="15" t="n">
        <f aca="false">VLOOKUP(A57,'1.1. Статистика'!$A$1:$D$88,4,0)</f>
        <v>147325</v>
      </c>
      <c r="E57" s="16" t="n">
        <f aca="false">H57/C57</f>
        <v>0.0906702608514346</v>
      </c>
      <c r="F57" s="16" t="n">
        <f aca="false">M57/D57</f>
        <v>0.0189580858645851</v>
      </c>
      <c r="G57" s="17" t="n">
        <f aca="false">RANK(E57,$E$2:$E$86,0)</f>
        <v>19</v>
      </c>
      <c r="H57" s="18" t="n">
        <v>60881</v>
      </c>
      <c r="I57" s="15" t="n">
        <v>58088</v>
      </c>
      <c r="J57" s="15" t="n">
        <v>6752</v>
      </c>
      <c r="K57" s="15" t="n">
        <v>25129</v>
      </c>
      <c r="L57" s="15" t="n">
        <v>26207</v>
      </c>
      <c r="M57" s="15" t="n">
        <v>2793</v>
      </c>
    </row>
    <row r="58" customFormat="false" ht="12.8" hidden="false" customHeight="false" outlineLevel="0" collapsed="false">
      <c r="A58" s="14" t="s">
        <v>90</v>
      </c>
      <c r="B58" s="14" t="str">
        <f aca="false">VLOOKUP(A58,'1.1. Статистика'!$A$1:$D$88,2,0)</f>
        <v>Приволжский ФО</v>
      </c>
      <c r="C58" s="15" t="n">
        <f aca="false">VLOOKUP(A58,'1.1. Статистика'!$A$1:$D$88,3,0)</f>
        <v>770673</v>
      </c>
      <c r="D58" s="15" t="n">
        <f aca="false">VLOOKUP(A58,'1.1. Статистика'!$A$1:$D$88,4,0)</f>
        <v>129600</v>
      </c>
      <c r="E58" s="16" t="n">
        <f aca="false">H58/C58</f>
        <v>0.0860676317971435</v>
      </c>
      <c r="F58" s="16" t="n">
        <f aca="false">M58/D58</f>
        <v>0.0190895061728395</v>
      </c>
      <c r="G58" s="17" t="n">
        <f aca="false">RANK(E58,$E$2:$E$86,0)</f>
        <v>26</v>
      </c>
      <c r="H58" s="18" t="n">
        <v>66330</v>
      </c>
      <c r="I58" s="15" t="n">
        <v>63856</v>
      </c>
      <c r="J58" s="15" t="n">
        <v>8989</v>
      </c>
      <c r="K58" s="15" t="n">
        <v>23214</v>
      </c>
      <c r="L58" s="15" t="n">
        <v>31653</v>
      </c>
      <c r="M58" s="15" t="n">
        <v>2474</v>
      </c>
    </row>
    <row r="59" customFormat="false" ht="12.8" hidden="false" customHeight="false" outlineLevel="0" collapsed="false">
      <c r="A59" s="14" t="s">
        <v>91</v>
      </c>
      <c r="B59" s="14" t="str">
        <f aca="false">VLOOKUP(A59,'1.1. Статистика'!$A$1:$D$88,2,0)</f>
        <v>Дальневосточный ФО</v>
      </c>
      <c r="C59" s="15" t="n">
        <f aca="false">VLOOKUP(A59,'1.1. Статистика'!$A$1:$D$88,3,0)</f>
        <v>992115</v>
      </c>
      <c r="D59" s="15" t="n">
        <f aca="false">VLOOKUP(A59,'1.1. Статистика'!$A$1:$D$88,4,0)</f>
        <v>264392</v>
      </c>
      <c r="E59" s="16" t="n">
        <f aca="false">H59/C59</f>
        <v>0.0590042484994179</v>
      </c>
      <c r="F59" s="16" t="n">
        <f aca="false">M59/D59</f>
        <v>0.0259425398650489</v>
      </c>
      <c r="G59" s="17" t="n">
        <f aca="false">RANK(E59,$E$2:$E$86,0)</f>
        <v>70</v>
      </c>
      <c r="H59" s="18" t="n">
        <v>58539</v>
      </c>
      <c r="I59" s="15" t="n">
        <v>51680</v>
      </c>
      <c r="J59" s="15" t="n">
        <v>9707</v>
      </c>
      <c r="K59" s="15" t="n">
        <v>16648</v>
      </c>
      <c r="L59" s="15" t="n">
        <v>25325</v>
      </c>
      <c r="M59" s="15" t="n">
        <v>6859</v>
      </c>
    </row>
    <row r="60" customFormat="false" ht="23.45" hidden="false" customHeight="false" outlineLevel="0" collapsed="false">
      <c r="A60" s="14" t="s">
        <v>92</v>
      </c>
      <c r="B60" s="14" t="str">
        <f aca="false">VLOOKUP(A60,'1.1. Статистика'!$A$1:$D$88,2,0)</f>
        <v>Северо-Кавказский ФО</v>
      </c>
      <c r="C60" s="15" t="n">
        <f aca="false">VLOOKUP(A60,'1.1. Статистика'!$A$1:$D$88,3,0)</f>
        <v>688124</v>
      </c>
      <c r="D60" s="15" t="n">
        <f aca="false">VLOOKUP(A60,'1.1. Статистика'!$A$1:$D$88,4,0)</f>
        <v>162452</v>
      </c>
      <c r="E60" s="16" t="n">
        <f aca="false">H60/C60</f>
        <v>0.0792124675203888</v>
      </c>
      <c r="F60" s="16" t="n">
        <f aca="false">M60/D60</f>
        <v>0.010070667027799</v>
      </c>
      <c r="G60" s="17" t="n">
        <f aca="false">RANK(E60,$E$2:$E$86,0)</f>
        <v>35</v>
      </c>
      <c r="H60" s="18" t="n">
        <v>54508</v>
      </c>
      <c r="I60" s="15" t="n">
        <v>52872</v>
      </c>
      <c r="J60" s="15" t="n">
        <v>6881</v>
      </c>
      <c r="K60" s="15" t="n">
        <v>27677</v>
      </c>
      <c r="L60" s="15" t="n">
        <v>18314</v>
      </c>
      <c r="M60" s="15" t="n">
        <v>1636</v>
      </c>
    </row>
    <row r="61" customFormat="false" ht="12.8" hidden="false" customHeight="false" outlineLevel="0" collapsed="false">
      <c r="A61" s="14" t="s">
        <v>93</v>
      </c>
      <c r="B61" s="14" t="str">
        <f aca="false">VLOOKUP(A61,'1.1. Статистика'!$A$1:$D$88,2,0)</f>
        <v>Приволжский ФО</v>
      </c>
      <c r="C61" s="15" t="n">
        <f aca="false">VLOOKUP(A61,'1.1. Статистика'!$A$1:$D$88,3,0)</f>
        <v>3886395</v>
      </c>
      <c r="D61" s="15" t="n">
        <f aca="false">VLOOKUP(A61,'1.1. Статистика'!$A$1:$D$88,4,0)</f>
        <v>851261</v>
      </c>
      <c r="E61" s="16" t="n">
        <f aca="false">H61/C61</f>
        <v>0.073691428689055</v>
      </c>
      <c r="F61" s="16" t="n">
        <f aca="false">M61/D61</f>
        <v>0.0197272046998512</v>
      </c>
      <c r="G61" s="17" t="n">
        <f aca="false">RANK(E61,$E$2:$E$86,0)</f>
        <v>51</v>
      </c>
      <c r="H61" s="18" t="n">
        <v>286394</v>
      </c>
      <c r="I61" s="15" t="n">
        <v>269601</v>
      </c>
      <c r="J61" s="15" t="n">
        <v>38060</v>
      </c>
      <c r="K61" s="15" t="n">
        <v>112587</v>
      </c>
      <c r="L61" s="15" t="n">
        <v>118954</v>
      </c>
      <c r="M61" s="15" t="n">
        <v>16793</v>
      </c>
    </row>
    <row r="62" customFormat="false" ht="12.8" hidden="false" customHeight="false" outlineLevel="0" collapsed="false">
      <c r="A62" s="14" t="s">
        <v>94</v>
      </c>
      <c r="B62" s="14" t="str">
        <f aca="false">VLOOKUP(A62,'1.1. Статистика'!$A$1:$D$88,2,0)</f>
        <v>Сибирский ФО</v>
      </c>
      <c r="C62" s="15" t="n">
        <f aca="false">VLOOKUP(A62,'1.1. Статистика'!$A$1:$D$88,3,0)</f>
        <v>332609</v>
      </c>
      <c r="D62" s="15" t="n">
        <f aca="false">VLOOKUP(A62,'1.1. Статистика'!$A$1:$D$88,4,0)</f>
        <v>123469</v>
      </c>
      <c r="E62" s="16" t="n">
        <f aca="false">H62/C62</f>
        <v>0.0708279090463577</v>
      </c>
      <c r="F62" s="16" t="n">
        <f aca="false">M62/D62</f>
        <v>0.021430480525476</v>
      </c>
      <c r="G62" s="17" t="n">
        <f aca="false">RANK(E62,$E$2:$E$86,0)</f>
        <v>53</v>
      </c>
      <c r="H62" s="18" t="n">
        <v>23558</v>
      </c>
      <c r="I62" s="15" t="n">
        <v>20912</v>
      </c>
      <c r="J62" s="15" t="n">
        <v>2846</v>
      </c>
      <c r="K62" s="15" t="n">
        <v>8690</v>
      </c>
      <c r="L62" s="15" t="n">
        <v>9376</v>
      </c>
      <c r="M62" s="15" t="n">
        <v>2646</v>
      </c>
    </row>
    <row r="63" customFormat="false" ht="12.8" hidden="false" customHeight="false" outlineLevel="0" collapsed="false">
      <c r="A63" s="14" t="s">
        <v>95</v>
      </c>
      <c r="B63" s="14" t="str">
        <f aca="false">VLOOKUP(A63,'1.1. Статистика'!$A$1:$D$88,2,0)</f>
        <v>Сибирский ФО</v>
      </c>
      <c r="C63" s="15" t="n">
        <f aca="false">VLOOKUP(A63,'1.1. Статистика'!$A$1:$D$88,3,0)</f>
        <v>528338</v>
      </c>
      <c r="D63" s="15" t="n">
        <f aca="false">VLOOKUP(A63,'1.1. Статистика'!$A$1:$D$88,4,0)</f>
        <v>127228</v>
      </c>
      <c r="E63" s="16" t="n">
        <f aca="false">H63/C63</f>
        <v>0.0539692393884218</v>
      </c>
      <c r="F63" s="16" t="n">
        <f aca="false">M63/D63</f>
        <v>0.0198462602571761</v>
      </c>
      <c r="G63" s="17" t="n">
        <f aca="false">RANK(E63,$E$2:$E$86,0)</f>
        <v>74</v>
      </c>
      <c r="H63" s="18" t="n">
        <v>28514</v>
      </c>
      <c r="I63" s="15" t="n">
        <v>25989</v>
      </c>
      <c r="J63" s="15" t="n">
        <v>7311</v>
      </c>
      <c r="K63" s="15" t="n">
        <v>6659</v>
      </c>
      <c r="L63" s="15" t="n">
        <v>12019</v>
      </c>
      <c r="M63" s="15" t="n">
        <v>2525</v>
      </c>
    </row>
    <row r="64" customFormat="false" ht="12.8" hidden="false" customHeight="false" outlineLevel="0" collapsed="false">
      <c r="A64" s="14" t="s">
        <v>96</v>
      </c>
      <c r="B64" s="14" t="str">
        <f aca="false">VLOOKUP(A64,'1.1. Статистика'!$A$1:$D$88,2,0)</f>
        <v>Южный ФО</v>
      </c>
      <c r="C64" s="15" t="n">
        <f aca="false">VLOOKUP(A64,'1.1. Статистика'!$A$1:$D$88,3,0)</f>
        <v>4153763</v>
      </c>
      <c r="D64" s="15" t="n">
        <f aca="false">VLOOKUP(A64,'1.1. Статистика'!$A$1:$D$88,4,0)</f>
        <v>790281</v>
      </c>
      <c r="E64" s="16" t="n">
        <f aca="false">H64/C64</f>
        <v>0.0845859525447167</v>
      </c>
      <c r="F64" s="16" t="n">
        <f aca="false">M64/D64</f>
        <v>0.0187098006911466</v>
      </c>
      <c r="G64" s="17" t="n">
        <f aca="false">RANK(E64,$E$2:$E$86,0)</f>
        <v>27</v>
      </c>
      <c r="H64" s="18" t="n">
        <v>351350</v>
      </c>
      <c r="I64" s="15" t="n">
        <v>336564</v>
      </c>
      <c r="J64" s="15" t="n">
        <v>29106</v>
      </c>
      <c r="K64" s="15" t="n">
        <v>180672</v>
      </c>
      <c r="L64" s="15" t="n">
        <v>126786</v>
      </c>
      <c r="M64" s="15" t="n">
        <v>14786</v>
      </c>
    </row>
    <row r="65" customFormat="false" ht="12.8" hidden="false" customHeight="false" outlineLevel="0" collapsed="false">
      <c r="A65" s="14" t="s">
        <v>97</v>
      </c>
      <c r="B65" s="14" t="str">
        <f aca="false">VLOOKUP(A65,'1.1. Статистика'!$A$1:$D$88,2,0)</f>
        <v>Центральный ФО</v>
      </c>
      <c r="C65" s="15" t="n">
        <f aca="false">VLOOKUP(A65,'1.1. Статистика'!$A$1:$D$88,3,0)</f>
        <v>1085152</v>
      </c>
      <c r="D65" s="15" t="n">
        <f aca="false">VLOOKUP(A65,'1.1. Статистика'!$A$1:$D$88,4,0)</f>
        <v>194381</v>
      </c>
      <c r="E65" s="16" t="n">
        <f aca="false">H65/C65</f>
        <v>0.115034575801362</v>
      </c>
      <c r="F65" s="16" t="n">
        <f aca="false">M65/D65</f>
        <v>0.0219517339657683</v>
      </c>
      <c r="G65" s="17" t="n">
        <f aca="false">RANK(E65,$E$2:$E$86,0)</f>
        <v>5</v>
      </c>
      <c r="H65" s="18" t="n">
        <v>124830</v>
      </c>
      <c r="I65" s="15" t="n">
        <v>120563</v>
      </c>
      <c r="J65" s="15" t="n">
        <v>13471</v>
      </c>
      <c r="K65" s="15" t="n">
        <v>65710</v>
      </c>
      <c r="L65" s="15" t="n">
        <v>41382</v>
      </c>
      <c r="M65" s="15" t="n">
        <v>4267</v>
      </c>
    </row>
    <row r="66" customFormat="false" ht="12.8" hidden="false" customHeight="false" outlineLevel="0" collapsed="false">
      <c r="A66" s="14" t="s">
        <v>98</v>
      </c>
      <c r="B66" s="14" t="str">
        <f aca="false">VLOOKUP(A66,'1.1. Статистика'!$A$1:$D$88,2,0)</f>
        <v>Приволжский ФО</v>
      </c>
      <c r="C66" s="15" t="n">
        <f aca="false">VLOOKUP(A66,'1.1. Статистика'!$A$1:$D$88,3,0)</f>
        <v>3131720</v>
      </c>
      <c r="D66" s="15" t="n">
        <f aca="false">VLOOKUP(A66,'1.1. Статистика'!$A$1:$D$88,4,0)</f>
        <v>612385</v>
      </c>
      <c r="E66" s="16" t="n">
        <f aca="false">H66/C66</f>
        <v>0.0676110891139693</v>
      </c>
      <c r="F66" s="16" t="n">
        <f aca="false">M66/D66</f>
        <v>0.020343411416021</v>
      </c>
      <c r="G66" s="17" t="n">
        <f aca="false">RANK(E66,$E$2:$E$86,0)</f>
        <v>61</v>
      </c>
      <c r="H66" s="18" t="n">
        <v>211739</v>
      </c>
      <c r="I66" s="15" t="n">
        <v>199281</v>
      </c>
      <c r="J66" s="15" t="n">
        <v>18921</v>
      </c>
      <c r="K66" s="15" t="n">
        <v>97795</v>
      </c>
      <c r="L66" s="15" t="n">
        <v>82565</v>
      </c>
      <c r="M66" s="15" t="n">
        <v>12458</v>
      </c>
    </row>
    <row r="67" customFormat="false" ht="12.8" hidden="false" customHeight="false" outlineLevel="0" collapsed="false">
      <c r="A67" s="14" t="s">
        <v>99</v>
      </c>
      <c r="B67" s="14" t="str">
        <f aca="false">VLOOKUP(A67,'1.1. Статистика'!$A$1:$D$88,2,0)</f>
        <v>Приволжский ФО</v>
      </c>
      <c r="C67" s="15" t="n">
        <f aca="false">VLOOKUP(A67,'1.1. Статистика'!$A$1:$D$88,3,0)</f>
        <v>2360959</v>
      </c>
      <c r="D67" s="15" t="n">
        <f aca="false">VLOOKUP(A67,'1.1. Статистика'!$A$1:$D$88,4,0)</f>
        <v>440646</v>
      </c>
      <c r="E67" s="16" t="n">
        <f aca="false">H67/C67</f>
        <v>0.0577739808272825</v>
      </c>
      <c r="F67" s="16" t="n">
        <f aca="false">M67/D67</f>
        <v>0.0172542131325372</v>
      </c>
      <c r="G67" s="17" t="n">
        <f aca="false">RANK(E67,$E$2:$E$86,0)</f>
        <v>72</v>
      </c>
      <c r="H67" s="18" t="n">
        <v>136402</v>
      </c>
      <c r="I67" s="15" t="n">
        <v>128799</v>
      </c>
      <c r="J67" s="15" t="n">
        <v>17733</v>
      </c>
      <c r="K67" s="15" t="n">
        <v>57264</v>
      </c>
      <c r="L67" s="15" t="n">
        <v>53802</v>
      </c>
      <c r="M67" s="15" t="n">
        <v>7603</v>
      </c>
    </row>
    <row r="68" customFormat="false" ht="12.8" hidden="false" customHeight="false" outlineLevel="0" collapsed="false">
      <c r="A68" s="14" t="s">
        <v>100</v>
      </c>
      <c r="B68" s="14" t="str">
        <f aca="false">VLOOKUP(A68,'1.1. Статистика'!$A$1:$D$88,2,0)</f>
        <v>Дальневосточный ФО</v>
      </c>
      <c r="C68" s="15" t="n">
        <f aca="false">VLOOKUP(A68,'1.1. Статистика'!$A$1:$D$88,3,0)</f>
        <v>484177</v>
      </c>
      <c r="D68" s="15" t="n">
        <f aca="false">VLOOKUP(A68,'1.1. Статистика'!$A$1:$D$88,4,0)</f>
        <v>106741</v>
      </c>
      <c r="E68" s="16" t="n">
        <f aca="false">H68/C68</f>
        <v>0.0482199691435157</v>
      </c>
      <c r="F68" s="16" t="n">
        <f aca="false">M68/D68</f>
        <v>0.0227560169007223</v>
      </c>
      <c r="G68" s="17" t="n">
        <f aca="false">RANK(E68,$E$2:$E$86,0)</f>
        <v>76</v>
      </c>
      <c r="H68" s="18" t="n">
        <v>23347</v>
      </c>
      <c r="I68" s="15" t="n">
        <v>20918</v>
      </c>
      <c r="J68" s="15" t="n">
        <v>4347</v>
      </c>
      <c r="K68" s="15" t="n">
        <v>8900</v>
      </c>
      <c r="L68" s="15" t="n">
        <v>7671</v>
      </c>
      <c r="M68" s="15" t="n">
        <v>2429</v>
      </c>
    </row>
    <row r="69" customFormat="false" ht="12.8" hidden="false" customHeight="false" outlineLevel="0" collapsed="false">
      <c r="A69" s="14" t="s">
        <v>101</v>
      </c>
      <c r="B69" s="14" t="str">
        <f aca="false">VLOOKUP(A69,'1.1. Статистика'!$A$1:$D$88,2,0)</f>
        <v>Уральский ФО</v>
      </c>
      <c r="C69" s="15" t="n">
        <f aca="false">VLOOKUP(A69,'1.1. Статистика'!$A$1:$D$88,3,0)</f>
        <v>4264340</v>
      </c>
      <c r="D69" s="15" t="n">
        <f aca="false">VLOOKUP(A69,'1.1. Статистика'!$A$1:$D$88,4,0)</f>
        <v>937698</v>
      </c>
      <c r="E69" s="16" t="n">
        <f aca="false">H69/C69</f>
        <v>0.0658742032764742</v>
      </c>
      <c r="F69" s="16" t="n">
        <f aca="false">M69/D69</f>
        <v>0.0225264424153619</v>
      </c>
      <c r="G69" s="17" t="n">
        <f aca="false">RANK(E69,$E$2:$E$86,0)</f>
        <v>66</v>
      </c>
      <c r="H69" s="18" t="n">
        <v>280910</v>
      </c>
      <c r="I69" s="15" t="n">
        <v>259787</v>
      </c>
      <c r="J69" s="15" t="n">
        <v>38719</v>
      </c>
      <c r="K69" s="15" t="n">
        <v>103625</v>
      </c>
      <c r="L69" s="15" t="n">
        <v>117443</v>
      </c>
      <c r="M69" s="15" t="n">
        <v>21123</v>
      </c>
    </row>
    <row r="70" customFormat="false" ht="12.8" hidden="false" customHeight="false" outlineLevel="0" collapsed="false">
      <c r="A70" s="14" t="s">
        <v>102</v>
      </c>
      <c r="B70" s="14" t="str">
        <f aca="false">VLOOKUP(A70,'1.1. Статистика'!$A$1:$D$88,2,0)</f>
        <v>Центральный ФО</v>
      </c>
      <c r="C70" s="15" t="n">
        <f aca="false">VLOOKUP(A70,'1.1. Статистика'!$A$1:$D$88,3,0)</f>
        <v>909856</v>
      </c>
      <c r="D70" s="15" t="n">
        <f aca="false">VLOOKUP(A70,'1.1. Статистика'!$A$1:$D$88,4,0)</f>
        <v>158660</v>
      </c>
      <c r="E70" s="16" t="n">
        <f aca="false">H70/C70</f>
        <v>0.0789597474765238</v>
      </c>
      <c r="F70" s="16" t="n">
        <f aca="false">M70/D70</f>
        <v>0.0194693054330014</v>
      </c>
      <c r="G70" s="17" t="n">
        <f aca="false">RANK(E70,$E$2:$E$86,0)</f>
        <v>36</v>
      </c>
      <c r="H70" s="18" t="n">
        <v>71842</v>
      </c>
      <c r="I70" s="15" t="n">
        <v>68753</v>
      </c>
      <c r="J70" s="15" t="n">
        <v>8117</v>
      </c>
      <c r="K70" s="15" t="n">
        <v>30212</v>
      </c>
      <c r="L70" s="15" t="n">
        <v>30424</v>
      </c>
      <c r="M70" s="15" t="n">
        <v>3089</v>
      </c>
    </row>
    <row r="71" customFormat="false" ht="12.8" hidden="false" customHeight="false" outlineLevel="0" collapsed="false">
      <c r="A71" s="14" t="s">
        <v>103</v>
      </c>
      <c r="B71" s="14" t="str">
        <f aca="false">VLOOKUP(A71,'1.1. Статистика'!$A$1:$D$88,2,0)</f>
        <v>Северо-Кавказский ФО</v>
      </c>
      <c r="C71" s="15" t="n">
        <f aca="false">VLOOKUP(A71,'1.1. Статистика'!$A$1:$D$88,3,0)</f>
        <v>2780204</v>
      </c>
      <c r="D71" s="15" t="n">
        <f aca="false">VLOOKUP(A71,'1.1. Статистика'!$A$1:$D$88,4,0)</f>
        <v>583431</v>
      </c>
      <c r="E71" s="16" t="n">
        <f aca="false">H71/C71</f>
        <v>0.0780291662050699</v>
      </c>
      <c r="F71" s="16" t="n">
        <f aca="false">M71/D71</f>
        <v>0.0237268845844667</v>
      </c>
      <c r="G71" s="17" t="n">
        <f aca="false">RANK(E71,$E$2:$E$86,0)</f>
        <v>39</v>
      </c>
      <c r="H71" s="18" t="n">
        <v>216937</v>
      </c>
      <c r="I71" s="15" t="n">
        <v>203094</v>
      </c>
      <c r="J71" s="15" t="n">
        <v>22947</v>
      </c>
      <c r="K71" s="15" t="n">
        <v>98558</v>
      </c>
      <c r="L71" s="15" t="n">
        <v>81589</v>
      </c>
      <c r="M71" s="15" t="n">
        <v>13843</v>
      </c>
    </row>
    <row r="72" customFormat="false" ht="12.8" hidden="false" customHeight="false" outlineLevel="0" collapsed="false">
      <c r="A72" s="14" t="s">
        <v>104</v>
      </c>
      <c r="B72" s="14" t="str">
        <f aca="false">VLOOKUP(A72,'1.1. Статистика'!$A$1:$D$88,2,0)</f>
        <v>Центральный ФО</v>
      </c>
      <c r="C72" s="15" t="n">
        <f aca="false">VLOOKUP(A72,'1.1. Статистика'!$A$1:$D$88,3,0)</f>
        <v>980984</v>
      </c>
      <c r="D72" s="15" t="n">
        <f aca="false">VLOOKUP(A72,'1.1. Статистика'!$A$1:$D$88,4,0)</f>
        <v>166546</v>
      </c>
      <c r="E72" s="16" t="n">
        <f aca="false">H72/C72</f>
        <v>0.107479836572258</v>
      </c>
      <c r="F72" s="16" t="n">
        <f aca="false">M72/D72</f>
        <v>0.0226904278697777</v>
      </c>
      <c r="G72" s="17" t="n">
        <f aca="false">RANK(E72,$E$2:$E$86,0)</f>
        <v>8</v>
      </c>
      <c r="H72" s="18" t="n">
        <v>105436</v>
      </c>
      <c r="I72" s="15" t="n">
        <v>101657</v>
      </c>
      <c r="J72" s="15" t="n">
        <v>11776</v>
      </c>
      <c r="K72" s="15" t="n">
        <v>41557</v>
      </c>
      <c r="L72" s="15" t="n">
        <v>48324</v>
      </c>
      <c r="M72" s="15" t="n">
        <v>3779</v>
      </c>
    </row>
    <row r="73" customFormat="false" ht="12.8" hidden="false" customHeight="false" outlineLevel="0" collapsed="false">
      <c r="A73" s="14" t="s">
        <v>105</v>
      </c>
      <c r="B73" s="14" t="str">
        <f aca="false">VLOOKUP(A73,'1.1. Статистика'!$A$1:$D$88,2,0)</f>
        <v>Центральный ФО</v>
      </c>
      <c r="C73" s="15" t="n">
        <f aca="false">VLOOKUP(A73,'1.1. Статистика'!$A$1:$D$88,3,0)</f>
        <v>1230190</v>
      </c>
      <c r="D73" s="15" t="n">
        <f aca="false">VLOOKUP(A73,'1.1. Статистика'!$A$1:$D$88,4,0)</f>
        <v>230804</v>
      </c>
      <c r="E73" s="16" t="n">
        <f aca="false">H73/C73</f>
        <v>0.0776148399840675</v>
      </c>
      <c r="F73" s="16" t="n">
        <f aca="false">M73/D73</f>
        <v>0.0222959740732396</v>
      </c>
      <c r="G73" s="17" t="n">
        <f aca="false">RANK(E73,$E$2:$E$86,0)</f>
        <v>42</v>
      </c>
      <c r="H73" s="18" t="n">
        <v>95481</v>
      </c>
      <c r="I73" s="15" t="n">
        <v>90335</v>
      </c>
      <c r="J73" s="15" t="n">
        <v>9984</v>
      </c>
      <c r="K73" s="15" t="n">
        <v>36626</v>
      </c>
      <c r="L73" s="15" t="n">
        <v>43725</v>
      </c>
      <c r="M73" s="15" t="n">
        <v>5146</v>
      </c>
    </row>
    <row r="74" customFormat="false" ht="12.8" hidden="false" customHeight="false" outlineLevel="0" collapsed="false">
      <c r="A74" s="14" t="s">
        <v>106</v>
      </c>
      <c r="B74" s="14" t="str">
        <f aca="false">VLOOKUP(A74,'1.1. Статистика'!$A$1:$D$88,2,0)</f>
        <v>Сибирский ФО</v>
      </c>
      <c r="C74" s="15" t="n">
        <f aca="false">VLOOKUP(A74,'1.1. Статистика'!$A$1:$D$88,3,0)</f>
        <v>1068304</v>
      </c>
      <c r="D74" s="15" t="n">
        <f aca="false">VLOOKUP(A74,'1.1. Статистика'!$A$1:$D$88,4,0)</f>
        <v>224612</v>
      </c>
      <c r="E74" s="16" t="n">
        <f aca="false">H74/C74</f>
        <v>0.067801861642379</v>
      </c>
      <c r="F74" s="16" t="n">
        <f aca="false">M74/D74</f>
        <v>0.0322689793955799</v>
      </c>
      <c r="G74" s="17" t="n">
        <f aca="false">RANK(E74,$E$2:$E$86,0)</f>
        <v>60</v>
      </c>
      <c r="H74" s="18" t="n">
        <v>72433</v>
      </c>
      <c r="I74" s="15" t="n">
        <v>65185</v>
      </c>
      <c r="J74" s="15" t="n">
        <v>9363</v>
      </c>
      <c r="K74" s="15" t="n">
        <v>24461</v>
      </c>
      <c r="L74" s="15" t="n">
        <v>31361</v>
      </c>
      <c r="M74" s="15" t="n">
        <v>7248</v>
      </c>
    </row>
    <row r="75" customFormat="false" ht="12.8" hidden="false" customHeight="false" outlineLevel="0" collapsed="false">
      <c r="A75" s="14" t="s">
        <v>107</v>
      </c>
      <c r="B75" s="14" t="str">
        <f aca="false">VLOOKUP(A75,'1.1. Статистика'!$A$1:$D$88,2,0)</f>
        <v>Центральный ФО</v>
      </c>
      <c r="C75" s="15" t="n">
        <f aca="false">VLOOKUP(A75,'1.1. Статистика'!$A$1:$D$88,3,0)</f>
        <v>1432570</v>
      </c>
      <c r="D75" s="15" t="n">
        <f aca="false">VLOOKUP(A75,'1.1. Статистика'!$A$1:$D$88,4,0)</f>
        <v>240904</v>
      </c>
      <c r="E75" s="16" t="n">
        <f aca="false">H75/C75</f>
        <v>0.100144495556936</v>
      </c>
      <c r="F75" s="16" t="n">
        <f aca="false">M75/D75</f>
        <v>0.0223283963736592</v>
      </c>
      <c r="G75" s="17" t="n">
        <f aca="false">RANK(E75,$E$2:$E$86,0)</f>
        <v>11</v>
      </c>
      <c r="H75" s="18" t="n">
        <v>143464</v>
      </c>
      <c r="I75" s="15" t="n">
        <v>138085</v>
      </c>
      <c r="J75" s="15" t="n">
        <v>13877</v>
      </c>
      <c r="K75" s="15" t="n">
        <v>59728</v>
      </c>
      <c r="L75" s="15" t="n">
        <v>64480</v>
      </c>
      <c r="M75" s="15" t="n">
        <v>5379</v>
      </c>
    </row>
    <row r="76" customFormat="false" ht="12.8" hidden="false" customHeight="false" outlineLevel="0" collapsed="false">
      <c r="A76" s="14" t="s">
        <v>108</v>
      </c>
      <c r="B76" s="14" t="str">
        <f aca="false">VLOOKUP(A76,'1.1. Статистика'!$A$1:$D$88,2,0)</f>
        <v>Уральский ФО</v>
      </c>
      <c r="C76" s="15" t="n">
        <f aca="false">VLOOKUP(A76,'1.1. Статистика'!$A$1:$D$88,3,0)</f>
        <v>3806505</v>
      </c>
      <c r="D76" s="15" t="n">
        <f aca="false">VLOOKUP(A76,'1.1. Статистика'!$A$1:$D$88,4,0)</f>
        <v>949224</v>
      </c>
      <c r="E76" s="16" t="n">
        <f aca="false">H76/C76</f>
        <v>0.0253374158184476</v>
      </c>
      <c r="F76" s="16" t="n">
        <f aca="false">M76/D76</f>
        <v>0.00866813312769167</v>
      </c>
      <c r="G76" s="17" t="n">
        <f aca="false">RANK(E76,$E$2:$E$86,0)</f>
        <v>85</v>
      </c>
      <c r="H76" s="18" t="n">
        <v>96447</v>
      </c>
      <c r="I76" s="15" t="n">
        <v>88219</v>
      </c>
      <c r="J76" s="15" t="n">
        <v>11389</v>
      </c>
      <c r="K76" s="15" t="n">
        <v>33078</v>
      </c>
      <c r="L76" s="15" t="n">
        <v>43752</v>
      </c>
      <c r="M76" s="15" t="n">
        <v>8228</v>
      </c>
    </row>
    <row r="77" customFormat="false" ht="12.8" hidden="false" customHeight="false" outlineLevel="0" collapsed="false">
      <c r="A77" s="14" t="s">
        <v>109</v>
      </c>
      <c r="B77" s="14" t="str">
        <f aca="false">VLOOKUP(A77,'1.1. Статистика'!$A$1:$D$88,2,0)</f>
        <v>Приволжский ФО</v>
      </c>
      <c r="C77" s="15" t="n">
        <f aca="false">VLOOKUP(A77,'1.1. Статистика'!$A$1:$D$88,3,0)</f>
        <v>1484460</v>
      </c>
      <c r="D77" s="15" t="n">
        <f aca="false">VLOOKUP(A77,'1.1. Статистика'!$A$1:$D$88,4,0)</f>
        <v>335438</v>
      </c>
      <c r="E77" s="16" t="n">
        <f aca="false">H77/C77</f>
        <v>0.0704788273176778</v>
      </c>
      <c r="F77" s="16" t="n">
        <f aca="false">M77/D77</f>
        <v>0.0195803695466823</v>
      </c>
      <c r="G77" s="17" t="n">
        <f aca="false">RANK(E77,$E$2:$E$86,0)</f>
        <v>54</v>
      </c>
      <c r="H77" s="18" t="n">
        <v>104623</v>
      </c>
      <c r="I77" s="15" t="n">
        <v>98055</v>
      </c>
      <c r="J77" s="15" t="n">
        <v>16297</v>
      </c>
      <c r="K77" s="15" t="n">
        <v>37124</v>
      </c>
      <c r="L77" s="15" t="n">
        <v>44634</v>
      </c>
      <c r="M77" s="15" t="n">
        <v>6568</v>
      </c>
    </row>
    <row r="78" customFormat="false" ht="12.8" hidden="false" customHeight="false" outlineLevel="0" collapsed="false">
      <c r="A78" s="14" t="s">
        <v>110</v>
      </c>
      <c r="B78" s="14" t="str">
        <f aca="false">VLOOKUP(A78,'1.1. Статистика'!$A$1:$D$88,2,0)</f>
        <v>Приволжский ФО</v>
      </c>
      <c r="C78" s="15" t="n">
        <f aca="false">VLOOKUP(A78,'1.1. Статистика'!$A$1:$D$88,3,0)</f>
        <v>1203969</v>
      </c>
      <c r="D78" s="15" t="n">
        <f aca="false">VLOOKUP(A78,'1.1. Статистика'!$A$1:$D$88,4,0)</f>
        <v>224563</v>
      </c>
      <c r="E78" s="16" t="n">
        <f aca="false">H78/C78</f>
        <v>0.0909051645017438</v>
      </c>
      <c r="F78" s="16" t="n">
        <f aca="false">M78/D78</f>
        <v>0.0250308376713884</v>
      </c>
      <c r="G78" s="17" t="n">
        <f aca="false">RANK(E78,$E$2:$E$86,0)</f>
        <v>18</v>
      </c>
      <c r="H78" s="18" t="n">
        <v>109447</v>
      </c>
      <c r="I78" s="15" t="n">
        <v>103826</v>
      </c>
      <c r="J78" s="15" t="n">
        <v>11242</v>
      </c>
      <c r="K78" s="15" t="n">
        <v>37362</v>
      </c>
      <c r="L78" s="15" t="n">
        <v>55222</v>
      </c>
      <c r="M78" s="15" t="n">
        <v>5621</v>
      </c>
    </row>
    <row r="79" customFormat="false" ht="12.8" hidden="false" customHeight="false" outlineLevel="0" collapsed="false">
      <c r="A79" s="14" t="s">
        <v>111</v>
      </c>
      <c r="B79" s="14" t="str">
        <f aca="false">VLOOKUP(A79,'1.1. Статистика'!$A$1:$D$88,2,0)</f>
        <v>Дальневосточный ФО</v>
      </c>
      <c r="C79" s="15" t="n">
        <f aca="false">VLOOKUP(A79,'1.1. Статистика'!$A$1:$D$88,3,0)</f>
        <v>1298978</v>
      </c>
      <c r="D79" s="15" t="n">
        <f aca="false">VLOOKUP(A79,'1.1. Статистика'!$A$1:$D$88,4,0)</f>
        <v>279386</v>
      </c>
      <c r="E79" s="16" t="n">
        <f aca="false">H79/C79</f>
        <v>0.0522025777187912</v>
      </c>
      <c r="F79" s="16" t="n">
        <f aca="false">M79/D79</f>
        <v>0.019328098043567</v>
      </c>
      <c r="G79" s="17" t="n">
        <f aca="false">RANK(E79,$E$2:$E$86,0)</f>
        <v>75</v>
      </c>
      <c r="H79" s="18" t="n">
        <v>67810</v>
      </c>
      <c r="I79" s="15" t="n">
        <v>62410</v>
      </c>
      <c r="J79" s="15" t="n">
        <v>11078</v>
      </c>
      <c r="K79" s="15" t="n">
        <v>25634</v>
      </c>
      <c r="L79" s="15" t="n">
        <v>25698</v>
      </c>
      <c r="M79" s="15" t="n">
        <v>5400</v>
      </c>
    </row>
    <row r="80" customFormat="false" ht="23.45" hidden="false" customHeight="false" outlineLevel="0" collapsed="false">
      <c r="A80" s="14" t="s">
        <v>112</v>
      </c>
      <c r="B80" s="14" t="str">
        <f aca="false">VLOOKUP(A80,'1.1. Статистика'!$A$1:$D$88,2,0)</f>
        <v>Уральский ФО</v>
      </c>
      <c r="C80" s="15" t="n">
        <f aca="false">VLOOKUP(A80,'1.1. Статистика'!$A$1:$D$88,3,0)</f>
        <v>1702240</v>
      </c>
      <c r="D80" s="15" t="n">
        <f aca="false">VLOOKUP(A80,'1.1. Статистика'!$A$1:$D$88,4,0)</f>
        <v>428145</v>
      </c>
      <c r="E80" s="16" t="n">
        <f aca="false">H80/C80</f>
        <v>0.0354374236300404</v>
      </c>
      <c r="F80" s="16" t="n">
        <f aca="false">M80/D80</f>
        <v>0.0165761599458128</v>
      </c>
      <c r="G80" s="17" t="n">
        <f aca="false">RANK(E80,$E$2:$E$86,0)</f>
        <v>83</v>
      </c>
      <c r="H80" s="18" t="n">
        <v>60323</v>
      </c>
      <c r="I80" s="15" t="n">
        <v>53226</v>
      </c>
      <c r="J80" s="15" t="n">
        <v>9501</v>
      </c>
      <c r="K80" s="15" t="n">
        <v>20406</v>
      </c>
      <c r="L80" s="15" t="n">
        <v>23319</v>
      </c>
      <c r="M80" s="15" t="n">
        <v>7097</v>
      </c>
    </row>
    <row r="81" customFormat="false" ht="12.8" hidden="false" customHeight="false" outlineLevel="0" collapsed="false">
      <c r="A81" s="14" t="s">
        <v>113</v>
      </c>
      <c r="B81" s="14" t="str">
        <f aca="false">VLOOKUP(A81,'1.1. Статистика'!$A$1:$D$88,2,0)</f>
        <v>Уральский ФО</v>
      </c>
      <c r="C81" s="15" t="n">
        <f aca="false">VLOOKUP(A81,'1.1. Статистика'!$A$1:$D$88,3,0)</f>
        <v>3418606</v>
      </c>
      <c r="D81" s="15" t="n">
        <f aca="false">VLOOKUP(A81,'1.1. Статистика'!$A$1:$D$88,4,0)</f>
        <v>742669</v>
      </c>
      <c r="E81" s="16" t="n">
        <f aca="false">H81/C81</f>
        <v>0.0658876746837746</v>
      </c>
      <c r="F81" s="16" t="n">
        <f aca="false">M81/D81</f>
        <v>0.0224729994115817</v>
      </c>
      <c r="G81" s="17" t="n">
        <f aca="false">RANK(E81,$E$2:$E$86,0)</f>
        <v>65</v>
      </c>
      <c r="H81" s="18" t="n">
        <v>225244</v>
      </c>
      <c r="I81" s="15" t="n">
        <v>208554</v>
      </c>
      <c r="J81" s="15" t="n">
        <v>25026</v>
      </c>
      <c r="K81" s="15" t="n">
        <v>79953</v>
      </c>
      <c r="L81" s="15" t="n">
        <v>103575</v>
      </c>
      <c r="M81" s="15" t="n">
        <v>16690</v>
      </c>
    </row>
    <row r="82" customFormat="false" ht="12.8" hidden="false" customHeight="false" outlineLevel="0" collapsed="false">
      <c r="A82" s="14" t="s">
        <v>114</v>
      </c>
      <c r="B82" s="14" t="str">
        <f aca="false">VLOOKUP(A82,'1.1. Статистика'!$A$1:$D$88,2,0)</f>
        <v>Северо-Кавказский ФО</v>
      </c>
      <c r="C82" s="15" t="n">
        <f aca="false">VLOOKUP(A82,'1.1. Статистика'!$A$1:$D$88,3,0)</f>
        <v>1516387</v>
      </c>
      <c r="D82" s="15" t="n">
        <f aca="false">VLOOKUP(A82,'1.1. Статистика'!$A$1:$D$88,4,0)</f>
        <v>551326</v>
      </c>
      <c r="E82" s="16" t="n">
        <f aca="false">H82/C82</f>
        <v>0.162413025171015</v>
      </c>
      <c r="F82" s="16" t="n">
        <f aca="false">M82/D82</f>
        <v>0.118867965595673</v>
      </c>
      <c r="G82" s="17" t="n">
        <f aca="false">RANK(E82,$E$2:$E$86,0)</f>
        <v>1</v>
      </c>
      <c r="H82" s="18" t="n">
        <v>246281</v>
      </c>
      <c r="I82" s="15" t="n">
        <v>180746</v>
      </c>
      <c r="J82" s="15" t="n">
        <v>10627</v>
      </c>
      <c r="K82" s="15" t="n">
        <v>146212</v>
      </c>
      <c r="L82" s="15" t="n">
        <v>23907</v>
      </c>
      <c r="M82" s="15" t="n">
        <v>65535</v>
      </c>
    </row>
    <row r="83" customFormat="false" ht="12.8" hidden="false" customHeight="false" outlineLevel="0" collapsed="false">
      <c r="A83" s="14" t="s">
        <v>115</v>
      </c>
      <c r="B83" s="14" t="str">
        <f aca="false">VLOOKUP(A83,'1.1. Статистика'!$A$1:$D$88,2,0)</f>
        <v>Приволжский ФО</v>
      </c>
      <c r="C83" s="15" t="n">
        <f aca="false">VLOOKUP(A83,'1.1. Статистика'!$A$1:$D$88,3,0)</f>
        <v>1198429</v>
      </c>
      <c r="D83" s="15" t="n">
        <f aca="false">VLOOKUP(A83,'1.1. Статистика'!$A$1:$D$88,4,0)</f>
        <v>255853</v>
      </c>
      <c r="E83" s="16" t="n">
        <f aca="false">H83/C83</f>
        <v>0.0652253909075965</v>
      </c>
      <c r="F83" s="16" t="n">
        <f aca="false">M83/D83</f>
        <v>0.0189327465380511</v>
      </c>
      <c r="G83" s="17" t="n">
        <f aca="false">RANK(E83,$E$2:$E$86,0)</f>
        <v>67</v>
      </c>
      <c r="H83" s="18" t="n">
        <v>78168</v>
      </c>
      <c r="I83" s="15" t="n">
        <v>73324</v>
      </c>
      <c r="J83" s="15" t="n">
        <v>9212</v>
      </c>
      <c r="K83" s="15" t="n">
        <v>23714</v>
      </c>
      <c r="L83" s="15" t="n">
        <v>40398</v>
      </c>
      <c r="M83" s="15" t="n">
        <v>4844</v>
      </c>
    </row>
    <row r="84" customFormat="false" ht="23.45" hidden="false" customHeight="false" outlineLevel="0" collapsed="false">
      <c r="A84" s="14" t="s">
        <v>116</v>
      </c>
      <c r="B84" s="14" t="str">
        <f aca="false">VLOOKUP(A84,'1.1. Статистика'!$A$1:$D$88,2,0)</f>
        <v>Дальневосточный ФО</v>
      </c>
      <c r="C84" s="15" t="n">
        <f aca="false">VLOOKUP(A84,'1.1. Статистика'!$A$1:$D$88,3,0)</f>
        <v>50040</v>
      </c>
      <c r="D84" s="15" t="n">
        <f aca="false">VLOOKUP(A84,'1.1. Статистика'!$A$1:$D$88,4,0)</f>
        <v>12269</v>
      </c>
      <c r="E84" s="16" t="n">
        <f aca="false">H84/C84</f>
        <v>0.0382094324540368</v>
      </c>
      <c r="F84" s="16" t="n">
        <f aca="false">M84/D84</f>
        <v>0.0208655962181107</v>
      </c>
      <c r="G84" s="17" t="n">
        <f aca="false">RANK(E84,$E$2:$E$86,0)</f>
        <v>82</v>
      </c>
      <c r="H84" s="18" t="n">
        <v>1912</v>
      </c>
      <c r="I84" s="15" t="n">
        <v>1656</v>
      </c>
      <c r="J84" s="15" t="n">
        <v>333</v>
      </c>
      <c r="K84" s="15" t="n">
        <v>570</v>
      </c>
      <c r="L84" s="15" t="n">
        <v>753</v>
      </c>
      <c r="M84" s="15" t="n">
        <v>256</v>
      </c>
    </row>
    <row r="85" customFormat="false" ht="23.45" hidden="false" customHeight="false" outlineLevel="0" collapsed="false">
      <c r="A85" s="14" t="s">
        <v>117</v>
      </c>
      <c r="B85" s="14" t="str">
        <f aca="false">VLOOKUP(A85,'1.1. Статистика'!$A$1:$D$88,2,0)</f>
        <v>Уральский ФО</v>
      </c>
      <c r="C85" s="15" t="n">
        <f aca="false">VLOOKUP(A85,'1.1. Статистика'!$A$1:$D$88,3,0)</f>
        <v>552117</v>
      </c>
      <c r="D85" s="15" t="n">
        <f aca="false">VLOOKUP(A85,'1.1. Статистика'!$A$1:$D$88,4,0)</f>
        <v>144992</v>
      </c>
      <c r="E85" s="16" t="n">
        <f aca="false">H85/C85</f>
        <v>0.0299556072354229</v>
      </c>
      <c r="F85" s="16" t="n">
        <f aca="false">M85/D85</f>
        <v>0.017690631207239</v>
      </c>
      <c r="G85" s="17" t="n">
        <f aca="false">RANK(E85,$E$2:$E$86,0)</f>
        <v>84</v>
      </c>
      <c r="H85" s="18" t="n">
        <v>16539</v>
      </c>
      <c r="I85" s="15" t="n">
        <v>13974</v>
      </c>
      <c r="J85" s="15" t="n">
        <v>2516</v>
      </c>
      <c r="K85" s="15" t="n">
        <v>4982</v>
      </c>
      <c r="L85" s="15" t="n">
        <v>6476</v>
      </c>
      <c r="M85" s="15" t="n">
        <v>2565</v>
      </c>
    </row>
    <row r="86" customFormat="false" ht="12.8" hidden="false" customHeight="false" outlineLevel="0" collapsed="false">
      <c r="A86" s="14" t="s">
        <v>118</v>
      </c>
      <c r="B86" s="14" t="str">
        <f aca="false">VLOOKUP(A86,'1.1. Статистика'!$A$1:$D$88,2,0)</f>
        <v>Центральный ФО</v>
      </c>
      <c r="C86" s="15" t="n">
        <f aca="false">VLOOKUP(A86,'1.1. Статистика'!$A$1:$D$88,3,0)</f>
        <v>1227383</v>
      </c>
      <c r="D86" s="15" t="n">
        <f aca="false">VLOOKUP(A86,'1.1. Статистика'!$A$1:$D$88,4,0)</f>
        <v>239273</v>
      </c>
      <c r="E86" s="16" t="n">
        <f aca="false">H86/C86</f>
        <v>0.0776921303293267</v>
      </c>
      <c r="F86" s="16" t="n">
        <f aca="false">M86/D86</f>
        <v>0.0179460281770196</v>
      </c>
      <c r="G86" s="17" t="n">
        <f aca="false">RANK(E86,$E$2:$E$86,0)</f>
        <v>41</v>
      </c>
      <c r="H86" s="18" t="n">
        <v>95358</v>
      </c>
      <c r="I86" s="15" t="n">
        <v>91064</v>
      </c>
      <c r="J86" s="15" t="n">
        <v>9548</v>
      </c>
      <c r="K86" s="15" t="n">
        <v>43046</v>
      </c>
      <c r="L86" s="15" t="n">
        <v>38470</v>
      </c>
      <c r="M86" s="15" t="n">
        <v>4294</v>
      </c>
    </row>
    <row r="87" customFormat="false" ht="14.25" hidden="false" customHeight="false" outlineLevel="0" collapsed="false">
      <c r="J87" s="19"/>
      <c r="K87" s="19"/>
      <c r="L87" s="19"/>
    </row>
  </sheetData>
  <autoFilter ref="A1:M86"/>
  <conditionalFormatting sqref="E2:E86">
    <cfRule type="cellIs" priority="2" operator="greaterThan" aboveAverage="0" equalAverage="0" bottom="0" percent="0" rank="0" text="" dxfId="5">
      <formula>0.1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6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6" activeCellId="0" sqref="C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26.82"/>
    <col collapsed="false" customWidth="true" hidden="false" outlineLevel="0" max="2" min="2" style="20" width="29.9"/>
  </cols>
  <sheetData>
    <row r="1" customFormat="false" ht="12.8" hidden="false" customHeight="false" outlineLevel="0" collapsed="false">
      <c r="A1" s="21" t="s">
        <v>22</v>
      </c>
      <c r="B1" s="22" t="s">
        <v>119</v>
      </c>
    </row>
    <row r="2" customFormat="false" ht="12.8" hidden="false" customHeight="false" outlineLevel="0" collapsed="false">
      <c r="A2" s="23" t="s">
        <v>120</v>
      </c>
      <c r="B2" s="24" t="n">
        <v>515155</v>
      </c>
    </row>
    <row r="3" customFormat="false" ht="12.8" hidden="false" customHeight="false" outlineLevel="0" collapsed="false">
      <c r="A3" s="25" t="s">
        <v>121</v>
      </c>
      <c r="B3" s="26" t="n">
        <v>2179055</v>
      </c>
    </row>
    <row r="4" customFormat="false" ht="12.8" hidden="false" customHeight="false" outlineLevel="0" collapsed="false">
      <c r="A4" s="25" t="s">
        <v>122</v>
      </c>
      <c r="B4" s="26" t="n">
        <v>1168029</v>
      </c>
    </row>
    <row r="5" customFormat="false" ht="12.8" hidden="false" customHeight="false" outlineLevel="0" collapsed="false">
      <c r="A5" s="25" t="s">
        <v>123</v>
      </c>
      <c r="B5" s="26" t="n">
        <v>1063469</v>
      </c>
    </row>
    <row r="6" customFormat="false" ht="12.8" hidden="false" customHeight="false" outlineLevel="0" collapsed="false">
      <c r="A6" s="25" t="s">
        <v>124</v>
      </c>
      <c r="B6" s="26" t="n">
        <v>1260508</v>
      </c>
    </row>
    <row r="7" customFormat="false" ht="12.8" hidden="false" customHeight="false" outlineLevel="0" collapsed="false">
      <c r="A7" s="25" t="s">
        <v>125</v>
      </c>
      <c r="B7" s="26" t="n">
        <v>752126</v>
      </c>
    </row>
    <row r="8" customFormat="false" ht="12.8" hidden="false" customHeight="false" outlineLevel="0" collapsed="false">
      <c r="A8" s="25" t="s">
        <v>126</v>
      </c>
      <c r="B8" s="26" t="n">
        <v>3170691</v>
      </c>
    </row>
    <row r="9" customFormat="false" ht="12.8" hidden="false" customHeight="false" outlineLevel="0" collapsed="false">
      <c r="A9" s="25" t="s">
        <v>127</v>
      </c>
      <c r="B9" s="27" t="n">
        <v>1219971</v>
      </c>
    </row>
    <row r="10" customFormat="false" ht="12.8" hidden="false" customHeight="false" outlineLevel="0" collapsed="false">
      <c r="A10" s="28" t="s">
        <v>128</v>
      </c>
      <c r="B10" s="29" t="n">
        <v>11329004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CCC"/>
    <pageSetUpPr fitToPage="false"/>
  </sheetPr>
  <dimension ref="A1:D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30" activeCellId="0" sqref="G30"/>
    </sheetView>
  </sheetViews>
  <sheetFormatPr defaultColWidth="8.6796875" defaultRowHeight="14.25" zeroHeight="false" outlineLevelRow="0" outlineLevelCol="0"/>
  <cols>
    <col collapsed="false" customWidth="true" hidden="false" outlineLevel="0" max="1" min="1" style="20" width="33"/>
    <col collapsed="false" customWidth="true" hidden="false" outlineLevel="0" max="2" min="2" style="20" width="38.21"/>
    <col collapsed="false" customWidth="true" hidden="false" outlineLevel="0" max="4" min="3" style="30" width="27.67"/>
  </cols>
  <sheetData>
    <row r="1" customFormat="false" ht="33" hidden="false" customHeight="true" outlineLevel="0" collapsed="false">
      <c r="A1" s="31" t="s">
        <v>21</v>
      </c>
      <c r="B1" s="31" t="s">
        <v>22</v>
      </c>
      <c r="C1" s="32" t="s">
        <v>23</v>
      </c>
      <c r="D1" s="32" t="s">
        <v>24</v>
      </c>
    </row>
    <row r="2" customFormat="false" ht="15" hidden="false" customHeight="false" outlineLevel="0" collapsed="false">
      <c r="A2" s="33" t="s">
        <v>38</v>
      </c>
      <c r="B2" s="33" t="s">
        <v>126</v>
      </c>
      <c r="C2" s="34" t="n">
        <v>1531917</v>
      </c>
      <c r="D2" s="34" t="n">
        <v>287412</v>
      </c>
    </row>
    <row r="3" customFormat="false" ht="15" hidden="false" customHeight="false" outlineLevel="0" collapsed="false">
      <c r="A3" s="33" t="s">
        <v>39</v>
      </c>
      <c r="B3" s="33" t="s">
        <v>126</v>
      </c>
      <c r="C3" s="34" t="n">
        <v>1168771</v>
      </c>
      <c r="D3" s="34" t="n">
        <v>221492</v>
      </c>
    </row>
    <row r="4" customFormat="false" ht="15" hidden="false" customHeight="false" outlineLevel="0" collapsed="false">
      <c r="A4" s="33" t="s">
        <v>40</v>
      </c>
      <c r="B4" s="33" t="s">
        <v>126</v>
      </c>
      <c r="C4" s="34" t="n">
        <v>1323659</v>
      </c>
      <c r="D4" s="34" t="n">
        <v>244593</v>
      </c>
    </row>
    <row r="5" customFormat="false" ht="15" hidden="false" customHeight="false" outlineLevel="0" collapsed="false">
      <c r="A5" s="33" t="s">
        <v>43</v>
      </c>
      <c r="B5" s="33" t="s">
        <v>126</v>
      </c>
      <c r="C5" s="34" t="n">
        <v>2287678</v>
      </c>
      <c r="D5" s="34" t="n">
        <v>410093</v>
      </c>
    </row>
    <row r="6" customFormat="false" ht="15" hidden="false" customHeight="false" outlineLevel="0" collapsed="false">
      <c r="A6" s="33" t="s">
        <v>49</v>
      </c>
      <c r="B6" s="33" t="s">
        <v>126</v>
      </c>
      <c r="C6" s="34" t="n">
        <v>976918</v>
      </c>
      <c r="D6" s="34" t="n">
        <v>179070</v>
      </c>
    </row>
    <row r="7" customFormat="false" ht="15" hidden="false" customHeight="false" outlineLevel="0" collapsed="false">
      <c r="A7" s="33" t="s">
        <v>53</v>
      </c>
      <c r="B7" s="33" t="s">
        <v>126</v>
      </c>
      <c r="C7" s="34" t="n">
        <v>1012844</v>
      </c>
      <c r="D7" s="34" t="n">
        <v>192009</v>
      </c>
    </row>
    <row r="8" customFormat="false" ht="15" hidden="false" customHeight="false" outlineLevel="0" collapsed="false">
      <c r="A8" s="33" t="s">
        <v>58</v>
      </c>
      <c r="B8" s="33" t="s">
        <v>126</v>
      </c>
      <c r="C8" s="34" t="n">
        <v>620776</v>
      </c>
      <c r="D8" s="34" t="n">
        <v>127097</v>
      </c>
    </row>
    <row r="9" customFormat="false" ht="15" hidden="false" customHeight="false" outlineLevel="0" collapsed="false">
      <c r="A9" s="33" t="s">
        <v>62</v>
      </c>
      <c r="B9" s="33" t="s">
        <v>126</v>
      </c>
      <c r="C9" s="34" t="n">
        <v>1083584</v>
      </c>
      <c r="D9" s="34" t="n">
        <v>204886</v>
      </c>
    </row>
    <row r="10" customFormat="false" ht="15" hidden="false" customHeight="false" outlineLevel="0" collapsed="false">
      <c r="A10" s="33" t="s">
        <v>64</v>
      </c>
      <c r="B10" s="33" t="s">
        <v>126</v>
      </c>
      <c r="C10" s="34" t="n">
        <v>1113680</v>
      </c>
      <c r="D10" s="34" t="n">
        <v>213416</v>
      </c>
    </row>
    <row r="11" customFormat="false" ht="15" hidden="false" customHeight="false" outlineLevel="0" collapsed="false">
      <c r="A11" s="33" t="s">
        <v>66</v>
      </c>
      <c r="B11" s="33" t="s">
        <v>126</v>
      </c>
      <c r="C11" s="34" t="n">
        <v>7768878</v>
      </c>
      <c r="D11" s="34" t="n">
        <v>1573485</v>
      </c>
    </row>
    <row r="12" customFormat="false" ht="15" hidden="false" customHeight="false" outlineLevel="0" collapsed="false">
      <c r="A12" s="33" t="s">
        <v>74</v>
      </c>
      <c r="B12" s="33" t="s">
        <v>126</v>
      </c>
      <c r="C12" s="34" t="n">
        <v>714094</v>
      </c>
      <c r="D12" s="34" t="n">
        <v>130785</v>
      </c>
    </row>
    <row r="13" customFormat="false" ht="15" hidden="false" customHeight="false" outlineLevel="0" collapsed="false">
      <c r="A13" s="33" t="s">
        <v>97</v>
      </c>
      <c r="B13" s="33" t="s">
        <v>126</v>
      </c>
      <c r="C13" s="34" t="n">
        <v>1085152</v>
      </c>
      <c r="D13" s="34" t="n">
        <v>194381</v>
      </c>
    </row>
    <row r="14" customFormat="false" ht="15" hidden="false" customHeight="false" outlineLevel="0" collapsed="false">
      <c r="A14" s="33" t="s">
        <v>102</v>
      </c>
      <c r="B14" s="33" t="s">
        <v>126</v>
      </c>
      <c r="C14" s="34" t="n">
        <v>909856</v>
      </c>
      <c r="D14" s="34" t="n">
        <v>158660</v>
      </c>
    </row>
    <row r="15" customFormat="false" ht="15" hidden="false" customHeight="false" outlineLevel="0" collapsed="false">
      <c r="A15" s="33" t="s">
        <v>104</v>
      </c>
      <c r="B15" s="33" t="s">
        <v>126</v>
      </c>
      <c r="C15" s="34" t="n">
        <v>980984</v>
      </c>
      <c r="D15" s="34" t="n">
        <v>166546</v>
      </c>
    </row>
    <row r="16" customFormat="false" ht="15" hidden="false" customHeight="false" outlineLevel="0" collapsed="false">
      <c r="A16" s="33" t="s">
        <v>105</v>
      </c>
      <c r="B16" s="33" t="s">
        <v>126</v>
      </c>
      <c r="C16" s="34" t="n">
        <v>1230190</v>
      </c>
      <c r="D16" s="34" t="n">
        <v>230804</v>
      </c>
    </row>
    <row r="17" customFormat="false" ht="15" hidden="false" customHeight="false" outlineLevel="0" collapsed="false">
      <c r="A17" s="33" t="s">
        <v>107</v>
      </c>
      <c r="B17" s="33" t="s">
        <v>126</v>
      </c>
      <c r="C17" s="34" t="n">
        <v>1432570</v>
      </c>
      <c r="D17" s="34" t="n">
        <v>240904</v>
      </c>
    </row>
    <row r="18" customFormat="false" ht="15" hidden="false" customHeight="false" outlineLevel="0" collapsed="false">
      <c r="A18" s="33" t="s">
        <v>118</v>
      </c>
      <c r="B18" s="33" t="s">
        <v>126</v>
      </c>
      <c r="C18" s="34" t="n">
        <v>1227383</v>
      </c>
      <c r="D18" s="34" t="n">
        <v>239273</v>
      </c>
    </row>
    <row r="19" customFormat="false" ht="15" hidden="false" customHeight="false" outlineLevel="0" collapsed="false">
      <c r="A19" s="33" t="s">
        <v>44</v>
      </c>
      <c r="B19" s="33" t="s">
        <v>126</v>
      </c>
      <c r="C19" s="34" t="n">
        <v>12635466</v>
      </c>
      <c r="D19" s="34" t="n">
        <v>2215534</v>
      </c>
    </row>
    <row r="20" customFormat="false" ht="15" hidden="false" customHeight="false" outlineLevel="0" collapsed="false">
      <c r="A20" s="33" t="s">
        <v>86</v>
      </c>
      <c r="B20" s="33" t="s">
        <v>122</v>
      </c>
      <c r="C20" s="34" t="n">
        <v>603067</v>
      </c>
      <c r="D20" s="34" t="n">
        <v>123337</v>
      </c>
    </row>
    <row r="21" customFormat="false" ht="15" hidden="false" customHeight="false" outlineLevel="0" collapsed="false">
      <c r="A21" s="33" t="s">
        <v>87</v>
      </c>
      <c r="B21" s="33" t="s">
        <v>122</v>
      </c>
      <c r="C21" s="34" t="n">
        <v>803477</v>
      </c>
      <c r="D21" s="34" t="n">
        <v>178597</v>
      </c>
    </row>
    <row r="22" customFormat="false" ht="15" hidden="false" customHeight="false" outlineLevel="0" collapsed="false">
      <c r="A22" s="33" t="s">
        <v>36</v>
      </c>
      <c r="B22" s="33" t="s">
        <v>122</v>
      </c>
      <c r="C22" s="34" t="n">
        <v>1114322</v>
      </c>
      <c r="D22" s="34" t="n">
        <v>230475</v>
      </c>
    </row>
    <row r="23" customFormat="false" ht="15" hidden="false" customHeight="false" outlineLevel="0" collapsed="false">
      <c r="A23" s="35" t="s">
        <v>68</v>
      </c>
      <c r="B23" s="33" t="s">
        <v>122</v>
      </c>
      <c r="C23" s="34" t="n">
        <v>44540</v>
      </c>
      <c r="D23" s="34" t="n">
        <v>11852</v>
      </c>
    </row>
    <row r="24" customFormat="false" ht="15" hidden="false" customHeight="false" outlineLevel="0" collapsed="false">
      <c r="A24" s="35" t="s">
        <v>129</v>
      </c>
      <c r="B24" s="33" t="s">
        <v>122</v>
      </c>
      <c r="C24" s="34" t="n">
        <v>1069782</v>
      </c>
      <c r="D24" s="34" t="n">
        <v>218623</v>
      </c>
    </row>
    <row r="25" customFormat="false" ht="15" hidden="false" customHeight="false" outlineLevel="0" collapsed="false">
      <c r="A25" s="33" t="s">
        <v>42</v>
      </c>
      <c r="B25" s="33" t="s">
        <v>122</v>
      </c>
      <c r="C25" s="34" t="n">
        <v>1139499</v>
      </c>
      <c r="D25" s="34" t="n">
        <v>245258</v>
      </c>
    </row>
    <row r="26" customFormat="false" ht="15" hidden="false" customHeight="false" outlineLevel="0" collapsed="false">
      <c r="A26" s="33" t="s">
        <v>52</v>
      </c>
      <c r="B26" s="33" t="s">
        <v>122</v>
      </c>
      <c r="C26" s="34" t="n">
        <v>1027678</v>
      </c>
      <c r="D26" s="34" t="n">
        <v>203416</v>
      </c>
    </row>
    <row r="27" customFormat="false" ht="15" hidden="false" customHeight="false" outlineLevel="0" collapsed="false">
      <c r="A27" s="33" t="s">
        <v>63</v>
      </c>
      <c r="B27" s="33" t="s">
        <v>122</v>
      </c>
      <c r="C27" s="34" t="n">
        <v>1911586</v>
      </c>
      <c r="D27" s="34" t="n">
        <v>335229</v>
      </c>
    </row>
    <row r="28" customFormat="false" ht="15" hidden="false" customHeight="false" outlineLevel="0" collapsed="false">
      <c r="A28" s="33" t="s">
        <v>67</v>
      </c>
      <c r="B28" s="33" t="s">
        <v>122</v>
      </c>
      <c r="C28" s="34" t="n">
        <v>724452</v>
      </c>
      <c r="D28" s="34" t="n">
        <v>149298</v>
      </c>
    </row>
    <row r="29" customFormat="false" ht="15" hidden="false" customHeight="false" outlineLevel="0" collapsed="false">
      <c r="A29" s="33" t="s">
        <v>70</v>
      </c>
      <c r="B29" s="33" t="s">
        <v>122</v>
      </c>
      <c r="C29" s="34" t="n">
        <v>586129</v>
      </c>
      <c r="D29" s="34" t="n">
        <v>115590</v>
      </c>
    </row>
    <row r="30" customFormat="false" ht="15" hidden="false" customHeight="false" outlineLevel="0" collapsed="false">
      <c r="A30" s="33" t="s">
        <v>78</v>
      </c>
      <c r="B30" s="33" t="s">
        <v>122</v>
      </c>
      <c r="C30" s="34" t="n">
        <v>613356</v>
      </c>
      <c r="D30" s="34" t="n">
        <v>114453</v>
      </c>
    </row>
    <row r="31" customFormat="false" ht="15" hidden="false" customHeight="false" outlineLevel="0" collapsed="false">
      <c r="A31" s="33" t="s">
        <v>45</v>
      </c>
      <c r="B31" s="33" t="s">
        <v>122</v>
      </c>
      <c r="C31" s="34" t="n">
        <v>5377503</v>
      </c>
      <c r="D31" s="34" t="n">
        <v>973739</v>
      </c>
    </row>
    <row r="32" customFormat="false" ht="15" hidden="false" customHeight="false" outlineLevel="0" collapsed="false">
      <c r="A32" s="33" t="s">
        <v>79</v>
      </c>
      <c r="B32" s="33" t="s">
        <v>127</v>
      </c>
      <c r="C32" s="34" t="n">
        <v>468340</v>
      </c>
      <c r="D32" s="34" t="n">
        <v>104190</v>
      </c>
    </row>
    <row r="33" customFormat="false" ht="15" hidden="false" customHeight="false" outlineLevel="0" collapsed="false">
      <c r="A33" s="33" t="s">
        <v>85</v>
      </c>
      <c r="B33" s="33" t="s">
        <v>127</v>
      </c>
      <c r="C33" s="34" t="n">
        <v>267756</v>
      </c>
      <c r="D33" s="34" t="n">
        <v>63690</v>
      </c>
    </row>
    <row r="34" customFormat="false" ht="15" hidden="false" customHeight="false" outlineLevel="0" collapsed="false">
      <c r="A34" s="33" t="s">
        <v>88</v>
      </c>
      <c r="B34" s="33" t="s">
        <v>127</v>
      </c>
      <c r="C34" s="34" t="n">
        <v>1896393</v>
      </c>
      <c r="D34" s="34" t="n">
        <v>386569</v>
      </c>
    </row>
    <row r="35" customFormat="false" ht="15" hidden="false" customHeight="false" outlineLevel="0" collapsed="false">
      <c r="A35" s="33" t="s">
        <v>59</v>
      </c>
      <c r="B35" s="33" t="s">
        <v>127</v>
      </c>
      <c r="C35" s="34" t="n">
        <v>5687378</v>
      </c>
      <c r="D35" s="34" t="n">
        <v>1199108</v>
      </c>
    </row>
    <row r="36" customFormat="false" ht="15" hidden="false" customHeight="false" outlineLevel="0" collapsed="false">
      <c r="A36" s="33" t="s">
        <v>37</v>
      </c>
      <c r="B36" s="33" t="s">
        <v>127</v>
      </c>
      <c r="C36" s="34" t="n">
        <v>989430</v>
      </c>
      <c r="D36" s="34" t="n">
        <v>226003</v>
      </c>
    </row>
    <row r="37" customFormat="false" ht="15" hidden="false" customHeight="false" outlineLevel="0" collapsed="false">
      <c r="A37" s="33" t="s">
        <v>41</v>
      </c>
      <c r="B37" s="33" t="s">
        <v>127</v>
      </c>
      <c r="C37" s="34" t="n">
        <v>2449781</v>
      </c>
      <c r="D37" s="34" t="n">
        <v>466449</v>
      </c>
    </row>
    <row r="38" customFormat="false" ht="15" hidden="false" customHeight="false" outlineLevel="0" collapsed="false">
      <c r="A38" s="33" t="s">
        <v>96</v>
      </c>
      <c r="B38" s="33" t="s">
        <v>127</v>
      </c>
      <c r="C38" s="34" t="n">
        <v>4153763</v>
      </c>
      <c r="D38" s="34" t="n">
        <v>790281</v>
      </c>
    </row>
    <row r="39" customFormat="false" ht="15" hidden="false" customHeight="false" outlineLevel="0" collapsed="false">
      <c r="A39" s="33" t="s">
        <v>46</v>
      </c>
      <c r="B39" s="33" t="s">
        <v>127</v>
      </c>
      <c r="C39" s="34" t="n">
        <v>522057</v>
      </c>
      <c r="D39" s="34" t="n">
        <v>103347</v>
      </c>
    </row>
    <row r="40" customFormat="false" ht="15" hidden="false" customHeight="false" outlineLevel="0" collapsed="false">
      <c r="A40" s="33" t="s">
        <v>83</v>
      </c>
      <c r="B40" s="33" t="s">
        <v>123</v>
      </c>
      <c r="C40" s="34" t="n">
        <v>3153857</v>
      </c>
      <c r="D40" s="34" t="n">
        <v>877543</v>
      </c>
    </row>
    <row r="41" customFormat="false" ht="15" hidden="false" customHeight="false" outlineLevel="0" collapsed="false">
      <c r="A41" s="33" t="s">
        <v>84</v>
      </c>
      <c r="B41" s="33" t="s">
        <v>123</v>
      </c>
      <c r="C41" s="34" t="n">
        <v>524058</v>
      </c>
      <c r="D41" s="34" t="n">
        <v>158860</v>
      </c>
    </row>
    <row r="42" customFormat="false" ht="30.75" hidden="false" customHeight="false" outlineLevel="0" collapsed="false">
      <c r="A42" s="33" t="s">
        <v>51</v>
      </c>
      <c r="B42" s="33" t="s">
        <v>123</v>
      </c>
      <c r="C42" s="34" t="n">
        <v>870487</v>
      </c>
      <c r="D42" s="34" t="n">
        <v>207917</v>
      </c>
    </row>
    <row r="43" customFormat="false" ht="30.75" hidden="false" customHeight="false" outlineLevel="0" collapsed="false">
      <c r="A43" s="33" t="s">
        <v>55</v>
      </c>
      <c r="B43" s="33" t="s">
        <v>123</v>
      </c>
      <c r="C43" s="34" t="n">
        <v>464219</v>
      </c>
      <c r="D43" s="34" t="n">
        <v>104007</v>
      </c>
    </row>
    <row r="44" customFormat="false" ht="30.75" hidden="false" customHeight="false" outlineLevel="0" collapsed="false">
      <c r="A44" s="33" t="s">
        <v>92</v>
      </c>
      <c r="B44" s="33" t="s">
        <v>123</v>
      </c>
      <c r="C44" s="34" t="n">
        <v>688124</v>
      </c>
      <c r="D44" s="34" t="n">
        <v>162452</v>
      </c>
    </row>
    <row r="45" customFormat="false" ht="15" hidden="false" customHeight="false" outlineLevel="0" collapsed="false">
      <c r="A45" s="33" t="s">
        <v>114</v>
      </c>
      <c r="B45" s="33" t="s">
        <v>123</v>
      </c>
      <c r="C45" s="34" t="n">
        <v>1516387</v>
      </c>
      <c r="D45" s="34" t="n">
        <v>551326</v>
      </c>
    </row>
    <row r="46" customFormat="false" ht="15" hidden="false" customHeight="false" outlineLevel="0" collapsed="false">
      <c r="A46" s="33" t="s">
        <v>103</v>
      </c>
      <c r="B46" s="33" t="s">
        <v>123</v>
      </c>
      <c r="C46" s="34" t="n">
        <v>2780204</v>
      </c>
      <c r="D46" s="34" t="n">
        <v>583431</v>
      </c>
    </row>
    <row r="47" customFormat="false" ht="15" hidden="false" customHeight="false" outlineLevel="0" collapsed="false">
      <c r="A47" s="33" t="s">
        <v>81</v>
      </c>
      <c r="B47" s="33" t="s">
        <v>121</v>
      </c>
      <c r="C47" s="34" t="n">
        <v>4001678</v>
      </c>
      <c r="D47" s="34" t="n">
        <v>904165</v>
      </c>
    </row>
    <row r="48" customFormat="false" ht="15" hidden="false" customHeight="false" outlineLevel="0" collapsed="false">
      <c r="A48" s="33" t="s">
        <v>89</v>
      </c>
      <c r="B48" s="33" t="s">
        <v>121</v>
      </c>
      <c r="C48" s="34" t="n">
        <v>671455</v>
      </c>
      <c r="D48" s="34" t="n">
        <v>147325</v>
      </c>
    </row>
    <row r="49" customFormat="false" ht="15" hidden="false" customHeight="false" outlineLevel="0" collapsed="false">
      <c r="A49" s="33" t="s">
        <v>90</v>
      </c>
      <c r="B49" s="33" t="s">
        <v>121</v>
      </c>
      <c r="C49" s="34" t="n">
        <v>770673</v>
      </c>
      <c r="D49" s="34" t="n">
        <v>129600</v>
      </c>
    </row>
    <row r="50" customFormat="false" ht="15" hidden="false" customHeight="false" outlineLevel="0" collapsed="false">
      <c r="A50" s="33" t="s">
        <v>93</v>
      </c>
      <c r="B50" s="33" t="s">
        <v>121</v>
      </c>
      <c r="C50" s="34" t="n">
        <v>3886395</v>
      </c>
      <c r="D50" s="34" t="n">
        <v>851261</v>
      </c>
    </row>
    <row r="51" customFormat="false" ht="15" hidden="false" customHeight="false" outlineLevel="0" collapsed="false">
      <c r="A51" s="33" t="s">
        <v>109</v>
      </c>
      <c r="B51" s="33" t="s">
        <v>121</v>
      </c>
      <c r="C51" s="34" t="n">
        <v>1484460</v>
      </c>
      <c r="D51" s="34" t="n">
        <v>335438</v>
      </c>
    </row>
    <row r="52" customFormat="false" ht="15" hidden="false" customHeight="false" outlineLevel="0" collapsed="false">
      <c r="A52" s="33" t="s">
        <v>115</v>
      </c>
      <c r="B52" s="33" t="s">
        <v>121</v>
      </c>
      <c r="C52" s="34" t="n">
        <v>1198429</v>
      </c>
      <c r="D52" s="34" t="n">
        <v>255853</v>
      </c>
    </row>
    <row r="53" customFormat="false" ht="15" hidden="false" customHeight="false" outlineLevel="0" collapsed="false">
      <c r="A53" s="33" t="s">
        <v>76</v>
      </c>
      <c r="B53" s="33" t="s">
        <v>121</v>
      </c>
      <c r="C53" s="34" t="n">
        <v>2556852</v>
      </c>
      <c r="D53" s="34" t="n">
        <v>577147</v>
      </c>
    </row>
    <row r="54" customFormat="false" ht="15" hidden="false" customHeight="false" outlineLevel="0" collapsed="false">
      <c r="A54" s="33" t="s">
        <v>57</v>
      </c>
      <c r="B54" s="33" t="s">
        <v>121</v>
      </c>
      <c r="C54" s="34" t="n">
        <v>1234780</v>
      </c>
      <c r="D54" s="34" t="n">
        <v>249638</v>
      </c>
    </row>
    <row r="55" customFormat="false" ht="15" hidden="false" customHeight="false" outlineLevel="0" collapsed="false">
      <c r="A55" s="33" t="s">
        <v>69</v>
      </c>
      <c r="B55" s="33" t="s">
        <v>121</v>
      </c>
      <c r="C55" s="34" t="n">
        <v>3144254</v>
      </c>
      <c r="D55" s="34" t="n">
        <v>602043</v>
      </c>
    </row>
    <row r="56" customFormat="false" ht="15" hidden="false" customHeight="false" outlineLevel="0" collapsed="false">
      <c r="A56" s="33" t="s">
        <v>73</v>
      </c>
      <c r="B56" s="33" t="s">
        <v>121</v>
      </c>
      <c r="C56" s="34" t="n">
        <v>1924578</v>
      </c>
      <c r="D56" s="34" t="n">
        <v>429637</v>
      </c>
    </row>
    <row r="57" customFormat="false" ht="15" hidden="false" customHeight="false" outlineLevel="0" collapsed="false">
      <c r="A57" s="33" t="s">
        <v>75</v>
      </c>
      <c r="B57" s="33" t="s">
        <v>121</v>
      </c>
      <c r="C57" s="34" t="n">
        <v>1274062</v>
      </c>
      <c r="D57" s="34" t="n">
        <v>226848</v>
      </c>
    </row>
    <row r="58" customFormat="false" ht="15" hidden="false" customHeight="false" outlineLevel="0" collapsed="false">
      <c r="A58" s="33" t="s">
        <v>98</v>
      </c>
      <c r="B58" s="33" t="s">
        <v>121</v>
      </c>
      <c r="C58" s="34" t="n">
        <v>3131720</v>
      </c>
      <c r="D58" s="34" t="n">
        <v>612385</v>
      </c>
    </row>
    <row r="59" customFormat="false" ht="15" hidden="false" customHeight="false" outlineLevel="0" collapsed="false">
      <c r="A59" s="33" t="s">
        <v>99</v>
      </c>
      <c r="B59" s="33" t="s">
        <v>121</v>
      </c>
      <c r="C59" s="34" t="n">
        <v>2360959</v>
      </c>
      <c r="D59" s="34" t="n">
        <v>440646</v>
      </c>
    </row>
    <row r="60" customFormat="false" ht="15" hidden="false" customHeight="false" outlineLevel="0" collapsed="false">
      <c r="A60" s="33" t="s">
        <v>110</v>
      </c>
      <c r="B60" s="33" t="s">
        <v>121</v>
      </c>
      <c r="C60" s="34" t="n">
        <v>1203969</v>
      </c>
      <c r="D60" s="34" t="n">
        <v>224563</v>
      </c>
    </row>
    <row r="61" customFormat="false" ht="15" hidden="false" customHeight="false" outlineLevel="0" collapsed="false">
      <c r="A61" s="33" t="s">
        <v>61</v>
      </c>
      <c r="B61" s="33" t="s">
        <v>125</v>
      </c>
      <c r="C61" s="34" t="n">
        <v>805510</v>
      </c>
      <c r="D61" s="34" t="n">
        <v>173579</v>
      </c>
    </row>
    <row r="62" customFormat="false" ht="15" hidden="false" customHeight="false" outlineLevel="0" collapsed="false">
      <c r="A62" s="33" t="s">
        <v>101</v>
      </c>
      <c r="B62" s="33" t="s">
        <v>125</v>
      </c>
      <c r="C62" s="34" t="n">
        <v>4264340</v>
      </c>
      <c r="D62" s="34" t="n">
        <v>937698</v>
      </c>
    </row>
    <row r="63" customFormat="false" ht="15" hidden="false" customHeight="false" outlineLevel="0" collapsed="false">
      <c r="A63" s="33" t="s">
        <v>108</v>
      </c>
      <c r="B63" s="33" t="s">
        <v>125</v>
      </c>
      <c r="C63" s="34" t="n">
        <v>3806505</v>
      </c>
      <c r="D63" s="34" t="n">
        <v>949224</v>
      </c>
    </row>
    <row r="64" customFormat="false" ht="30.75" hidden="false" customHeight="false" outlineLevel="0" collapsed="false">
      <c r="A64" s="35" t="s">
        <v>112</v>
      </c>
      <c r="B64" s="33" t="s">
        <v>125</v>
      </c>
      <c r="C64" s="34" t="n">
        <v>1702240</v>
      </c>
      <c r="D64" s="34" t="n">
        <v>428145</v>
      </c>
    </row>
    <row r="65" customFormat="false" ht="30.75" hidden="false" customHeight="false" outlineLevel="0" collapsed="false">
      <c r="A65" s="35" t="s">
        <v>117</v>
      </c>
      <c r="B65" s="33" t="s">
        <v>125</v>
      </c>
      <c r="C65" s="34" t="n">
        <v>552117</v>
      </c>
      <c r="D65" s="34" t="n">
        <v>144992</v>
      </c>
    </row>
    <row r="66" customFormat="false" ht="15" hidden="false" customHeight="false" outlineLevel="0" collapsed="false">
      <c r="A66" s="35" t="s">
        <v>130</v>
      </c>
      <c r="B66" s="33" t="s">
        <v>125</v>
      </c>
      <c r="C66" s="34" t="n">
        <v>1552148</v>
      </c>
      <c r="D66" s="34" t="n">
        <v>376087</v>
      </c>
    </row>
    <row r="67" customFormat="false" ht="15" hidden="false" customHeight="false" outlineLevel="0" collapsed="false">
      <c r="A67" s="33" t="s">
        <v>113</v>
      </c>
      <c r="B67" s="33" t="s">
        <v>125</v>
      </c>
      <c r="C67" s="34" t="n">
        <v>3418606</v>
      </c>
      <c r="D67" s="34" t="n">
        <v>742669</v>
      </c>
    </row>
    <row r="68" customFormat="false" ht="15" hidden="false" customHeight="false" outlineLevel="0" collapsed="false">
      <c r="A68" s="33" t="s">
        <v>80</v>
      </c>
      <c r="B68" s="33" t="s">
        <v>124</v>
      </c>
      <c r="C68" s="34" t="n">
        <v>221559</v>
      </c>
      <c r="D68" s="34" t="n">
        <v>66820</v>
      </c>
    </row>
    <row r="69" customFormat="false" ht="15" hidden="false" customHeight="false" outlineLevel="0" collapsed="false">
      <c r="A69" s="33" t="s">
        <v>94</v>
      </c>
      <c r="B69" s="33" t="s">
        <v>124</v>
      </c>
      <c r="C69" s="34" t="n">
        <v>332609</v>
      </c>
      <c r="D69" s="34" t="n">
        <v>123469</v>
      </c>
    </row>
    <row r="70" customFormat="false" ht="15" hidden="false" customHeight="false" outlineLevel="0" collapsed="false">
      <c r="A70" s="33" t="s">
        <v>95</v>
      </c>
      <c r="B70" s="33" t="s">
        <v>124</v>
      </c>
      <c r="C70" s="34" t="n">
        <v>528338</v>
      </c>
      <c r="D70" s="34" t="n">
        <v>127228</v>
      </c>
    </row>
    <row r="71" customFormat="false" ht="15" hidden="false" customHeight="false" outlineLevel="0" collapsed="false">
      <c r="A71" s="33" t="s">
        <v>34</v>
      </c>
      <c r="B71" s="33" t="s">
        <v>124</v>
      </c>
      <c r="C71" s="34" t="n">
        <v>2268179</v>
      </c>
      <c r="D71" s="34" t="n">
        <v>477443</v>
      </c>
    </row>
    <row r="72" customFormat="false" ht="15" hidden="false" customHeight="false" outlineLevel="0" collapsed="false">
      <c r="A72" s="33" t="s">
        <v>60</v>
      </c>
      <c r="B72" s="33" t="s">
        <v>124</v>
      </c>
      <c r="C72" s="34" t="n">
        <v>2849169</v>
      </c>
      <c r="D72" s="34" t="n">
        <v>631649</v>
      </c>
    </row>
    <row r="73" customFormat="false" ht="15" hidden="false" customHeight="false" outlineLevel="0" collapsed="false">
      <c r="A73" s="33" t="s">
        <v>50</v>
      </c>
      <c r="B73" s="33" t="s">
        <v>124</v>
      </c>
      <c r="C73" s="34" t="n">
        <v>2357134</v>
      </c>
      <c r="D73" s="34" t="n">
        <v>574506</v>
      </c>
    </row>
    <row r="74" customFormat="false" ht="15" hidden="false" customHeight="false" outlineLevel="0" collapsed="false">
      <c r="A74" s="33" t="s">
        <v>56</v>
      </c>
      <c r="B74" s="33" t="s">
        <v>124</v>
      </c>
      <c r="C74" s="34" t="n">
        <v>2604272</v>
      </c>
      <c r="D74" s="34" t="n">
        <v>559716</v>
      </c>
    </row>
    <row r="75" customFormat="false" ht="15" hidden="false" customHeight="false" outlineLevel="0" collapsed="false">
      <c r="A75" s="33" t="s">
        <v>71</v>
      </c>
      <c r="B75" s="33" t="s">
        <v>124</v>
      </c>
      <c r="C75" s="34" t="n">
        <v>2780292</v>
      </c>
      <c r="D75" s="34" t="n">
        <v>592226</v>
      </c>
    </row>
    <row r="76" customFormat="false" ht="15" hidden="false" customHeight="false" outlineLevel="0" collapsed="false">
      <c r="A76" s="33" t="s">
        <v>72</v>
      </c>
      <c r="B76" s="33" t="s">
        <v>124</v>
      </c>
      <c r="C76" s="34" t="n">
        <v>1879548</v>
      </c>
      <c r="D76" s="34" t="n">
        <v>409414</v>
      </c>
    </row>
    <row r="77" customFormat="false" ht="15" hidden="false" customHeight="false" outlineLevel="0" collapsed="false">
      <c r="A77" s="33" t="s">
        <v>106</v>
      </c>
      <c r="B77" s="33" t="s">
        <v>124</v>
      </c>
      <c r="C77" s="34" t="n">
        <v>1068304</v>
      </c>
      <c r="D77" s="34" t="n">
        <v>224612</v>
      </c>
    </row>
    <row r="78" customFormat="false" ht="15" hidden="false" customHeight="false" outlineLevel="0" collapsed="false">
      <c r="A78" s="33" t="s">
        <v>82</v>
      </c>
      <c r="B78" s="33" t="s">
        <v>120</v>
      </c>
      <c r="C78" s="34" t="n">
        <v>982629</v>
      </c>
      <c r="D78" s="34" t="n">
        <v>265111</v>
      </c>
    </row>
    <row r="79" customFormat="false" ht="15" hidden="false" customHeight="false" outlineLevel="0" collapsed="false">
      <c r="A79" s="33" t="s">
        <v>91</v>
      </c>
      <c r="B79" s="33" t="s">
        <v>120</v>
      </c>
      <c r="C79" s="34" t="n">
        <v>992115</v>
      </c>
      <c r="D79" s="34" t="n">
        <v>264392</v>
      </c>
    </row>
    <row r="80" customFormat="false" ht="15" hidden="false" customHeight="false" outlineLevel="0" collapsed="false">
      <c r="A80" s="33" t="s">
        <v>48</v>
      </c>
      <c r="B80" s="33" t="s">
        <v>120</v>
      </c>
      <c r="C80" s="34" t="n">
        <v>1043467</v>
      </c>
      <c r="D80" s="34" t="n">
        <v>262633</v>
      </c>
    </row>
    <row r="81" customFormat="false" ht="15" hidden="false" customHeight="false" outlineLevel="0" collapsed="false">
      <c r="A81" s="33" t="s">
        <v>54</v>
      </c>
      <c r="B81" s="33" t="s">
        <v>120</v>
      </c>
      <c r="C81" s="34" t="n">
        <v>312704</v>
      </c>
      <c r="D81" s="34" t="n">
        <v>65273</v>
      </c>
    </row>
    <row r="82" customFormat="false" ht="15" hidden="false" customHeight="false" outlineLevel="0" collapsed="false">
      <c r="A82" s="33" t="s">
        <v>77</v>
      </c>
      <c r="B82" s="33" t="s">
        <v>120</v>
      </c>
      <c r="C82" s="34" t="n">
        <v>1863011</v>
      </c>
      <c r="D82" s="34" t="n">
        <v>372310</v>
      </c>
    </row>
    <row r="83" customFormat="false" ht="15" hidden="false" customHeight="false" outlineLevel="0" collapsed="false">
      <c r="A83" s="33" t="s">
        <v>111</v>
      </c>
      <c r="B83" s="33" t="s">
        <v>120</v>
      </c>
      <c r="C83" s="34" t="n">
        <v>1298978</v>
      </c>
      <c r="D83" s="34" t="n">
        <v>279386</v>
      </c>
    </row>
    <row r="84" customFormat="false" ht="15" hidden="false" customHeight="false" outlineLevel="0" collapsed="false">
      <c r="A84" s="33" t="s">
        <v>35</v>
      </c>
      <c r="B84" s="33" t="s">
        <v>120</v>
      </c>
      <c r="C84" s="34" t="n">
        <v>772525</v>
      </c>
      <c r="D84" s="34" t="n">
        <v>174296</v>
      </c>
    </row>
    <row r="85" customFormat="false" ht="15" hidden="false" customHeight="false" outlineLevel="0" collapsed="false">
      <c r="A85" s="33" t="s">
        <v>65</v>
      </c>
      <c r="B85" s="33" t="s">
        <v>120</v>
      </c>
      <c r="C85" s="34" t="n">
        <v>137767</v>
      </c>
      <c r="D85" s="34" t="n">
        <v>28581</v>
      </c>
    </row>
    <row r="86" customFormat="false" ht="15" hidden="false" customHeight="false" outlineLevel="0" collapsed="false">
      <c r="A86" s="33" t="s">
        <v>100</v>
      </c>
      <c r="B86" s="33" t="s">
        <v>120</v>
      </c>
      <c r="C86" s="34" t="n">
        <v>484177</v>
      </c>
      <c r="D86" s="34" t="n">
        <v>106741</v>
      </c>
    </row>
    <row r="87" customFormat="false" ht="15" hidden="false" customHeight="false" outlineLevel="0" collapsed="false">
      <c r="A87" s="33" t="s">
        <v>47</v>
      </c>
      <c r="B87" s="33" t="s">
        <v>120</v>
      </c>
      <c r="C87" s="34" t="n">
        <v>153831</v>
      </c>
      <c r="D87" s="34" t="n">
        <v>35484</v>
      </c>
    </row>
    <row r="88" customFormat="false" ht="15" hidden="false" customHeight="false" outlineLevel="0" collapsed="false">
      <c r="A88" s="33" t="s">
        <v>116</v>
      </c>
      <c r="B88" s="33" t="s">
        <v>120</v>
      </c>
      <c r="C88" s="34" t="n">
        <v>50040</v>
      </c>
      <c r="D88" s="34" t="n">
        <v>12269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38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C26" activeCellId="0" sqref="C26"/>
    </sheetView>
  </sheetViews>
  <sheetFormatPr defaultColWidth="8.6796875" defaultRowHeight="14.25" zeroHeight="false" outlineLevelRow="0" outlineLevelCol="0"/>
  <cols>
    <col collapsed="false" customWidth="true" hidden="false" outlineLevel="0" max="1" min="1" style="36" width="20.56"/>
    <col collapsed="false" customWidth="true" hidden="false" outlineLevel="0" max="2" min="2" style="36" width="27.76"/>
    <col collapsed="false" customWidth="true" hidden="false" outlineLevel="0" max="3" min="3" style="36" width="20.22"/>
    <col collapsed="false" customWidth="true" hidden="false" outlineLevel="0" max="4" min="4" style="20" width="20.22"/>
  </cols>
  <sheetData>
    <row r="1" customFormat="false" ht="14.25" hidden="false" customHeight="false" outlineLevel="0" collapsed="false">
      <c r="A1" s="36" t="s">
        <v>131</v>
      </c>
    </row>
    <row r="2" s="3" customFormat="true" ht="27" hidden="false" customHeight="false" outlineLevel="0" collapsed="false">
      <c r="A2" s="37" t="s">
        <v>132</v>
      </c>
      <c r="B2" s="37" t="s">
        <v>133</v>
      </c>
      <c r="C2" s="38"/>
    </row>
    <row r="3" customFormat="false" ht="14.25" hidden="false" customHeight="false" outlineLevel="0" collapsed="false">
      <c r="A3" s="39" t="s">
        <v>30</v>
      </c>
      <c r="B3" s="40" t="n">
        <v>1303783</v>
      </c>
    </row>
    <row r="4" customFormat="false" ht="14.25" hidden="false" customHeight="false" outlineLevel="0" collapsed="false">
      <c r="A4" s="39" t="s">
        <v>31</v>
      </c>
      <c r="B4" s="40" t="n">
        <v>4743908</v>
      </c>
    </row>
    <row r="5" customFormat="false" ht="14.25" hidden="false" customHeight="false" outlineLevel="0" collapsed="false">
      <c r="A5" s="39" t="s">
        <v>32</v>
      </c>
      <c r="B5" s="40" t="n">
        <v>4552641</v>
      </c>
    </row>
    <row r="6" customFormat="false" ht="14.25" hidden="false" customHeight="false" outlineLevel="0" collapsed="false">
      <c r="A6" s="41"/>
      <c r="B6" s="42"/>
    </row>
    <row r="7" customFormat="false" ht="14.25" hidden="false" customHeight="false" outlineLevel="0" collapsed="false">
      <c r="A7" s="41"/>
      <c r="B7" s="42"/>
    </row>
    <row r="9" customFormat="false" ht="14.25" hidden="false" customHeight="false" outlineLevel="0" collapsed="false">
      <c r="A9" s="36" t="s">
        <v>134</v>
      </c>
    </row>
    <row r="10" s="3" customFormat="true" ht="27" hidden="false" customHeight="false" outlineLevel="0" collapsed="false">
      <c r="A10" s="37" t="s">
        <v>21</v>
      </c>
      <c r="B10" s="37" t="s">
        <v>135</v>
      </c>
      <c r="C10" s="37" t="s">
        <v>136</v>
      </c>
      <c r="D10" s="37" t="s">
        <v>137</v>
      </c>
    </row>
    <row r="11" customFormat="false" ht="14.25" hidden="false" customHeight="false" outlineLevel="0" collapsed="false">
      <c r="A11" s="14" t="s">
        <v>37</v>
      </c>
      <c r="B11" s="18" t="n">
        <v>989430</v>
      </c>
      <c r="C11" s="18" t="n">
        <v>46673</v>
      </c>
      <c r="D11" s="43" t="n">
        <v>0.0471716038527233</v>
      </c>
    </row>
    <row r="12" customFormat="false" ht="14.25" hidden="false" customHeight="false" outlineLevel="0" collapsed="false">
      <c r="A12" s="14" t="s">
        <v>41</v>
      </c>
      <c r="B12" s="18" t="n">
        <v>2449781</v>
      </c>
      <c r="C12" s="18" t="n">
        <v>169532</v>
      </c>
      <c r="D12" s="43" t="n">
        <v>0.0692029205875954</v>
      </c>
    </row>
    <row r="13" customFormat="false" ht="14.25" hidden="false" customHeight="false" outlineLevel="0" collapsed="false">
      <c r="A13" s="14" t="s">
        <v>46</v>
      </c>
      <c r="B13" s="18" t="n">
        <v>522057</v>
      </c>
      <c r="C13" s="18" t="n">
        <v>22498</v>
      </c>
      <c r="D13" s="43" t="n">
        <v>0.0430949110920838</v>
      </c>
    </row>
    <row r="14" customFormat="false" ht="14.25" hidden="false" customHeight="false" outlineLevel="0" collapsed="false">
      <c r="A14" s="14" t="s">
        <v>59</v>
      </c>
      <c r="B14" s="18" t="n">
        <v>5687378</v>
      </c>
      <c r="C14" s="18" t="n">
        <v>445072</v>
      </c>
      <c r="D14" s="43" t="n">
        <v>0.0782560962186793</v>
      </c>
    </row>
    <row r="15" customFormat="false" ht="14.25" hidden="false" customHeight="false" outlineLevel="0" collapsed="false">
      <c r="A15" s="14" t="s">
        <v>79</v>
      </c>
      <c r="B15" s="18" t="n">
        <v>468340</v>
      </c>
      <c r="C15" s="18" t="n">
        <v>33411</v>
      </c>
      <c r="D15" s="43" t="n">
        <v>0.0713391980185335</v>
      </c>
    </row>
    <row r="16" customFormat="false" ht="14.25" hidden="false" customHeight="false" outlineLevel="0" collapsed="false">
      <c r="A16" s="14" t="s">
        <v>85</v>
      </c>
      <c r="B16" s="18" t="n">
        <v>267756</v>
      </c>
      <c r="C16" s="18" t="n">
        <v>22410</v>
      </c>
      <c r="D16" s="43" t="n">
        <v>0.0836956034598664</v>
      </c>
    </row>
    <row r="17" customFormat="false" ht="14.25" hidden="false" customHeight="false" outlineLevel="0" collapsed="false">
      <c r="A17" s="14" t="s">
        <v>88</v>
      </c>
      <c r="B17" s="18" t="n">
        <v>1896393</v>
      </c>
      <c r="C17" s="18" t="n">
        <v>129025</v>
      </c>
      <c r="D17" s="43" t="n">
        <v>0.0680370577195761</v>
      </c>
    </row>
    <row r="18" customFormat="false" ht="14.25" hidden="false" customHeight="false" outlineLevel="0" collapsed="false">
      <c r="A18" s="14" t="s">
        <v>96</v>
      </c>
      <c r="B18" s="18" t="n">
        <v>4153763</v>
      </c>
      <c r="C18" s="18" t="n">
        <v>351350</v>
      </c>
      <c r="D18" s="43" t="n">
        <v>0.0845859525447167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6D"/>
    <pageSetUpPr fitToPage="false"/>
  </sheetPr>
  <dimension ref="A1:BQ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7" activeCellId="0" sqref="J1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44" width="27.88"/>
    <col collapsed="false" customWidth="true" hidden="false" outlineLevel="0" max="2" min="2" style="44" width="26.33"/>
    <col collapsed="false" customWidth="true" hidden="false" outlineLevel="0" max="3" min="3" style="44" width="20.78"/>
    <col collapsed="false" customWidth="true" hidden="false" outlineLevel="0" max="4" min="4" style="44" width="20.56"/>
    <col collapsed="false" customWidth="true" hidden="false" outlineLevel="0" max="5" min="5" style="44" width="16.67"/>
    <col collapsed="false" customWidth="true" hidden="false" outlineLevel="0" max="6" min="6" style="45" width="20.22"/>
    <col collapsed="false" customWidth="false" hidden="false" outlineLevel="0" max="14" min="7" style="46" width="8.88"/>
    <col collapsed="false" customWidth="false" hidden="false" outlineLevel="0" max="69" min="15" style="47" width="8.88"/>
    <col collapsed="false" customWidth="false" hidden="false" outlineLevel="0" max="16384" min="70" style="46" width="8.88"/>
  </cols>
  <sheetData>
    <row r="1" s="50" customFormat="true" ht="105" hidden="false" customHeight="false" outlineLevel="0" collapsed="false">
      <c r="A1" s="48" t="s">
        <v>21</v>
      </c>
      <c r="B1" s="48" t="s">
        <v>138</v>
      </c>
      <c r="C1" s="49"/>
      <c r="D1" s="48" t="s">
        <v>22</v>
      </c>
      <c r="E1" s="48" t="s">
        <v>139</v>
      </c>
      <c r="F1" s="48" t="s">
        <v>140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</row>
    <row r="2" s="54" customFormat="true" ht="14.25" hidden="false" customHeight="false" outlineLevel="0" collapsed="false">
      <c r="A2" s="51" t="s">
        <v>141</v>
      </c>
      <c r="B2" s="52" t="n">
        <f aca="false">SUMIF(A5:E22,A2,E5:E22)</f>
        <v>65396</v>
      </c>
      <c r="C2" s="47"/>
      <c r="D2" s="51" t="s">
        <v>122</v>
      </c>
      <c r="E2" s="51" t="s">
        <v>142</v>
      </c>
      <c r="F2" s="53" t="n">
        <f aca="false">SUMIFS(E5:E22,B5:B22,D2,C5:C22,E2)</f>
        <v>44308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</row>
    <row r="3" customFormat="false" ht="14.25" hidden="false" customHeight="false" outlineLevel="0" collapsed="false">
      <c r="A3" s="47"/>
      <c r="B3" s="47"/>
      <c r="C3" s="47"/>
      <c r="D3" s="47"/>
      <c r="E3" s="47"/>
      <c r="G3" s="47"/>
      <c r="H3" s="47"/>
      <c r="I3" s="47"/>
      <c r="J3" s="47"/>
      <c r="K3" s="47"/>
      <c r="L3" s="47"/>
      <c r="M3" s="47"/>
      <c r="N3" s="47"/>
    </row>
    <row r="4" s="47" customFormat="true" ht="62.25" hidden="false" customHeight="true" outlineLevel="0" collapsed="false">
      <c r="A4" s="55" t="s">
        <v>21</v>
      </c>
      <c r="B4" s="55" t="s">
        <v>22</v>
      </c>
      <c r="C4" s="55" t="s">
        <v>143</v>
      </c>
      <c r="D4" s="55" t="s">
        <v>144</v>
      </c>
      <c r="E4" s="55" t="s">
        <v>145</v>
      </c>
      <c r="F4" s="56"/>
    </row>
    <row r="5" customFormat="false" ht="14.25" hidden="false" customHeight="false" outlineLevel="0" collapsed="false">
      <c r="A5" s="52" t="s">
        <v>72</v>
      </c>
      <c r="B5" s="52" t="s">
        <v>124</v>
      </c>
      <c r="C5" s="57" t="s">
        <v>146</v>
      </c>
      <c r="D5" s="52" t="s">
        <v>147</v>
      </c>
      <c r="E5" s="53" t="n">
        <v>12345</v>
      </c>
      <c r="G5" s="47"/>
      <c r="H5" s="47"/>
      <c r="I5" s="47"/>
      <c r="J5" s="47"/>
      <c r="K5" s="47"/>
      <c r="L5" s="47"/>
      <c r="M5" s="47"/>
      <c r="N5" s="47"/>
    </row>
    <row r="6" customFormat="false" ht="14.25" hidden="false" customHeight="false" outlineLevel="0" collapsed="false">
      <c r="A6" s="52" t="s">
        <v>42</v>
      </c>
      <c r="B6" s="52" t="s">
        <v>122</v>
      </c>
      <c r="C6" s="57" t="s">
        <v>142</v>
      </c>
      <c r="D6" s="52" t="s">
        <v>148</v>
      </c>
      <c r="E6" s="53" t="n">
        <v>23456</v>
      </c>
      <c r="G6" s="47"/>
      <c r="H6" s="47"/>
      <c r="I6" s="47"/>
      <c r="J6" s="47"/>
      <c r="K6" s="47"/>
      <c r="L6" s="47"/>
      <c r="M6" s="47"/>
      <c r="N6" s="47"/>
    </row>
    <row r="7" customFormat="false" ht="14.25" hidden="false" customHeight="false" outlineLevel="0" collapsed="false">
      <c r="A7" s="52" t="s">
        <v>141</v>
      </c>
      <c r="B7" s="52" t="s">
        <v>126</v>
      </c>
      <c r="C7" s="57" t="s">
        <v>142</v>
      </c>
      <c r="D7" s="52" t="s">
        <v>149</v>
      </c>
      <c r="E7" s="53" t="n">
        <v>34567</v>
      </c>
      <c r="G7" s="47"/>
      <c r="H7" s="47"/>
      <c r="I7" s="47"/>
      <c r="J7" s="47"/>
      <c r="K7" s="47"/>
      <c r="L7" s="47"/>
      <c r="M7" s="47"/>
      <c r="N7" s="47"/>
    </row>
    <row r="8" customFormat="false" ht="14.25" hidden="false" customHeight="false" outlineLevel="0" collapsed="false">
      <c r="A8" s="52" t="s">
        <v>41</v>
      </c>
      <c r="B8" s="52" t="s">
        <v>127</v>
      </c>
      <c r="C8" s="57" t="s">
        <v>146</v>
      </c>
      <c r="D8" s="52" t="s">
        <v>150</v>
      </c>
      <c r="E8" s="53" t="n">
        <v>45678</v>
      </c>
      <c r="G8" s="47"/>
      <c r="H8" s="47"/>
      <c r="I8" s="47"/>
      <c r="J8" s="47"/>
      <c r="K8" s="47"/>
      <c r="L8" s="47"/>
      <c r="M8" s="47"/>
      <c r="N8" s="47"/>
    </row>
    <row r="9" customFormat="false" ht="14.25" hidden="false" customHeight="false" outlineLevel="0" collapsed="false">
      <c r="A9" s="52" t="s">
        <v>98</v>
      </c>
      <c r="B9" s="52" t="s">
        <v>121</v>
      </c>
      <c r="C9" s="57" t="s">
        <v>146</v>
      </c>
      <c r="D9" s="52" t="s">
        <v>151</v>
      </c>
      <c r="E9" s="53" t="n">
        <v>56789</v>
      </c>
    </row>
    <row r="10" customFormat="false" ht="14.25" hidden="false" customHeight="false" outlineLevel="0" collapsed="false">
      <c r="A10" s="52" t="s">
        <v>152</v>
      </c>
      <c r="B10" s="52" t="s">
        <v>122</v>
      </c>
      <c r="C10" s="57" t="s">
        <v>146</v>
      </c>
      <c r="D10" s="52" t="s">
        <v>153</v>
      </c>
      <c r="E10" s="53" t="n">
        <v>9876</v>
      </c>
    </row>
    <row r="11" customFormat="false" ht="14.25" hidden="false" customHeight="false" outlineLevel="0" collapsed="false">
      <c r="A11" s="52" t="s">
        <v>36</v>
      </c>
      <c r="B11" s="52" t="s">
        <v>122</v>
      </c>
      <c r="C11" s="57" t="s">
        <v>142</v>
      </c>
      <c r="D11" s="52" t="s">
        <v>154</v>
      </c>
      <c r="E11" s="53" t="n">
        <v>8765</v>
      </c>
    </row>
    <row r="12" customFormat="false" ht="14.25" hidden="false" customHeight="false" outlineLevel="0" collapsed="false">
      <c r="A12" s="52" t="s">
        <v>141</v>
      </c>
      <c r="B12" s="52" t="s">
        <v>126</v>
      </c>
      <c r="C12" s="57" t="s">
        <v>142</v>
      </c>
      <c r="D12" s="52" t="s">
        <v>155</v>
      </c>
      <c r="E12" s="53" t="n">
        <v>7654</v>
      </c>
    </row>
    <row r="13" customFormat="false" ht="14.25" hidden="false" customHeight="false" outlineLevel="0" collapsed="false">
      <c r="A13" s="52" t="s">
        <v>152</v>
      </c>
      <c r="B13" s="52" t="s">
        <v>122</v>
      </c>
      <c r="C13" s="57" t="s">
        <v>142</v>
      </c>
      <c r="D13" s="52" t="s">
        <v>156</v>
      </c>
      <c r="E13" s="53" t="n">
        <v>6543</v>
      </c>
    </row>
    <row r="14" customFormat="false" ht="14.25" hidden="false" customHeight="false" outlineLevel="0" collapsed="false">
      <c r="A14" s="52" t="s">
        <v>141</v>
      </c>
      <c r="B14" s="52" t="s">
        <v>126</v>
      </c>
      <c r="C14" s="57" t="s">
        <v>146</v>
      </c>
      <c r="D14" s="52" t="s">
        <v>157</v>
      </c>
      <c r="E14" s="53" t="n">
        <v>5432</v>
      </c>
    </row>
    <row r="15" customFormat="false" ht="14.25" hidden="false" customHeight="false" outlineLevel="0" collapsed="false">
      <c r="A15" s="52" t="s">
        <v>98</v>
      </c>
      <c r="B15" s="52" t="s">
        <v>121</v>
      </c>
      <c r="C15" s="57" t="s">
        <v>142</v>
      </c>
      <c r="D15" s="52" t="s">
        <v>158</v>
      </c>
      <c r="E15" s="53" t="n">
        <v>4321</v>
      </c>
    </row>
    <row r="16" customFormat="false" ht="14.25" hidden="false" customHeight="false" outlineLevel="0" collapsed="false">
      <c r="A16" s="52" t="s">
        <v>152</v>
      </c>
      <c r="B16" s="52" t="s">
        <v>122</v>
      </c>
      <c r="C16" s="57" t="s">
        <v>146</v>
      </c>
      <c r="D16" s="52" t="s">
        <v>159</v>
      </c>
      <c r="E16" s="53" t="n">
        <v>9988</v>
      </c>
    </row>
    <row r="17" customFormat="false" ht="14.25" hidden="false" customHeight="false" outlineLevel="0" collapsed="false">
      <c r="A17" s="52" t="s">
        <v>43</v>
      </c>
      <c r="B17" s="52" t="s">
        <v>126</v>
      </c>
      <c r="C17" s="57" t="s">
        <v>142</v>
      </c>
      <c r="D17" s="52" t="s">
        <v>160</v>
      </c>
      <c r="E17" s="53" t="n">
        <v>8877</v>
      </c>
    </row>
    <row r="18" customFormat="false" ht="14.25" hidden="false" customHeight="false" outlineLevel="0" collapsed="false">
      <c r="A18" s="52" t="s">
        <v>141</v>
      </c>
      <c r="B18" s="52" t="s">
        <v>126</v>
      </c>
      <c r="C18" s="57" t="s">
        <v>146</v>
      </c>
      <c r="D18" s="52" t="s">
        <v>161</v>
      </c>
      <c r="E18" s="53" t="n">
        <v>7766</v>
      </c>
    </row>
    <row r="19" customFormat="false" ht="14.25" hidden="false" customHeight="false" outlineLevel="0" collapsed="false">
      <c r="A19" s="52" t="s">
        <v>141</v>
      </c>
      <c r="B19" s="52" t="s">
        <v>126</v>
      </c>
      <c r="C19" s="57" t="s">
        <v>146</v>
      </c>
      <c r="D19" s="52" t="s">
        <v>162</v>
      </c>
      <c r="E19" s="53" t="n">
        <v>6655</v>
      </c>
    </row>
    <row r="20" customFormat="false" ht="14.25" hidden="false" customHeight="false" outlineLevel="0" collapsed="false">
      <c r="A20" s="52" t="s">
        <v>152</v>
      </c>
      <c r="B20" s="52" t="s">
        <v>122</v>
      </c>
      <c r="C20" s="57" t="s">
        <v>142</v>
      </c>
      <c r="D20" s="52" t="s">
        <v>163</v>
      </c>
      <c r="E20" s="53" t="n">
        <v>5544</v>
      </c>
    </row>
    <row r="21" customFormat="false" ht="14.25" hidden="false" customHeight="false" outlineLevel="0" collapsed="false">
      <c r="A21" s="52" t="s">
        <v>50</v>
      </c>
      <c r="B21" s="52" t="s">
        <v>124</v>
      </c>
      <c r="C21" s="57" t="s">
        <v>142</v>
      </c>
      <c r="D21" s="52" t="s">
        <v>164</v>
      </c>
      <c r="E21" s="53" t="n">
        <v>4433</v>
      </c>
    </row>
    <row r="22" customFormat="false" ht="14.25" hidden="false" customHeight="false" outlineLevel="0" collapsed="false">
      <c r="A22" s="52" t="s">
        <v>141</v>
      </c>
      <c r="B22" s="52" t="s">
        <v>126</v>
      </c>
      <c r="C22" s="57" t="s">
        <v>142</v>
      </c>
      <c r="D22" s="52" t="s">
        <v>165</v>
      </c>
      <c r="E22" s="53" t="n">
        <v>3322</v>
      </c>
    </row>
  </sheetData>
  <autoFilter ref="A4:E22"/>
  <dataValidations count="3">
    <dataValidation allowBlank="true" errorStyle="stop" operator="between" showDropDown="false" showErrorMessage="true" showInputMessage="true" sqref="A2" type="list">
      <formula1>'Список уникальных для 4'!$A$1:$A$9</formula1>
      <formula2>0</formula2>
    </dataValidation>
    <dataValidation allowBlank="true" errorStyle="stop" operator="between" showDropDown="false" showErrorMessage="true" showInputMessage="true" sqref="D2" type="list">
      <formula1>'Список уникальных для 4'!$C$1:$C$5</formula1>
      <formula2>0</formula2>
    </dataValidation>
    <dataValidation allowBlank="true" errorStyle="stop" operator="between" showDropDown="false" showErrorMessage="true" showInputMessage="true" sqref="E2" type="list">
      <formula1>'Список уникальных для 4'!$E$1:$E$2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6" activeCellId="0" sqref="E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20" width="30.22"/>
    <col collapsed="false" customWidth="true" hidden="false" outlineLevel="0" max="3" min="3" style="20" width="25"/>
    <col collapsed="false" customWidth="true" hidden="false" outlineLevel="0" max="5" min="5" style="20" width="16.77"/>
  </cols>
  <sheetData>
    <row r="1" customFormat="false" ht="14.25" hidden="false" customHeight="false" outlineLevel="0" collapsed="false">
      <c r="A1" s="58" t="s">
        <v>36</v>
      </c>
      <c r="C1" s="58" t="s">
        <v>124</v>
      </c>
      <c r="E1" s="58" t="s">
        <v>146</v>
      </c>
    </row>
    <row r="2" customFormat="false" ht="14.25" hidden="false" customHeight="false" outlineLevel="0" collapsed="false">
      <c r="A2" s="58" t="s">
        <v>41</v>
      </c>
      <c r="C2" s="58" t="s">
        <v>122</v>
      </c>
      <c r="E2" s="58" t="s">
        <v>142</v>
      </c>
    </row>
    <row r="3" customFormat="false" ht="14.25" hidden="false" customHeight="false" outlineLevel="0" collapsed="false">
      <c r="A3" s="58" t="s">
        <v>42</v>
      </c>
      <c r="C3" s="58" t="s">
        <v>126</v>
      </c>
    </row>
    <row r="4" customFormat="false" ht="14.25" hidden="false" customHeight="false" outlineLevel="0" collapsed="false">
      <c r="A4" s="58" t="s">
        <v>43</v>
      </c>
      <c r="C4" s="58" t="s">
        <v>127</v>
      </c>
    </row>
    <row r="5" customFormat="false" ht="14.25" hidden="false" customHeight="false" outlineLevel="0" collapsed="false">
      <c r="A5" s="58" t="s">
        <v>141</v>
      </c>
      <c r="C5" s="58" t="s">
        <v>121</v>
      </c>
    </row>
    <row r="6" customFormat="false" ht="14.25" hidden="false" customHeight="false" outlineLevel="0" collapsed="false">
      <c r="A6" s="58" t="s">
        <v>152</v>
      </c>
      <c r="C6" s="59"/>
    </row>
    <row r="7" customFormat="false" ht="14.25" hidden="false" customHeight="false" outlineLevel="0" collapsed="false">
      <c r="A7" s="58" t="s">
        <v>50</v>
      </c>
    </row>
    <row r="8" customFormat="false" ht="14.25" hidden="false" customHeight="false" outlineLevel="0" collapsed="false">
      <c r="A8" s="58" t="s">
        <v>72</v>
      </c>
    </row>
    <row r="9" customFormat="false" ht="14.25" hidden="false" customHeight="false" outlineLevel="0" collapsed="false">
      <c r="A9" s="58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38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3" activeCellId="0" sqref="K23"/>
    </sheetView>
  </sheetViews>
  <sheetFormatPr defaultColWidth="8.6796875" defaultRowHeight="14.25" zeroHeight="false" outlineLevelRow="0" outlineLevelCol="0"/>
  <cols>
    <col collapsed="false" customWidth="true" hidden="false" outlineLevel="0" max="1" min="1" style="20" width="12.67"/>
    <col collapsed="false" customWidth="true" hidden="false" outlineLevel="0" max="2" min="2" style="60" width="21.16"/>
    <col collapsed="false" customWidth="true" hidden="false" outlineLevel="0" max="13" min="3" style="60" width="12.67"/>
  </cols>
  <sheetData>
    <row r="1" s="64" customFormat="true" ht="13.8" hidden="false" customHeight="false" outlineLevel="0" collapsed="false">
      <c r="A1" s="61" t="s">
        <v>21</v>
      </c>
      <c r="B1" s="62" t="s">
        <v>39</v>
      </c>
      <c r="C1" s="61" t="s">
        <v>166</v>
      </c>
      <c r="D1" s="62" t="s">
        <v>167</v>
      </c>
      <c r="E1" s="61" t="s">
        <v>168</v>
      </c>
      <c r="F1" s="63" t="n">
        <f aca="false">INDEX(B4:M13,MATCH(B1,A4:A13,0),MATCH(D1,B3:M3,0))</f>
        <v>2601</v>
      </c>
    </row>
    <row r="2" customFormat="false" ht="16.5" hidden="false" customHeight="true" outlineLevel="0" collapsed="false"/>
    <row r="3" s="67" customFormat="true" ht="18" hidden="false" customHeight="true" outlineLevel="0" collapsed="false">
      <c r="A3" s="65" t="s">
        <v>21</v>
      </c>
      <c r="B3" s="66" t="s">
        <v>169</v>
      </c>
      <c r="C3" s="66" t="s">
        <v>170</v>
      </c>
      <c r="D3" s="66" t="s">
        <v>171</v>
      </c>
      <c r="E3" s="66" t="s">
        <v>172</v>
      </c>
      <c r="F3" s="66" t="s">
        <v>173</v>
      </c>
      <c r="G3" s="66" t="s">
        <v>167</v>
      </c>
      <c r="H3" s="66" t="s">
        <v>174</v>
      </c>
      <c r="I3" s="66" t="s">
        <v>175</v>
      </c>
      <c r="J3" s="66" t="s">
        <v>176</v>
      </c>
      <c r="K3" s="66" t="s">
        <v>177</v>
      </c>
      <c r="L3" s="66" t="s">
        <v>178</v>
      </c>
      <c r="M3" s="66" t="s">
        <v>179</v>
      </c>
    </row>
    <row r="4" customFormat="false" ht="26.25" hidden="false" customHeight="false" outlineLevel="0" collapsed="false">
      <c r="A4" s="14" t="s">
        <v>34</v>
      </c>
      <c r="B4" s="68" t="n">
        <v>3916</v>
      </c>
      <c r="C4" s="68" t="n">
        <v>3616</v>
      </c>
      <c r="D4" s="68" t="n">
        <v>1375</v>
      </c>
      <c r="E4" s="68" t="n">
        <v>1859</v>
      </c>
      <c r="F4" s="68" t="n">
        <v>3837</v>
      </c>
      <c r="G4" s="68" t="n">
        <v>3432</v>
      </c>
      <c r="H4" s="68" t="n">
        <v>3268</v>
      </c>
      <c r="I4" s="68" t="n">
        <v>2373</v>
      </c>
      <c r="J4" s="68" t="n">
        <v>2829</v>
      </c>
      <c r="K4" s="68" t="n">
        <v>4430</v>
      </c>
      <c r="L4" s="68" t="n">
        <v>1024</v>
      </c>
      <c r="M4" s="68" t="n">
        <v>2442</v>
      </c>
    </row>
    <row r="5" customFormat="false" ht="26.25" hidden="false" customHeight="false" outlineLevel="0" collapsed="false">
      <c r="A5" s="14" t="s">
        <v>35</v>
      </c>
      <c r="B5" s="68" t="n">
        <v>4330</v>
      </c>
      <c r="C5" s="69" t="n">
        <v>4709</v>
      </c>
      <c r="D5" s="68" t="n">
        <v>3164</v>
      </c>
      <c r="E5" s="68" t="n">
        <v>4760</v>
      </c>
      <c r="F5" s="68" t="n">
        <v>2679</v>
      </c>
      <c r="G5" s="68" t="n">
        <v>3443</v>
      </c>
      <c r="H5" s="68" t="n">
        <v>1936</v>
      </c>
      <c r="I5" s="68" t="n">
        <v>4495</v>
      </c>
      <c r="J5" s="68" t="n">
        <v>3546</v>
      </c>
      <c r="K5" s="68" t="n">
        <v>1551</v>
      </c>
      <c r="L5" s="68" t="n">
        <v>1193</v>
      </c>
      <c r="M5" s="68" t="n">
        <v>4900</v>
      </c>
    </row>
    <row r="6" customFormat="false" ht="26.25" hidden="false" customHeight="false" outlineLevel="0" collapsed="false">
      <c r="A6" s="14" t="s">
        <v>36</v>
      </c>
      <c r="B6" s="68" t="n">
        <v>2294</v>
      </c>
      <c r="C6" s="68" t="n">
        <v>4235</v>
      </c>
      <c r="D6" s="68" t="n">
        <v>4832</v>
      </c>
      <c r="E6" s="68" t="n">
        <v>3617</v>
      </c>
      <c r="F6" s="68" t="n">
        <v>2402</v>
      </c>
      <c r="G6" s="68" t="n">
        <v>4328</v>
      </c>
      <c r="H6" s="68" t="n">
        <v>1746</v>
      </c>
      <c r="I6" s="68" t="n">
        <v>3784</v>
      </c>
      <c r="J6" s="68" t="n">
        <v>2364</v>
      </c>
      <c r="K6" s="68" t="n">
        <v>3284</v>
      </c>
      <c r="L6" s="68" t="n">
        <v>4313</v>
      </c>
      <c r="M6" s="68" t="n">
        <v>1968</v>
      </c>
    </row>
    <row r="7" customFormat="false" ht="26.25" hidden="false" customHeight="false" outlineLevel="0" collapsed="false">
      <c r="A7" s="14" t="s">
        <v>37</v>
      </c>
      <c r="B7" s="68" t="n">
        <v>3978</v>
      </c>
      <c r="C7" s="68" t="n">
        <v>1780</v>
      </c>
      <c r="D7" s="68" t="n">
        <v>1630</v>
      </c>
      <c r="E7" s="68" t="n">
        <v>1095</v>
      </c>
      <c r="F7" s="68" t="n">
        <v>4143</v>
      </c>
      <c r="G7" s="68" t="n">
        <v>1133</v>
      </c>
      <c r="H7" s="68" t="n">
        <v>3335</v>
      </c>
      <c r="I7" s="68" t="n">
        <v>4659</v>
      </c>
      <c r="J7" s="68" t="n">
        <v>3033</v>
      </c>
      <c r="K7" s="68" t="n">
        <v>1943</v>
      </c>
      <c r="L7" s="68" t="n">
        <v>4445</v>
      </c>
      <c r="M7" s="68" t="n">
        <v>2790</v>
      </c>
    </row>
    <row r="8" customFormat="false" ht="26.25" hidden="false" customHeight="false" outlineLevel="0" collapsed="false">
      <c r="A8" s="14" t="s">
        <v>38</v>
      </c>
      <c r="B8" s="68" t="n">
        <v>4138</v>
      </c>
      <c r="C8" s="68" t="n">
        <v>2025</v>
      </c>
      <c r="D8" s="68" t="n">
        <v>4556</v>
      </c>
      <c r="E8" s="68" t="n">
        <v>4216</v>
      </c>
      <c r="F8" s="68" t="n">
        <v>4666</v>
      </c>
      <c r="G8" s="68" t="n">
        <v>2804</v>
      </c>
      <c r="H8" s="68" t="n">
        <v>1764</v>
      </c>
      <c r="I8" s="68" t="n">
        <v>3861</v>
      </c>
      <c r="J8" s="68" t="n">
        <v>4330</v>
      </c>
      <c r="K8" s="68" t="n">
        <v>2233</v>
      </c>
      <c r="L8" s="68" t="n">
        <v>2761</v>
      </c>
      <c r="M8" s="68" t="n">
        <v>1918</v>
      </c>
    </row>
    <row r="9" customFormat="false" ht="26.25" hidden="false" customHeight="false" outlineLevel="0" collapsed="false">
      <c r="A9" s="14" t="s">
        <v>39</v>
      </c>
      <c r="B9" s="68" t="n">
        <v>4847</v>
      </c>
      <c r="C9" s="68" t="n">
        <v>4480</v>
      </c>
      <c r="D9" s="68" t="n">
        <v>4420</v>
      </c>
      <c r="E9" s="68" t="n">
        <v>3627</v>
      </c>
      <c r="F9" s="68" t="n">
        <v>3488</v>
      </c>
      <c r="G9" s="68" t="n">
        <v>2601</v>
      </c>
      <c r="H9" s="68" t="n">
        <v>2986</v>
      </c>
      <c r="I9" s="68" t="n">
        <v>2451</v>
      </c>
      <c r="J9" s="68" t="n">
        <v>4921</v>
      </c>
      <c r="K9" s="68" t="n">
        <v>1039</v>
      </c>
      <c r="L9" s="68" t="n">
        <v>3379</v>
      </c>
      <c r="M9" s="68" t="n">
        <v>4213</v>
      </c>
    </row>
    <row r="10" customFormat="false" ht="26.25" hidden="false" customHeight="false" outlineLevel="0" collapsed="false">
      <c r="A10" s="14" t="s">
        <v>40</v>
      </c>
      <c r="B10" s="68" t="n">
        <v>1729</v>
      </c>
      <c r="C10" s="68" t="n">
        <v>1951</v>
      </c>
      <c r="D10" s="68" t="n">
        <v>3825</v>
      </c>
      <c r="E10" s="68" t="n">
        <v>3830</v>
      </c>
      <c r="F10" s="68" t="n">
        <v>4180</v>
      </c>
      <c r="G10" s="68" t="n">
        <v>1350</v>
      </c>
      <c r="H10" s="68" t="n">
        <v>1084</v>
      </c>
      <c r="I10" s="68" t="n">
        <v>3732</v>
      </c>
      <c r="J10" s="68" t="n">
        <v>4200</v>
      </c>
      <c r="K10" s="68" t="n">
        <v>1227</v>
      </c>
      <c r="L10" s="68" t="n">
        <v>1788</v>
      </c>
      <c r="M10" s="68" t="n">
        <v>1934</v>
      </c>
    </row>
    <row r="11" customFormat="false" ht="26.25" hidden="false" customHeight="false" outlineLevel="0" collapsed="false">
      <c r="A11" s="14" t="s">
        <v>41</v>
      </c>
      <c r="B11" s="68" t="n">
        <v>1251</v>
      </c>
      <c r="C11" s="68" t="n">
        <v>4132</v>
      </c>
      <c r="D11" s="68" t="n">
        <v>1882</v>
      </c>
      <c r="E11" s="68" t="n">
        <v>2723</v>
      </c>
      <c r="F11" s="68" t="n">
        <v>4204</v>
      </c>
      <c r="G11" s="68" t="n">
        <v>2408</v>
      </c>
      <c r="H11" s="68" t="n">
        <v>4937</v>
      </c>
      <c r="I11" s="68" t="n">
        <v>3541</v>
      </c>
      <c r="J11" s="68" t="n">
        <v>3438</v>
      </c>
      <c r="K11" s="68" t="n">
        <v>1978</v>
      </c>
      <c r="L11" s="68" t="n">
        <v>1344</v>
      </c>
      <c r="M11" s="68" t="n">
        <v>2695</v>
      </c>
    </row>
    <row r="12" customFormat="false" ht="26.25" hidden="false" customHeight="false" outlineLevel="0" collapsed="false">
      <c r="A12" s="14" t="s">
        <v>42</v>
      </c>
      <c r="B12" s="68" t="n">
        <v>1953</v>
      </c>
      <c r="C12" s="68" t="n">
        <v>2437</v>
      </c>
      <c r="D12" s="68" t="n">
        <v>4202</v>
      </c>
      <c r="E12" s="68" t="n">
        <v>1734</v>
      </c>
      <c r="F12" s="68" t="n">
        <v>2501</v>
      </c>
      <c r="G12" s="68" t="n">
        <v>3225</v>
      </c>
      <c r="H12" s="68" t="n">
        <v>4248</v>
      </c>
      <c r="I12" s="68" t="n">
        <v>3180</v>
      </c>
      <c r="J12" s="68" t="n">
        <v>1622</v>
      </c>
      <c r="K12" s="68" t="n">
        <v>3469</v>
      </c>
      <c r="L12" s="68" t="n">
        <v>2539</v>
      </c>
      <c r="M12" s="68" t="n">
        <v>3763</v>
      </c>
    </row>
    <row r="13" customFormat="false" ht="26.25" hidden="false" customHeight="false" outlineLevel="0" collapsed="false">
      <c r="A13" s="14" t="s">
        <v>43</v>
      </c>
      <c r="B13" s="68" t="n">
        <v>3578</v>
      </c>
      <c r="C13" s="68" t="n">
        <v>4261</v>
      </c>
      <c r="D13" s="68" t="n">
        <v>4453</v>
      </c>
      <c r="E13" s="68" t="n">
        <v>2544</v>
      </c>
      <c r="F13" s="68" t="n">
        <v>3441</v>
      </c>
      <c r="G13" s="68" t="n">
        <v>3785</v>
      </c>
      <c r="H13" s="68" t="n">
        <v>4942</v>
      </c>
      <c r="I13" s="68" t="n">
        <v>3872</v>
      </c>
      <c r="J13" s="68" t="n">
        <v>4894</v>
      </c>
      <c r="K13" s="68" t="n">
        <v>3437</v>
      </c>
      <c r="L13" s="68" t="n">
        <v>1639</v>
      </c>
      <c r="M13" s="68" t="n">
        <v>1492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dataValidations count="2">
    <dataValidation allowBlank="true" errorStyle="stop" operator="equal" showDropDown="false" showErrorMessage="true" showInputMessage="false" sqref="B1" type="list">
      <formula1>'4. ИНДЕКС_ПОИСКПОЗ и вып.список'!$A$4:$A$13</formula1>
      <formula2>0</formula2>
    </dataValidation>
    <dataValidation allowBlank="true" errorStyle="stop" operator="equal" showDropDown="false" showErrorMessage="true" showInputMessage="false" sqref="D1" type="list">
      <formula1>'4. ИНДЕКС_ПОИСКПОЗ и вып.список'!$B$3:$M$3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38"/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70" width="54.11"/>
    <col collapsed="false" customWidth="true" hidden="false" outlineLevel="0" max="2" min="2" style="6" width="8.76"/>
    <col collapsed="false" customWidth="true" hidden="false" outlineLevel="0" max="3" min="3" style="3" width="24.44"/>
    <col collapsed="false" customWidth="true" hidden="false" outlineLevel="0" max="4" min="4" style="3" width="27.22"/>
  </cols>
  <sheetData>
    <row r="1" customFormat="false" ht="26.25" hidden="false" customHeight="false" outlineLevel="0" collapsed="false">
      <c r="A1" s="71" t="s">
        <v>180</v>
      </c>
      <c r="C1" s="72" t="s">
        <v>181</v>
      </c>
      <c r="D1" s="72" t="s">
        <v>135</v>
      </c>
    </row>
    <row r="2" customFormat="false" ht="23.45" hidden="false" customHeight="false" outlineLevel="0" collapsed="false">
      <c r="A2" s="71" t="s">
        <v>182</v>
      </c>
      <c r="C2" s="73" t="str">
        <f aca="false">LEFT(A1,FIND("/",A1,1)-1)</f>
        <v>Республика Адыгея</v>
      </c>
      <c r="D2" s="74" t="n">
        <f aca="false">VALUE(MID(A1,FIND("/",A1,1)+1,FIND(" ",A1,FIND("/",A1,1))-FIND("/",A1,1)))</f>
        <v>468340</v>
      </c>
      <c r="E2" s="20"/>
    </row>
    <row r="3" customFormat="false" ht="23.45" hidden="false" customHeight="false" outlineLevel="0" collapsed="false">
      <c r="A3" s="71" t="s">
        <v>183</v>
      </c>
      <c r="C3" s="73" t="str">
        <f aca="false">LEFT(A2,FIND("/",A2,1)-1)</f>
        <v>Республика Алтай</v>
      </c>
      <c r="D3" s="74" t="n">
        <f aca="false">VALUE(MID(A2,FIND("/",A2,1)+1,FIND(" ",A2,FIND("/",A2,1))-FIND("/",A2,1)))</f>
        <v>221559</v>
      </c>
    </row>
    <row r="4" customFormat="false" ht="13.8" hidden="false" customHeight="false" outlineLevel="0" collapsed="false">
      <c r="A4" s="75"/>
      <c r="C4" s="73" t="str">
        <f aca="false">LEFT(A3,FIND("/",A3,1)-1)</f>
        <v>Республика Башкортостан</v>
      </c>
      <c r="D4" s="74" t="n">
        <f aca="false">VALUE(MID(A3,FIND("/",A3,1)+1,FIND(" ",A3,FIND("/",A3,1))-FIND("/",A3,1)))</f>
        <v>4001678</v>
      </c>
    </row>
    <row r="5" customFormat="false" ht="13.8" hidden="false" customHeight="false" outlineLevel="0" collapsed="false"/>
    <row r="6" customFormat="false" ht="54" hidden="false" customHeight="tru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>
      <c r="C13" s="5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2022-11-24T17:21:49Z</dcterms:created>
  <dc:creator>User</dc:creator>
  <dc:description/>
  <dc:language>ru-RU</dc:language>
  <cp:lastModifiedBy>Сергей Иванович Еремеев</cp:lastModifiedBy>
  <dcterms:modified xsi:type="dcterms:W3CDTF">2023-03-22T22:09:42Z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