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git\incoming-email-forward\documentation\"/>
    </mc:Choice>
  </mc:AlternateContent>
  <xr:revisionPtr revIDLastSave="0" documentId="13_ncr:1_{6C0FD12B-32C6-4EC0-8D61-4BA4D87326C7}" xr6:coauthVersionLast="47" xr6:coauthVersionMax="47" xr10:uidLastSave="{00000000-0000-0000-0000-000000000000}"/>
  <bookViews>
    <workbookView xWindow="-13725" yWindow="2535" windowWidth="14415" windowHeight="12330" xr2:uid="{AE310560-01CE-449F-A057-418E0740FB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4" i="1"/>
  <c r="D43" i="1"/>
  <c r="D42" i="1"/>
  <c r="D18" i="1" s="1"/>
  <c r="D34" i="1"/>
  <c r="D33" i="1"/>
  <c r="D17" i="1" s="1"/>
  <c r="D25" i="1"/>
  <c r="D16" i="1" s="1"/>
  <c r="D15" i="1"/>
  <c r="D10" i="1" l="1"/>
</calcChain>
</file>

<file path=xl/sharedStrings.xml><?xml version="1.0" encoding="utf-8"?>
<sst xmlns="http://schemas.openxmlformats.org/spreadsheetml/2006/main" count="35" uniqueCount="32">
  <si>
    <t>Monthly costs approximation for incoming email forwarding</t>
  </si>
  <si>
    <t>Date:</t>
  </si>
  <si>
    <t>Monthly number of emails:</t>
  </si>
  <si>
    <t>Average email size (kB):</t>
  </si>
  <si>
    <t>Costs</t>
  </si>
  <si>
    <t>Route53</t>
  </si>
  <si>
    <t>S3</t>
  </si>
  <si>
    <t>Lambda</t>
  </si>
  <si>
    <t>CloudWatch</t>
  </si>
  <si>
    <t>SES</t>
  </si>
  <si>
    <t>Service</t>
  </si>
  <si>
    <t>Monthly domain cost:</t>
  </si>
  <si>
    <t>Cost per GB-month</t>
  </si>
  <si>
    <t>Maximum archive time:</t>
  </si>
  <si>
    <t>Computation time per mail</t>
  </si>
  <si>
    <t>Costs per GB-second</t>
  </si>
  <si>
    <t>Allocated memory</t>
  </si>
  <si>
    <t>Cloudwatch</t>
  </si>
  <si>
    <t>Cost per GB ingestion</t>
  </si>
  <si>
    <t>Cost per GB-month storage</t>
  </si>
  <si>
    <t>Logs per Lambda invocation</t>
  </si>
  <si>
    <t>Monthly costs for ingestion</t>
  </si>
  <si>
    <t>Log retention</t>
  </si>
  <si>
    <t>Monthly costs for storage</t>
  </si>
  <si>
    <t>Cost per 1,000 incoming emails</t>
  </si>
  <si>
    <t>Cost per 1,000 outgoing emails</t>
  </si>
  <si>
    <t>Cost per 1,000 256 kB segments</t>
  </si>
  <si>
    <t>Cost per GB attachment</t>
  </si>
  <si>
    <t>Incoming costs</t>
  </si>
  <si>
    <t>Outgoing costs</t>
  </si>
  <si>
    <t>Service costs:</t>
  </si>
  <si>
    <t>Total costs: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</si>
</sst>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4" formatCode="_-* #,##0.00\ &quot;€&quot;_-;\-* #,##0.00\ &quot;€&quot;_-;_-* &quot;-&quot;??\ &quot;€&quot;_-;_-@_-"/>
    <numFmt numFmtId="165" formatCode="yyyy\-mm\-dd;@"/>
    <numFmt numFmtId="166" formatCode="0\ &quot;kB&quot;"/>
    <numFmt numFmtId="167" formatCode="_-[$$-409]* #,##0.00_ ;_-[$$-409]* \-#,##0.00\ ;_-[$$-409]* &quot;-&quot;??_ ;_-@_ "/>
    <numFmt numFmtId="168" formatCode="_-[$$-409]* #,##0.000_ ;_-[$$-409]* \-#,##0.000\ ;_-[$$-409]* &quot;-&quot;??_ ;_-@_ "/>
    <numFmt numFmtId="170" formatCode="_-[$$-409]* #,##0.00000_ ;_-[$$-409]* \-#,##0.00000\ ;_-[$$-409]* &quot;-&quot;??_ ;_-@_ "/>
    <numFmt numFmtId="174" formatCode="0\ &quot;months&quot;"/>
    <numFmt numFmtId="177" formatCode="_-[$$-409]* #,##0.0000000_ ;_-[$$-409]* \-#,##0.0000000\ ;_-[$$-409]* &quot;-&quot;??_ ;_-@_ "/>
    <numFmt numFmtId="180" formatCode="_-[$$-409]* #,##0.0000000000_ ;_-[$$-409]* \-#,##0.0000000000\ ;_-[$$-409]* &quot;-&quot;??_ ;_-@_ "/>
    <numFmt numFmtId="185" formatCode="0.0000&quot;s&quot;"/>
    <numFmt numFmtId="190" formatCode="0.00\ &quot;GB&quot;"/>
    <numFmt numFmtId="191" formatCode="0.00\ &quot;kB&quot;"/>
    <numFmt numFmtId="198" formatCode="_-[$$-409]* #,##0.00_ ;_-[$$-409]* \-#,##0.00\ ;_-[$$-409]* &quot;-&quot;???????_ ;_-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166" fontId="0" fillId="3" borderId="0" xfId="0" applyNumberFormat="1" applyFill="1"/>
    <xf numFmtId="167" fontId="0" fillId="0" borderId="0" xfId="0" applyNumberFormat="1"/>
    <xf numFmtId="0" fontId="2" fillId="0" borderId="0" xfId="0" applyFont="1" applyAlignment="1">
      <alignment horizontal="right"/>
    </xf>
    <xf numFmtId="168" fontId="0" fillId="0" borderId="0" xfId="0" applyNumberFormat="1"/>
    <xf numFmtId="170" fontId="0" fillId="0" borderId="0" xfId="0" applyNumberFormat="1"/>
    <xf numFmtId="174" fontId="0" fillId="0" borderId="0" xfId="0" applyNumberFormat="1" applyFill="1"/>
    <xf numFmtId="177" fontId="0" fillId="0" borderId="0" xfId="0" applyNumberFormat="1"/>
    <xf numFmtId="180" fontId="0" fillId="0" borderId="0" xfId="0" applyNumberFormat="1"/>
    <xf numFmtId="185" fontId="0" fillId="0" borderId="0" xfId="0" applyNumberFormat="1"/>
    <xf numFmtId="190" fontId="0" fillId="0" borderId="0" xfId="0" applyNumberFormat="1"/>
    <xf numFmtId="167" fontId="0" fillId="0" borderId="0" xfId="1" applyNumberFormat="1" applyFont="1"/>
    <xf numFmtId="191" fontId="0" fillId="0" borderId="0" xfId="0" applyNumberFormat="1"/>
    <xf numFmtId="174" fontId="0" fillId="0" borderId="0" xfId="0" applyNumberFormat="1"/>
    <xf numFmtId="167" fontId="0" fillId="3" borderId="0" xfId="0" applyNumberFormat="1" applyFill="1"/>
    <xf numFmtId="167" fontId="2" fillId="0" borderId="0" xfId="0" applyNumberFormat="1" applyFont="1"/>
    <xf numFmtId="0" fontId="0" fillId="0" borderId="1" xfId="0" applyBorder="1" applyAlignment="1">
      <alignment horizontal="right"/>
    </xf>
    <xf numFmtId="198" fontId="0" fillId="0" borderId="1" xfId="0" applyNumberFormat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717A9-41F2-4802-B2B2-6A899E54EC43}">
  <dimension ref="B3:D43"/>
  <sheetViews>
    <sheetView tabSelected="1" workbookViewId="0">
      <selection activeCell="F17" sqref="F17"/>
    </sheetView>
  </sheetViews>
  <sheetFormatPr baseColWidth="10" defaultRowHeight="14.25" x14ac:dyDescent="0.45"/>
  <cols>
    <col min="4" max="4" width="17.265625" bestFit="1" customWidth="1"/>
  </cols>
  <sheetData>
    <row r="3" spans="2:4" s="1" customFormat="1" ht="29.25" x14ac:dyDescent="0.9">
      <c r="B3" s="1" t="s">
        <v>0</v>
      </c>
    </row>
    <row r="4" spans="2:4" x14ac:dyDescent="0.45">
      <c r="B4" s="2" t="s">
        <v>1</v>
      </c>
      <c r="C4" s="3">
        <v>45403</v>
      </c>
    </row>
    <row r="6" spans="2:4" x14ac:dyDescent="0.45">
      <c r="B6" s="5" t="s">
        <v>2</v>
      </c>
      <c r="C6" s="5"/>
      <c r="D6" s="6">
        <v>10000</v>
      </c>
    </row>
    <row r="7" spans="2:4" x14ac:dyDescent="0.45">
      <c r="B7" s="5" t="s">
        <v>3</v>
      </c>
      <c r="C7" s="5"/>
      <c r="D7" s="7">
        <v>75</v>
      </c>
    </row>
    <row r="8" spans="2:4" x14ac:dyDescent="0.45">
      <c r="B8" s="2"/>
      <c r="C8" s="2" t="s">
        <v>13</v>
      </c>
      <c r="D8" s="12">
        <v>60</v>
      </c>
    </row>
    <row r="9" spans="2:4" x14ac:dyDescent="0.45">
      <c r="B9" s="5" t="s">
        <v>11</v>
      </c>
      <c r="C9" s="5"/>
      <c r="D9" s="20">
        <v>9</v>
      </c>
    </row>
    <row r="10" spans="2:4" ht="14.65" thickBot="1" x14ac:dyDescent="0.5">
      <c r="C10" s="22" t="s">
        <v>30</v>
      </c>
      <c r="D10" s="23">
        <f>SUM(D14:D18)</f>
        <v>3.8945725197532894</v>
      </c>
    </row>
    <row r="11" spans="2:4" x14ac:dyDescent="0.45">
      <c r="C11" s="9" t="s">
        <v>31</v>
      </c>
      <c r="D11" s="21">
        <f>D9+D10</f>
        <v>12.894572519753289</v>
      </c>
    </row>
    <row r="13" spans="2:4" x14ac:dyDescent="0.45">
      <c r="C13" s="9" t="s">
        <v>10</v>
      </c>
      <c r="D13" s="4" t="s">
        <v>4</v>
      </c>
    </row>
    <row r="14" spans="2:4" x14ac:dyDescent="0.45">
      <c r="C14" s="2" t="s">
        <v>5</v>
      </c>
      <c r="D14" s="13">
        <f>0.5</f>
        <v>0.5</v>
      </c>
    </row>
    <row r="15" spans="2:4" x14ac:dyDescent="0.45">
      <c r="C15" s="2" t="s">
        <v>6</v>
      </c>
      <c r="D15" s="13">
        <f>D8*D7/1000000*D6*D22</f>
        <v>1.0349999999999999</v>
      </c>
    </row>
    <row r="16" spans="2:4" x14ac:dyDescent="0.45">
      <c r="C16" s="2" t="s">
        <v>7</v>
      </c>
      <c r="D16" s="13">
        <f>D26*D25*D27</f>
        <v>6.4475328950399998E-7</v>
      </c>
    </row>
    <row r="17" spans="3:4" x14ac:dyDescent="0.45">
      <c r="C17" s="2" t="s">
        <v>8</v>
      </c>
      <c r="D17" s="13">
        <f>D33+D34</f>
        <v>5.8999999999999999E-3</v>
      </c>
    </row>
    <row r="18" spans="3:4" x14ac:dyDescent="0.45">
      <c r="C18" s="2" t="s">
        <v>9</v>
      </c>
      <c r="D18" s="13">
        <f>D42+D43</f>
        <v>2.3536718749999999</v>
      </c>
    </row>
    <row r="21" spans="3:4" x14ac:dyDescent="0.45">
      <c r="C21" s="9" t="s">
        <v>6</v>
      </c>
    </row>
    <row r="22" spans="3:4" x14ac:dyDescent="0.45">
      <c r="C22" s="2" t="s">
        <v>12</v>
      </c>
      <c r="D22" s="10">
        <v>2.3E-2</v>
      </c>
    </row>
    <row r="24" spans="3:4" x14ac:dyDescent="0.45">
      <c r="C24" s="9" t="s">
        <v>7</v>
      </c>
    </row>
    <row r="25" spans="3:4" x14ac:dyDescent="0.45">
      <c r="C25" s="2" t="s">
        <v>14</v>
      </c>
      <c r="D25" s="15">
        <f>MIN(30,0.3+(30-0.3)*D7/1000000)</f>
        <v>0.30222749999999998</v>
      </c>
    </row>
    <row r="26" spans="3:4" x14ac:dyDescent="0.45">
      <c r="C26" s="2" t="s">
        <v>15</v>
      </c>
      <c r="D26" s="14">
        <v>1.6666700000000001E-5</v>
      </c>
    </row>
    <row r="27" spans="3:4" x14ac:dyDescent="0.45">
      <c r="C27" s="2" t="s">
        <v>16</v>
      </c>
      <c r="D27" s="16">
        <v>0.128</v>
      </c>
    </row>
    <row r="29" spans="3:4" x14ac:dyDescent="0.45">
      <c r="C29" s="9" t="s">
        <v>17</v>
      </c>
    </row>
    <row r="30" spans="3:4" x14ac:dyDescent="0.45">
      <c r="C30" s="2" t="s">
        <v>18</v>
      </c>
      <c r="D30" s="17">
        <v>0.5</v>
      </c>
    </row>
    <row r="31" spans="3:4" x14ac:dyDescent="0.45">
      <c r="C31" s="2" t="s">
        <v>19</v>
      </c>
      <c r="D31" s="17">
        <v>0.03</v>
      </c>
    </row>
    <row r="32" spans="3:4" x14ac:dyDescent="0.45">
      <c r="C32" s="2" t="s">
        <v>20</v>
      </c>
      <c r="D32" s="18">
        <v>1</v>
      </c>
    </row>
    <row r="33" spans="3:4" x14ac:dyDescent="0.45">
      <c r="C33" s="2" t="s">
        <v>21</v>
      </c>
      <c r="D33" s="13">
        <f>D30*D32/1000000*D6</f>
        <v>5.0000000000000001E-3</v>
      </c>
    </row>
    <row r="34" spans="3:4" x14ac:dyDescent="0.45">
      <c r="C34" s="2" t="s">
        <v>23</v>
      </c>
      <c r="D34" s="13">
        <f>D6*D32/1000000*D35*D31</f>
        <v>8.9999999999999998E-4</v>
      </c>
    </row>
    <row r="35" spans="3:4" x14ac:dyDescent="0.45">
      <c r="C35" s="2" t="s">
        <v>22</v>
      </c>
      <c r="D35" s="19">
        <v>3</v>
      </c>
    </row>
    <row r="37" spans="3:4" x14ac:dyDescent="0.45">
      <c r="C37" s="9" t="s">
        <v>9</v>
      </c>
    </row>
    <row r="38" spans="3:4" x14ac:dyDescent="0.45">
      <c r="C38" s="2" t="s">
        <v>24</v>
      </c>
      <c r="D38" s="8">
        <v>0.1</v>
      </c>
    </row>
    <row r="39" spans="3:4" x14ac:dyDescent="0.45">
      <c r="C39" s="2" t="s">
        <v>25</v>
      </c>
      <c r="D39" s="8">
        <v>0.1</v>
      </c>
    </row>
    <row r="40" spans="3:4" x14ac:dyDescent="0.45">
      <c r="C40" s="2" t="s">
        <v>26</v>
      </c>
      <c r="D40" s="8">
        <v>0.09</v>
      </c>
    </row>
    <row r="41" spans="3:4" x14ac:dyDescent="0.45">
      <c r="C41" s="2" t="s">
        <v>27</v>
      </c>
      <c r="D41" s="8">
        <v>0.12</v>
      </c>
    </row>
    <row r="42" spans="3:4" x14ac:dyDescent="0.45">
      <c r="C42" s="2" t="s">
        <v>28</v>
      </c>
      <c r="D42" s="11">
        <f>D6/1000*D38+D6*D7/256*D40/1000</f>
        <v>1.263671875</v>
      </c>
    </row>
    <row r="43" spans="3:4" x14ac:dyDescent="0.45">
      <c r="C43" s="2" t="s">
        <v>29</v>
      </c>
      <c r="D43" s="11">
        <f>D39*D6/1000+D41*D7*D6/1000000</f>
        <v>1.0900000000000001</v>
      </c>
    </row>
  </sheetData>
  <mergeCells count="3">
    <mergeCell ref="B6:C6"/>
    <mergeCell ref="B7:C7"/>
    <mergeCell ref="B9:C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2024-04-21T15:00:25Z</dcterms:created>
  <dcterms:modified xsi:type="dcterms:W3CDTF">2024-04-21T15:33:07Z</dcterms:modified>
</cp:coreProperties>
</file>